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5\"/>
    </mc:Choice>
  </mc:AlternateContent>
  <bookViews>
    <workbookView xWindow="0" yWindow="0" windowWidth="16905" windowHeight="8085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Print_Area" localSheetId="9">Chuva!$A$1:$AG$39</definedName>
    <definedName name="_xlnm.Print_Area" localSheetId="7">DirVento!$A$1:$AF$39</definedName>
    <definedName name="_xlnm.Print_Area" localSheetId="8">RajadaVento!$A$1:$AF$38</definedName>
    <definedName name="_xlnm.Print_Area" localSheetId="0">TempInst!$A$1:$AF$38</definedName>
    <definedName name="_xlnm.Print_Area" localSheetId="1">TempMax!$A$1:$AG$38</definedName>
    <definedName name="_xlnm.Print_Area" localSheetId="2">TempMin!$A$1:$AG$38</definedName>
    <definedName name="_xlnm.Print_Area" localSheetId="3">UmidInst!$A$1:$AF$38</definedName>
    <definedName name="_xlnm.Print_Area" localSheetId="4">UmidMax!$A$1:$AG$38</definedName>
    <definedName name="_xlnm.Print_Area" localSheetId="5">UmidMin!$A$1:$AG$38</definedName>
    <definedName name="_xlnm.Print_Area" localSheetId="6">VelVentoMax!$A$1:$AF$38</definedName>
  </definedNames>
  <calcPr calcId="162913"/>
</workbook>
</file>

<file path=xl/calcChain.xml><?xml version="1.0" encoding="utf-8"?>
<calcChain xmlns="http://schemas.openxmlformats.org/spreadsheetml/2006/main">
  <c r="AE32" i="14" l="1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23" i="14" l="1"/>
  <c r="AG23" i="14"/>
  <c r="H30" i="16"/>
  <c r="AF8" i="4" l="1"/>
  <c r="AG8" i="6" l="1"/>
  <c r="AF8" i="15"/>
  <c r="AG8" i="14"/>
  <c r="AG8" i="9"/>
  <c r="AF8" i="12"/>
  <c r="AF8" i="7"/>
  <c r="AG8" i="5"/>
  <c r="AG8" i="8"/>
  <c r="AH8" i="14"/>
  <c r="AF8" i="6"/>
  <c r="AF8" i="5"/>
  <c r="AF8" i="8"/>
  <c r="AF8" i="9"/>
  <c r="AF8" i="14"/>
  <c r="AH16" i="14"/>
  <c r="AF27" i="15"/>
  <c r="AF27" i="12" l="1"/>
  <c r="AG27" i="5"/>
  <c r="AF27" i="5"/>
  <c r="AG27" i="6"/>
  <c r="AF27" i="6"/>
  <c r="AF27" i="8"/>
  <c r="AG27" i="8"/>
  <c r="AF27" i="4"/>
  <c r="AF27" i="7"/>
  <c r="AF27" i="9"/>
  <c r="AG27" i="9"/>
  <c r="AF27" i="14"/>
  <c r="AG27" i="14"/>
  <c r="AH27" i="14"/>
  <c r="B33" i="5"/>
  <c r="AH30" i="14"/>
  <c r="AH14" i="14"/>
  <c r="AH12" i="14"/>
  <c r="AH11" i="14"/>
  <c r="AH10" i="14"/>
  <c r="AH9" i="14"/>
  <c r="AH18" i="14"/>
  <c r="AH26" i="14"/>
  <c r="AH25" i="14"/>
  <c r="AH24" i="14"/>
  <c r="AH22" i="14"/>
  <c r="AH20" i="14"/>
  <c r="AH19" i="14"/>
  <c r="AH32" i="14"/>
  <c r="AH31" i="14"/>
  <c r="AH29" i="14"/>
  <c r="AH28" i="14"/>
  <c r="AH17" i="14"/>
  <c r="E33" i="4"/>
  <c r="M33" i="4"/>
  <c r="U33" i="4"/>
  <c r="AC33" i="4"/>
  <c r="W33" i="5"/>
  <c r="AE33" i="5"/>
  <c r="K33" i="7"/>
  <c r="O33" i="7"/>
  <c r="S33" i="7"/>
  <c r="W33" i="7"/>
  <c r="AA33" i="7"/>
  <c r="AE33" i="7"/>
  <c r="AH15" i="14"/>
  <c r="I33" i="4"/>
  <c r="Q33" i="4"/>
  <c r="Y33" i="4"/>
  <c r="AF14" i="12"/>
  <c r="AH13" i="14"/>
  <c r="AH7" i="14"/>
  <c r="AH5" i="14"/>
  <c r="AH6" i="14"/>
  <c r="AH21" i="14"/>
  <c r="C33" i="15"/>
  <c r="G33" i="15"/>
  <c r="K33" i="15"/>
  <c r="O33" i="15"/>
  <c r="S33" i="15"/>
  <c r="W33" i="15"/>
  <c r="AA33" i="15"/>
  <c r="AE33" i="15"/>
  <c r="B33" i="4"/>
  <c r="F33" i="4"/>
  <c r="R33" i="4"/>
  <c r="V33" i="4"/>
  <c r="AD33" i="4"/>
  <c r="B33" i="6"/>
  <c r="F33" i="6"/>
  <c r="J33" i="6"/>
  <c r="N33" i="6"/>
  <c r="R33" i="6"/>
  <c r="V33" i="6"/>
  <c r="Z33" i="6"/>
  <c r="AD33" i="6"/>
  <c r="D33" i="9"/>
  <c r="H33" i="9"/>
  <c r="L33" i="9"/>
  <c r="P33" i="9"/>
  <c r="T33" i="9"/>
  <c r="X33" i="9"/>
  <c r="B33" i="12"/>
  <c r="F33" i="12"/>
  <c r="J33" i="12"/>
  <c r="N33" i="12"/>
  <c r="R33" i="12"/>
  <c r="V33" i="12"/>
  <c r="Z33" i="12"/>
  <c r="AD33" i="12"/>
  <c r="J33" i="4"/>
  <c r="Z33" i="4"/>
  <c r="D33" i="5"/>
  <c r="H33" i="5"/>
  <c r="L33" i="5"/>
  <c r="P33" i="5"/>
  <c r="T33" i="5"/>
  <c r="X33" i="5"/>
  <c r="AB33" i="5"/>
  <c r="D33" i="7"/>
  <c r="H33" i="7"/>
  <c r="L33" i="7"/>
  <c r="P33" i="7"/>
  <c r="T33" i="7"/>
  <c r="X33" i="7"/>
  <c r="AB33" i="7"/>
  <c r="E33" i="8"/>
  <c r="I33" i="8"/>
  <c r="M33" i="8"/>
  <c r="B33" i="8"/>
  <c r="F33" i="8"/>
  <c r="J33" i="8"/>
  <c r="N33" i="8"/>
  <c r="R33" i="8"/>
  <c r="V33" i="8"/>
  <c r="Z33" i="8"/>
  <c r="AD33" i="8"/>
  <c r="AF11" i="15"/>
  <c r="Q33" i="8"/>
  <c r="U33" i="8"/>
  <c r="Y33" i="8"/>
  <c r="AC33" i="8"/>
  <c r="C33" i="9"/>
  <c r="G33" i="9"/>
  <c r="K33" i="9"/>
  <c r="O33" i="9"/>
  <c r="S33" i="9"/>
  <c r="W33" i="9"/>
  <c r="AA33" i="9"/>
  <c r="AE33" i="9"/>
  <c r="E33" i="12"/>
  <c r="M33" i="12"/>
  <c r="Q33" i="12"/>
  <c r="Y33" i="12"/>
  <c r="AC33" i="12"/>
  <c r="B33" i="15"/>
  <c r="J33" i="15"/>
  <c r="N33" i="15"/>
  <c r="R33" i="15"/>
  <c r="V33" i="15"/>
  <c r="Z33" i="15"/>
  <c r="AD33" i="15"/>
  <c r="N33" i="4"/>
  <c r="I33" i="12"/>
  <c r="F33" i="15"/>
  <c r="C33" i="4"/>
  <c r="K33" i="4"/>
  <c r="S33" i="4"/>
  <c r="AA33" i="4"/>
  <c r="G33" i="4"/>
  <c r="O33" i="4"/>
  <c r="W33" i="4"/>
  <c r="AE33" i="4"/>
  <c r="AB33" i="9"/>
  <c r="AF31" i="15"/>
  <c r="D33" i="4"/>
  <c r="H33" i="4"/>
  <c r="L33" i="4"/>
  <c r="P33" i="4"/>
  <c r="T33" i="4"/>
  <c r="X33" i="4"/>
  <c r="AB33" i="4"/>
  <c r="F33" i="5"/>
  <c r="J33" i="5"/>
  <c r="N33" i="5"/>
  <c r="R33" i="5"/>
  <c r="V33" i="5"/>
  <c r="Z33" i="5"/>
  <c r="AD33" i="5"/>
  <c r="D33" i="6"/>
  <c r="H33" i="6"/>
  <c r="L33" i="6"/>
  <c r="P33" i="6"/>
  <c r="T33" i="6"/>
  <c r="X33" i="6"/>
  <c r="AB33" i="6"/>
  <c r="B33" i="7"/>
  <c r="F33" i="7"/>
  <c r="J33" i="7"/>
  <c r="N33" i="7"/>
  <c r="R33" i="7"/>
  <c r="V33" i="7"/>
  <c r="Z33" i="7"/>
  <c r="AD33" i="7"/>
  <c r="D33" i="8"/>
  <c r="H33" i="8"/>
  <c r="L33" i="8"/>
  <c r="P33" i="8"/>
  <c r="T33" i="8"/>
  <c r="X33" i="8"/>
  <c r="AB33" i="8"/>
  <c r="B33" i="9"/>
  <c r="F33" i="9"/>
  <c r="J33" i="9"/>
  <c r="N33" i="9"/>
  <c r="R33" i="9"/>
  <c r="V33" i="9"/>
  <c r="Z33" i="9"/>
  <c r="AD33" i="9"/>
  <c r="D33" i="12"/>
  <c r="H33" i="12"/>
  <c r="L33" i="12"/>
  <c r="P33" i="12"/>
  <c r="T33" i="12"/>
  <c r="X33" i="12"/>
  <c r="AB33" i="12"/>
  <c r="AF31" i="12"/>
  <c r="E33" i="15"/>
  <c r="I33" i="15"/>
  <c r="M33" i="15"/>
  <c r="Q33" i="15"/>
  <c r="U33" i="15"/>
  <c r="Y33" i="15"/>
  <c r="AC33" i="15"/>
  <c r="U33" i="12"/>
  <c r="C33" i="5"/>
  <c r="K33" i="5"/>
  <c r="I33" i="6"/>
  <c r="Q33" i="6"/>
  <c r="U33" i="6"/>
  <c r="AC33" i="6"/>
  <c r="C33" i="7"/>
  <c r="G33" i="7"/>
  <c r="G33" i="5"/>
  <c r="O33" i="5"/>
  <c r="S33" i="5"/>
  <c r="AA33" i="5"/>
  <c r="E33" i="6"/>
  <c r="M33" i="6"/>
  <c r="Y33" i="6"/>
  <c r="C33" i="8"/>
  <c r="G33" i="8"/>
  <c r="K33" i="8"/>
  <c r="O33" i="8"/>
  <c r="S33" i="8"/>
  <c r="W33" i="8"/>
  <c r="AA33" i="8"/>
  <c r="AE33" i="8"/>
  <c r="E33" i="9"/>
  <c r="I33" i="9"/>
  <c r="M33" i="9"/>
  <c r="Q33" i="9"/>
  <c r="U33" i="9"/>
  <c r="Y33" i="9"/>
  <c r="AC33" i="9"/>
  <c r="C33" i="12"/>
  <c r="G33" i="12"/>
  <c r="K33" i="12"/>
  <c r="O33" i="12"/>
  <c r="S33" i="12"/>
  <c r="W33" i="12"/>
  <c r="AA33" i="12"/>
  <c r="AE33" i="12"/>
  <c r="D33" i="15"/>
  <c r="H33" i="15"/>
  <c r="L33" i="15"/>
  <c r="P33" i="15"/>
  <c r="T33" i="15"/>
  <c r="X33" i="15"/>
  <c r="AB33" i="15"/>
  <c r="AF14" i="15"/>
  <c r="D34" i="14"/>
  <c r="D33" i="14"/>
  <c r="H34" i="14"/>
  <c r="H33" i="14"/>
  <c r="L34" i="14"/>
  <c r="L33" i="14"/>
  <c r="P34" i="14"/>
  <c r="P33" i="14"/>
  <c r="T34" i="14"/>
  <c r="T33" i="14"/>
  <c r="X34" i="14"/>
  <c r="X33" i="14"/>
  <c r="AB34" i="14"/>
  <c r="AB33" i="14"/>
  <c r="AG31" i="14"/>
  <c r="AF31" i="14"/>
  <c r="AF14" i="4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E33" i="5"/>
  <c r="I33" i="5"/>
  <c r="M33" i="5"/>
  <c r="Q33" i="5"/>
  <c r="U33" i="5"/>
  <c r="Y33" i="5"/>
  <c r="AC33" i="5"/>
  <c r="C33" i="6"/>
  <c r="G33" i="6"/>
  <c r="K33" i="6"/>
  <c r="O33" i="6"/>
  <c r="S33" i="6"/>
  <c r="W33" i="6"/>
  <c r="AA33" i="6"/>
  <c r="AE33" i="6"/>
  <c r="E33" i="7"/>
  <c r="I33" i="7"/>
  <c r="M33" i="7"/>
  <c r="Q33" i="7"/>
  <c r="U33" i="7"/>
  <c r="Y33" i="7"/>
  <c r="AC33" i="7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F14" i="7"/>
  <c r="AF11" i="12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F14" i="9"/>
  <c r="AG14" i="9"/>
  <c r="AF31" i="9"/>
  <c r="AG31" i="9"/>
  <c r="AG14" i="5"/>
  <c r="AF14" i="5"/>
  <c r="AG31" i="5"/>
  <c r="AF31" i="5"/>
  <c r="AF14" i="6"/>
  <c r="AG14" i="6"/>
  <c r="AF31" i="6"/>
  <c r="AG31" i="6"/>
  <c r="AF31" i="8"/>
  <c r="AG31" i="8"/>
  <c r="AF31" i="4"/>
  <c r="AF31" i="7"/>
  <c r="AG14" i="8"/>
  <c r="AF14" i="8"/>
  <c r="AG14" i="14" l="1"/>
  <c r="AF14" i="14"/>
  <c r="AG9" i="8" l="1"/>
  <c r="AG19" i="9"/>
  <c r="AG19" i="14"/>
  <c r="AF19" i="14"/>
  <c r="AG19" i="8"/>
  <c r="AG9" i="14"/>
  <c r="AF9" i="14"/>
  <c r="AG9" i="9"/>
  <c r="AG9" i="6"/>
  <c r="AG19" i="5"/>
  <c r="AF19" i="12"/>
  <c r="AF19" i="6"/>
  <c r="AF19" i="7"/>
  <c r="AF19" i="15"/>
  <c r="AF9" i="5"/>
  <c r="AF9" i="12"/>
  <c r="AF9" i="15"/>
  <c r="AF19" i="5"/>
  <c r="AG19" i="6"/>
  <c r="AF19" i="8"/>
  <c r="AF19" i="9"/>
  <c r="AG9" i="5"/>
  <c r="AF9" i="6"/>
  <c r="AF9" i="8"/>
  <c r="AF9" i="9"/>
  <c r="AF9" i="7"/>
  <c r="AF9" i="4"/>
  <c r="AF19" i="4" l="1"/>
  <c r="AG30" i="14" l="1"/>
  <c r="AF30" i="14"/>
  <c r="AG20" i="14"/>
  <c r="AF20" i="14"/>
  <c r="AF5" i="14"/>
  <c r="AF5" i="12"/>
  <c r="AF5" i="9"/>
  <c r="AF5" i="8"/>
  <c r="AF5" i="7"/>
  <c r="AG5" i="6"/>
  <c r="AF5" i="5"/>
  <c r="AG32" i="14"/>
  <c r="AG18" i="14"/>
  <c r="AF7" i="14"/>
  <c r="AF18" i="15"/>
  <c r="AF15" i="15"/>
  <c r="AF15" i="12"/>
  <c r="AF10" i="12"/>
  <c r="AF30" i="9"/>
  <c r="AG16" i="9"/>
  <c r="AF30" i="8"/>
  <c r="AF25" i="8"/>
  <c r="AG15" i="8"/>
  <c r="AG11" i="8"/>
  <c r="AF7" i="8"/>
  <c r="AG6" i="8"/>
  <c r="AF25" i="7"/>
  <c r="AG28" i="6"/>
  <c r="AG25" i="6"/>
  <c r="AG15" i="6"/>
  <c r="AG11" i="6"/>
  <c r="AG10" i="6"/>
  <c r="AF6" i="6"/>
  <c r="AF30" i="5"/>
  <c r="AF29" i="5"/>
  <c r="AG28" i="5"/>
  <c r="AF26" i="5"/>
  <c r="AG22" i="5"/>
  <c r="AG21" i="5"/>
  <c r="AG11" i="5"/>
  <c r="AF7" i="5"/>
  <c r="AF6" i="5"/>
  <c r="AF26" i="4"/>
  <c r="AF15" i="4"/>
  <c r="AF6" i="4"/>
  <c r="AF28" i="9"/>
  <c r="AG29" i="8"/>
  <c r="AF6" i="8"/>
  <c r="AF28" i="7"/>
  <c r="AF20" i="7"/>
  <c r="AG24" i="14"/>
  <c r="AG11" i="14"/>
  <c r="AF11" i="14"/>
  <c r="AF21" i="14"/>
  <c r="AF24" i="14"/>
  <c r="AF29" i="14"/>
  <c r="AG29" i="14"/>
  <c r="AG22" i="14"/>
  <c r="AG21" i="14"/>
  <c r="AF20" i="15"/>
  <c r="AF21" i="15"/>
  <c r="AF22" i="15"/>
  <c r="AF22" i="12"/>
  <c r="AF20" i="12"/>
  <c r="AG29" i="9"/>
  <c r="AF29" i="9"/>
  <c r="AG24" i="9"/>
  <c r="AF24" i="9"/>
  <c r="AF20" i="9"/>
  <c r="AG18" i="9"/>
  <c r="AG15" i="9"/>
  <c r="AF29" i="8"/>
  <c r="AG24" i="8"/>
  <c r="AF24" i="8"/>
  <c r="AF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0" i="9"/>
  <c r="AF32" i="7"/>
  <c r="AF24" i="12"/>
  <c r="AF6" i="12"/>
  <c r="AG5" i="14"/>
  <c r="AG22" i="6"/>
  <c r="AG20" i="6"/>
  <c r="AG20" i="8"/>
  <c r="AF28" i="14"/>
  <c r="AG21" i="6"/>
  <c r="AF29" i="7"/>
  <c r="AF28" i="12"/>
  <c r="AF24" i="6"/>
  <c r="AF22" i="5"/>
  <c r="AF20" i="6"/>
  <c r="AF20" i="8"/>
  <c r="AG21" i="9"/>
  <c r="AG32" i="8"/>
  <c r="AF13" i="14"/>
  <c r="AF12" i="8"/>
  <c r="AF10" i="14"/>
  <c r="AG5" i="5"/>
  <c r="AG11" i="9"/>
  <c r="AF29" i="6"/>
  <c r="AF28" i="6"/>
  <c r="AG28" i="14"/>
  <c r="AF21" i="7"/>
  <c r="AG21" i="8"/>
  <c r="AF21" i="12"/>
  <c r="AF21" i="9"/>
  <c r="AF21" i="5"/>
  <c r="AF17" i="12"/>
  <c r="AF13" i="12"/>
  <c r="AF13" i="8"/>
  <c r="AG12" i="9"/>
  <c r="AF12" i="15"/>
  <c r="AG12" i="8"/>
  <c r="AF12" i="14"/>
  <c r="AG12" i="14"/>
  <c r="AF12" i="9"/>
  <c r="AF10" i="4"/>
  <c r="AG5" i="9"/>
  <c r="AF29" i="12"/>
  <c r="AF24" i="7"/>
  <c r="AF24" i="5"/>
  <c r="AF22" i="6"/>
  <c r="AF22" i="14"/>
  <c r="AG22" i="8"/>
  <c r="AG22" i="9"/>
  <c r="AF21" i="8"/>
  <c r="AF20" i="4"/>
  <c r="AF17" i="14"/>
  <c r="AF17" i="8"/>
  <c r="AG13" i="14"/>
  <c r="AF6" i="14"/>
  <c r="AF6" i="15"/>
  <c r="AF6" i="7"/>
  <c r="AF6" i="9"/>
  <c r="AF5" i="15"/>
  <c r="AF29" i="15"/>
  <c r="AF28" i="8"/>
  <c r="AF22" i="7"/>
  <c r="AF22" i="8"/>
  <c r="AF16" i="7"/>
  <c r="AF16" i="14"/>
  <c r="AF12" i="12"/>
  <c r="AF11" i="9"/>
  <c r="AF10" i="8"/>
  <c r="AG6" i="14"/>
  <c r="AG6" i="9"/>
  <c r="AG5" i="8"/>
  <c r="AG32" i="9"/>
  <c r="AF29" i="4"/>
  <c r="AF28" i="5"/>
  <c r="AG28" i="8"/>
  <c r="AG28" i="9"/>
  <c r="AG26" i="6"/>
  <c r="AF26" i="7"/>
  <c r="AF26" i="8"/>
  <c r="AG26" i="9"/>
  <c r="AF26" i="12"/>
  <c r="AF26" i="15"/>
  <c r="AG26" i="14"/>
  <c r="AF26" i="9"/>
  <c r="AF26" i="6"/>
  <c r="AG26" i="8"/>
  <c r="AG26" i="5"/>
  <c r="AF26" i="14"/>
  <c r="AF25" i="14"/>
  <c r="AF25" i="9"/>
  <c r="AG25" i="5"/>
  <c r="AF25" i="6"/>
  <c r="AF24" i="15"/>
  <c r="AF22" i="9"/>
  <c r="AF21" i="4"/>
  <c r="AG20" i="5"/>
  <c r="AF18" i="7"/>
  <c r="AF18" i="5"/>
  <c r="AF18" i="8"/>
  <c r="AF17" i="9"/>
  <c r="AF17" i="4"/>
  <c r="AF17" i="7"/>
  <c r="AF17" i="15"/>
  <c r="AF17" i="5"/>
  <c r="AG17" i="14"/>
  <c r="AG17" i="6"/>
  <c r="AF16" i="9"/>
  <c r="AG16" i="8"/>
  <c r="AF16" i="4"/>
  <c r="AF16" i="5"/>
  <c r="AF16" i="12"/>
  <c r="AF16" i="15"/>
  <c r="AG15" i="5"/>
  <c r="AF12" i="5"/>
  <c r="AG7" i="6"/>
  <c r="AF7" i="6"/>
  <c r="AG7" i="8"/>
  <c r="AF7" i="12"/>
  <c r="AG6" i="5"/>
  <c r="AF5" i="6"/>
  <c r="AF5" i="4"/>
  <c r="AF7" i="4" l="1"/>
  <c r="AF22" i="4"/>
  <c r="AF18" i="4"/>
  <c r="AF30" i="4"/>
  <c r="AG7" i="5"/>
  <c r="AF20" i="5"/>
  <c r="AG24" i="5"/>
  <c r="AF21" i="6"/>
  <c r="AG32" i="6"/>
  <c r="AF15" i="7"/>
  <c r="AG18" i="8"/>
  <c r="AG25" i="9"/>
  <c r="AF25" i="12"/>
  <c r="AF32" i="12"/>
  <c r="AF7" i="15"/>
  <c r="AF32" i="15"/>
  <c r="AG10" i="14"/>
  <c r="AF32" i="14"/>
  <c r="AG32" i="5"/>
  <c r="AF17" i="6"/>
  <c r="AG17" i="8"/>
  <c r="AF18" i="12"/>
  <c r="AF28" i="4"/>
  <c r="AF32" i="4"/>
  <c r="AF25" i="5"/>
  <c r="AG29" i="5"/>
  <c r="AG18" i="5"/>
  <c r="AG12" i="6"/>
  <c r="AF18" i="6"/>
  <c r="AG29" i="6"/>
  <c r="AF32" i="6"/>
  <c r="AF11" i="7"/>
  <c r="AG25" i="8"/>
  <c r="AG10" i="9"/>
  <c r="AF15" i="9"/>
  <c r="AF32" i="9"/>
  <c r="AF28" i="15"/>
  <c r="AF24" i="4"/>
  <c r="AF11" i="4"/>
  <c r="AF12" i="4"/>
  <c r="AF25" i="4"/>
  <c r="AF10" i="5"/>
  <c r="AF11" i="5"/>
  <c r="AG12" i="5"/>
  <c r="AF15" i="5"/>
  <c r="AG16" i="5"/>
  <c r="AG17" i="5"/>
  <c r="AF15" i="6"/>
  <c r="AG16" i="6"/>
  <c r="AG24" i="6"/>
  <c r="AF10" i="7"/>
  <c r="AF12" i="7"/>
  <c r="AF16" i="8"/>
  <c r="AF32" i="8"/>
  <c r="AF18" i="9"/>
  <c r="AG17" i="9"/>
  <c r="AF15" i="14"/>
  <c r="AG25" i="14"/>
  <c r="AF30" i="7"/>
  <c r="AG30" i="8"/>
  <c r="AF30" i="12"/>
  <c r="AG30" i="5"/>
  <c r="AF30" i="6"/>
  <c r="AF32" i="5"/>
  <c r="AG30" i="9"/>
  <c r="AG30" i="6"/>
  <c r="AF25" i="15"/>
  <c r="AF18" i="14"/>
  <c r="AG18" i="6"/>
  <c r="AF16" i="6"/>
  <c r="AF15" i="8"/>
  <c r="AG15" i="14"/>
  <c r="AF12" i="6"/>
  <c r="AF11" i="6"/>
  <c r="AF10" i="15"/>
  <c r="AG10" i="8"/>
  <c r="AF10" i="6"/>
  <c r="AG10" i="5"/>
  <c r="AF10" i="9"/>
  <c r="AF7" i="9"/>
  <c r="AF7" i="7"/>
  <c r="AG7" i="14"/>
  <c r="AG7" i="9"/>
  <c r="AG6" i="6"/>
  <c r="AG33" i="9" l="1"/>
  <c r="AG33" i="8"/>
  <c r="AG33" i="14"/>
  <c r="AF33" i="4"/>
  <c r="AG33" i="5"/>
  <c r="AG33" i="6"/>
  <c r="AF33" i="7"/>
  <c r="AF33" i="8"/>
  <c r="AF34" i="14"/>
  <c r="AF33" i="15"/>
  <c r="AF33" i="6"/>
  <c r="AF33" i="12"/>
  <c r="AF33" i="14"/>
  <c r="AF33" i="9"/>
  <c r="AF33" i="5"/>
</calcChain>
</file>

<file path=xl/sharedStrings.xml><?xml version="1.0" encoding="utf-8"?>
<sst xmlns="http://schemas.openxmlformats.org/spreadsheetml/2006/main" count="672" uniqueCount="144">
  <si>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</si>
  <si>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</si>
  <si>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</si>
  <si>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</si>
  <si>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</si>
  <si>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</si>
  <si>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</si>
  <si>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</si>
  <si>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</si>
  <si>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</si>
  <si>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</si>
  <si>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</si>
  <si>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</si>
  <si>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</si>
  <si>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</si>
  <si>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</si>
  <si>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</si>
  <si>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</si>
  <si>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</si>
  <si>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</si>
  <si>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</si>
  <si>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</si>
  <si>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</si>
  <si>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</si>
  <si>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</si>
  <si>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</si>
  <si>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</si>
  <si>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</si>
  <si>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</si>
  <si>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</si>
  <si>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</si>
  <si>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</si>
  <si>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</si>
  <si>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</si>
  <si>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</si>
  <si>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</si>
  <si>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</si>
  <si>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</si>
  <si>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</si>
  <si>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</si>
  <si>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</si>
  <si>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</si>
  <si>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</si>
  <si>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</si>
  <si>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</si>
  <si>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</si>
  <si>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</si>
  <si>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</si>
  <si>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</si>
  <si>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</si>
  <si>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</si>
  <si>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</si>
  <si>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</si>
  <si>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</si>
  <si>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</si>
  <si>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Bataguassu</t>
  </si>
  <si>
    <t>NE</t>
  </si>
  <si>
    <t>N</t>
  </si>
  <si>
    <t>L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</si>
  <si>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</si>
  <si>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</si>
  <si>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</si>
  <si>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</si>
  <si>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</si>
  <si>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</si>
  <si>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</si>
  <si>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</si>
  <si>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</si>
  <si>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</si>
  <si>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</si>
  <si>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</si>
  <si>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</si>
  <si>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</si>
  <si>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</si>
  <si>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</si>
  <si>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</si>
  <si>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</si>
  <si>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</si>
  <si>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</si>
  <si>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</si>
  <si>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</si>
  <si>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</si>
  <si>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</si>
  <si>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</si>
  <si>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</si>
  <si>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</si>
  <si>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</si>
  <si>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</si>
  <si>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</si>
  <si>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</si>
  <si>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</si>
  <si>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</si>
  <si>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</si>
  <si>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</si>
  <si>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</si>
  <si>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</si>
  <si>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</si>
  <si>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</si>
  <si>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</si>
  <si>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</si>
  <si>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</si>
  <si>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</si>
  <si>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</si>
  <si>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</si>
  <si>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</si>
  <si>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</si>
  <si>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</si>
  <si>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</si>
  <si>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</si>
  <si>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</si>
  <si>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</si>
  <si>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</si>
  <si>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</si>
  <si>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</si>
  <si>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</si>
  <si>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</si>
  <si>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</si>
  <si>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</si>
  <si>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</si>
  <si>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</si>
  <si>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</si>
  <si>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</si>
  <si>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</si>
  <si>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</si>
  <si>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</si>
  <si>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</si>
  <si>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</si>
  <si>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</si>
  <si>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</si>
  <si>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</si>
  <si>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</si>
  <si>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</si>
  <si>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</si>
  <si>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</si>
  <si>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</si>
  <si>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Cátia Braga</t>
  </si>
  <si>
    <t>Meteorologista/Cemtec</t>
  </si>
  <si>
    <t>*</t>
  </si>
  <si>
    <t>(*)_NID_Nenhuma Informação Disponível_Idem para damais Variáveis Meteorológicas a seguir</t>
  </si>
  <si>
    <t>SO</t>
  </si>
  <si>
    <t>S</t>
  </si>
  <si>
    <t>SE</t>
  </si>
  <si>
    <t>Fonte: Inmet/Sepaf/Agraer/Cemtec</t>
  </si>
  <si>
    <t>Setembro/2015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</si>
</sst>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sz val="9"/>
      <color theme="8" tint="-0.49998474074526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9" fillId="1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/>
    </xf>
    <xf numFmtId="0" fontId="18" fillId="1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0" fontId="15" fillId="0" borderId="0" xfId="0" applyFont="1"/>
    <xf numFmtId="1" fontId="12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5" fillId="7" borderId="1" xfId="0" applyFont="1" applyFill="1" applyBorder="1" applyAlignment="1">
      <alignment wrapText="1"/>
    </xf>
    <xf numFmtId="0" fontId="15" fillId="7" borderId="1" xfId="0" applyFont="1" applyFill="1" applyBorder="1" applyAlignment="1">
      <alignment horizontal="center" vertical="center" wrapText="1"/>
    </xf>
    <xf numFmtId="14" fontId="15" fillId="7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5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5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5" fillId="7" borderId="1" xfId="0" applyFont="1" applyFill="1" applyBorder="1" applyAlignment="1">
      <alignment horizontal="left" vertical="center" wrapText="1"/>
    </xf>
    <xf numFmtId="0" fontId="15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1" fillId="7" borderId="0" xfId="2" applyFont="1" applyFill="1" applyAlignment="1" applyProtection="1"/>
    <xf numFmtId="0" fontId="0" fillId="7" borderId="0" xfId="0" applyFill="1" applyBorder="1" applyAlignment="1"/>
    <xf numFmtId="0" fontId="21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6" xfId="0" applyFill="1" applyBorder="1"/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2" fontId="3" fillId="7" borderId="3" xfId="0" applyNumberFormat="1" applyFont="1" applyFill="1" applyBorder="1" applyAlignment="1">
      <alignment horizontal="center" vertical="center"/>
    </xf>
    <xf numFmtId="2" fontId="9" fillId="7" borderId="3" xfId="0" applyNumberFormat="1" applyFont="1" applyFill="1" applyBorder="1" applyAlignment="1">
      <alignment horizontal="center" vertical="center"/>
    </xf>
    <xf numFmtId="2" fontId="2" fillId="7" borderId="4" xfId="0" applyNumberFormat="1" applyFont="1" applyFill="1" applyBorder="1" applyAlignment="1">
      <alignment vertical="center"/>
    </xf>
    <xf numFmtId="0" fontId="9" fillId="7" borderId="6" xfId="0" applyFont="1" applyFill="1" applyBorder="1" applyAlignment="1">
      <alignment horizontal="center" vertical="center"/>
    </xf>
    <xf numFmtId="0" fontId="0" fillId="7" borderId="0" xfId="0" applyFill="1" applyBorder="1"/>
    <xf numFmtId="0" fontId="17" fillId="7" borderId="8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1" fontId="9" fillId="7" borderId="4" xfId="0" applyNumberFormat="1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 vertical="center"/>
    </xf>
    <xf numFmtId="1" fontId="9" fillId="7" borderId="6" xfId="0" applyNumberFormat="1" applyFont="1" applyFill="1" applyBorder="1" applyAlignment="1">
      <alignment horizontal="center"/>
    </xf>
    <xf numFmtId="0" fontId="0" fillId="7" borderId="8" xfId="0" applyFill="1" applyBorder="1" applyAlignment="1">
      <alignment horizontal="center" vertical="center"/>
    </xf>
    <xf numFmtId="1" fontId="9" fillId="7" borderId="9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5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7.8</v>
          </cell>
        </row>
      </sheetData>
      <sheetData sheetId="6">
        <row r="5">
          <cell r="K5">
            <v>21.599999999999998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25.370833333333337</v>
          </cell>
          <cell r="C5">
            <v>37.200000000000003</v>
          </cell>
          <cell r="D5">
            <v>15</v>
          </cell>
          <cell r="E5">
            <v>54.666666666666664</v>
          </cell>
          <cell r="F5">
            <v>96</v>
          </cell>
          <cell r="G5">
            <v>14</v>
          </cell>
          <cell r="H5">
            <v>11.879999999999999</v>
          </cell>
          <cell r="I5" t="str">
            <v>O</v>
          </cell>
          <cell r="J5">
            <v>50.76</v>
          </cell>
          <cell r="K5">
            <v>0</v>
          </cell>
        </row>
        <row r="6">
          <cell r="B6">
            <v>23.908333333333335</v>
          </cell>
          <cell r="C6">
            <v>36</v>
          </cell>
          <cell r="D6">
            <v>14.1</v>
          </cell>
          <cell r="E6">
            <v>58.5</v>
          </cell>
          <cell r="F6">
            <v>98</v>
          </cell>
          <cell r="G6">
            <v>18</v>
          </cell>
          <cell r="H6">
            <v>11.16</v>
          </cell>
          <cell r="I6" t="str">
            <v>SO</v>
          </cell>
          <cell r="J6">
            <v>22.68</v>
          </cell>
          <cell r="K6">
            <v>0</v>
          </cell>
        </row>
        <row r="7">
          <cell r="B7">
            <v>24.474999999999998</v>
          </cell>
          <cell r="C7">
            <v>37.6</v>
          </cell>
          <cell r="D7">
            <v>13.8</v>
          </cell>
          <cell r="E7">
            <v>57.666666666666664</v>
          </cell>
          <cell r="F7">
            <v>99</v>
          </cell>
          <cell r="G7">
            <v>10</v>
          </cell>
          <cell r="H7">
            <v>7.2</v>
          </cell>
          <cell r="I7" t="str">
            <v>NO</v>
          </cell>
          <cell r="J7">
            <v>23.759999999999998</v>
          </cell>
          <cell r="K7">
            <v>0</v>
          </cell>
        </row>
        <row r="8">
          <cell r="B8">
            <v>24.425000000000001</v>
          </cell>
          <cell r="C8">
            <v>34.9</v>
          </cell>
          <cell r="D8">
            <v>15.4</v>
          </cell>
          <cell r="E8">
            <v>57.791666666666664</v>
          </cell>
          <cell r="F8">
            <v>85</v>
          </cell>
          <cell r="G8">
            <v>27</v>
          </cell>
          <cell r="H8">
            <v>11.879999999999999</v>
          </cell>
          <cell r="I8" t="str">
            <v>NO</v>
          </cell>
          <cell r="J8">
            <v>21.96</v>
          </cell>
          <cell r="K8">
            <v>0</v>
          </cell>
        </row>
        <row r="9">
          <cell r="B9">
            <v>25.245833333333334</v>
          </cell>
          <cell r="C9">
            <v>31.4</v>
          </cell>
          <cell r="D9">
            <v>20.7</v>
          </cell>
          <cell r="E9">
            <v>61.5</v>
          </cell>
          <cell r="F9">
            <v>83</v>
          </cell>
          <cell r="G9">
            <v>37</v>
          </cell>
          <cell r="H9">
            <v>11.16</v>
          </cell>
          <cell r="I9" t="str">
            <v>O</v>
          </cell>
          <cell r="J9">
            <v>25.2</v>
          </cell>
          <cell r="K9">
            <v>0</v>
          </cell>
        </row>
        <row r="10">
          <cell r="B10">
            <v>24.662499999999998</v>
          </cell>
          <cell r="C10">
            <v>34.200000000000003</v>
          </cell>
          <cell r="D10">
            <v>17.3</v>
          </cell>
          <cell r="E10">
            <v>60.291666666666664</v>
          </cell>
          <cell r="F10">
            <v>96</v>
          </cell>
          <cell r="G10">
            <v>29</v>
          </cell>
          <cell r="H10">
            <v>8.64</v>
          </cell>
          <cell r="I10" t="str">
            <v>O</v>
          </cell>
          <cell r="J10">
            <v>21.96</v>
          </cell>
          <cell r="K10">
            <v>0</v>
          </cell>
        </row>
        <row r="11">
          <cell r="B11">
            <v>26.966666666666665</v>
          </cell>
          <cell r="C11">
            <v>37.700000000000003</v>
          </cell>
          <cell r="D11">
            <v>18.399999999999999</v>
          </cell>
          <cell r="E11">
            <v>58.125</v>
          </cell>
          <cell r="F11">
            <v>96</v>
          </cell>
          <cell r="G11">
            <v>23</v>
          </cell>
          <cell r="H11">
            <v>16.559999999999999</v>
          </cell>
          <cell r="I11" t="str">
            <v>O</v>
          </cell>
          <cell r="J11">
            <v>43.56</v>
          </cell>
          <cell r="K11">
            <v>0</v>
          </cell>
        </row>
        <row r="12">
          <cell r="B12">
            <v>24.233333333333334</v>
          </cell>
          <cell r="C12">
            <v>31.6</v>
          </cell>
          <cell r="D12">
            <v>17.2</v>
          </cell>
          <cell r="E12">
            <v>69.541666666666671</v>
          </cell>
          <cell r="F12">
            <v>100</v>
          </cell>
          <cell r="G12">
            <v>44</v>
          </cell>
          <cell r="H12">
            <v>22.32</v>
          </cell>
          <cell r="I12" t="str">
            <v>NE</v>
          </cell>
          <cell r="J12">
            <v>67.319999999999993</v>
          </cell>
          <cell r="K12">
            <v>43.599999999999994</v>
          </cell>
        </row>
        <row r="13">
          <cell r="B13">
            <v>20.683333333333334</v>
          </cell>
          <cell r="C13">
            <v>26.6</v>
          </cell>
          <cell r="D13">
            <v>17.100000000000001</v>
          </cell>
          <cell r="E13">
            <v>86.125</v>
          </cell>
          <cell r="F13">
            <v>100</v>
          </cell>
          <cell r="G13">
            <v>62</v>
          </cell>
          <cell r="H13">
            <v>12.6</v>
          </cell>
          <cell r="I13" t="str">
            <v>SE</v>
          </cell>
          <cell r="J13">
            <v>26.64</v>
          </cell>
          <cell r="K13">
            <v>2.8000000000000003</v>
          </cell>
        </row>
        <row r="14">
          <cell r="B14">
            <v>25.270833333333332</v>
          </cell>
          <cell r="C14">
            <v>33</v>
          </cell>
          <cell r="D14">
            <v>20.399999999999999</v>
          </cell>
          <cell r="E14">
            <v>73.416666666666671</v>
          </cell>
          <cell r="F14">
            <v>99</v>
          </cell>
          <cell r="G14">
            <v>40</v>
          </cell>
          <cell r="H14">
            <v>22.32</v>
          </cell>
          <cell r="I14" t="str">
            <v>SE</v>
          </cell>
          <cell r="J14">
            <v>48.6</v>
          </cell>
          <cell r="K14">
            <v>2.6</v>
          </cell>
        </row>
        <row r="15">
          <cell r="B15">
            <v>21.558333333333334</v>
          </cell>
          <cell r="C15">
            <v>28.7</v>
          </cell>
          <cell r="D15">
            <v>20.3</v>
          </cell>
          <cell r="E15">
            <v>93.75</v>
          </cell>
          <cell r="F15">
            <v>100</v>
          </cell>
          <cell r="G15">
            <v>55</v>
          </cell>
          <cell r="H15">
            <v>12.96</v>
          </cell>
          <cell r="I15" t="str">
            <v>NE</v>
          </cell>
          <cell r="J15">
            <v>38.880000000000003</v>
          </cell>
          <cell r="K15">
            <v>51.20000000000001</v>
          </cell>
        </row>
        <row r="16">
          <cell r="B16">
            <v>16.279166666666665</v>
          </cell>
          <cell r="C16">
            <v>20.5</v>
          </cell>
          <cell r="D16">
            <v>13.9</v>
          </cell>
          <cell r="E16">
            <v>96.791666666666671</v>
          </cell>
          <cell r="F16">
            <v>100</v>
          </cell>
          <cell r="G16">
            <v>83</v>
          </cell>
          <cell r="H16">
            <v>10.08</v>
          </cell>
          <cell r="I16" t="str">
            <v>O</v>
          </cell>
          <cell r="J16">
            <v>32.4</v>
          </cell>
          <cell r="K16">
            <v>34.000000000000007</v>
          </cell>
        </row>
        <row r="17">
          <cell r="B17">
            <v>17.345833333333331</v>
          </cell>
          <cell r="C17">
            <v>22.2</v>
          </cell>
          <cell r="D17">
            <v>13.7</v>
          </cell>
          <cell r="E17">
            <v>87.25</v>
          </cell>
          <cell r="F17">
            <v>100</v>
          </cell>
          <cell r="G17">
            <v>65</v>
          </cell>
          <cell r="H17">
            <v>8.2799999999999994</v>
          </cell>
          <cell r="I17" t="str">
            <v>O</v>
          </cell>
          <cell r="J17">
            <v>16.559999999999999</v>
          </cell>
          <cell r="K17">
            <v>3.4000000000000004</v>
          </cell>
        </row>
        <row r="18">
          <cell r="B18">
            <v>20.879166666666666</v>
          </cell>
          <cell r="C18">
            <v>29.7</v>
          </cell>
          <cell r="D18">
            <v>14.2</v>
          </cell>
          <cell r="E18">
            <v>77.291666666666671</v>
          </cell>
          <cell r="F18">
            <v>100</v>
          </cell>
          <cell r="G18">
            <v>42</v>
          </cell>
          <cell r="H18">
            <v>10.8</v>
          </cell>
          <cell r="I18" t="str">
            <v>O</v>
          </cell>
          <cell r="J18">
            <v>28.44</v>
          </cell>
          <cell r="K18">
            <v>0</v>
          </cell>
        </row>
        <row r="19">
          <cell r="B19">
            <v>24.983333333333331</v>
          </cell>
          <cell r="C19">
            <v>35.9</v>
          </cell>
          <cell r="D19">
            <v>16.600000000000001</v>
          </cell>
          <cell r="E19">
            <v>66.875</v>
          </cell>
          <cell r="F19">
            <v>98</v>
          </cell>
          <cell r="G19">
            <v>30</v>
          </cell>
          <cell r="H19">
            <v>9</v>
          </cell>
          <cell r="I19" t="str">
            <v>O</v>
          </cell>
          <cell r="J19">
            <v>23.400000000000002</v>
          </cell>
          <cell r="K19">
            <v>0</v>
          </cell>
        </row>
        <row r="20">
          <cell r="B20">
            <v>28.150000000000002</v>
          </cell>
          <cell r="C20">
            <v>38</v>
          </cell>
          <cell r="D20">
            <v>19.600000000000001</v>
          </cell>
          <cell r="E20">
            <v>60.375</v>
          </cell>
          <cell r="F20">
            <v>98</v>
          </cell>
          <cell r="G20">
            <v>25</v>
          </cell>
          <cell r="H20">
            <v>17.28</v>
          </cell>
          <cell r="I20" t="str">
            <v>L</v>
          </cell>
          <cell r="J20">
            <v>39.96</v>
          </cell>
          <cell r="K20">
            <v>0</v>
          </cell>
        </row>
        <row r="21">
          <cell r="B21">
            <v>28.437499999999996</v>
          </cell>
          <cell r="C21">
            <v>38.700000000000003</v>
          </cell>
          <cell r="D21">
            <v>20.399999999999999</v>
          </cell>
          <cell r="E21">
            <v>56.666666666666664</v>
          </cell>
          <cell r="F21">
            <v>95</v>
          </cell>
          <cell r="G21">
            <v>23</v>
          </cell>
          <cell r="H21">
            <v>10.8</v>
          </cell>
          <cell r="I21" t="str">
            <v>NE</v>
          </cell>
          <cell r="J21">
            <v>30.6</v>
          </cell>
          <cell r="K21">
            <v>0</v>
          </cell>
        </row>
        <row r="22">
          <cell r="B22">
            <v>29.408333333333346</v>
          </cell>
          <cell r="C22">
            <v>38.700000000000003</v>
          </cell>
          <cell r="D22">
            <v>22.2</v>
          </cell>
          <cell r="E22">
            <v>57.541666666666664</v>
          </cell>
          <cell r="F22">
            <v>94</v>
          </cell>
          <cell r="G22">
            <v>22</v>
          </cell>
          <cell r="H22">
            <v>7.5600000000000005</v>
          </cell>
          <cell r="I22" t="str">
            <v>SE</v>
          </cell>
          <cell r="J22">
            <v>19.079999999999998</v>
          </cell>
          <cell r="K22">
            <v>0</v>
          </cell>
        </row>
        <row r="23">
          <cell r="B23">
            <v>28.650000000000002</v>
          </cell>
          <cell r="C23">
            <v>39.700000000000003</v>
          </cell>
          <cell r="D23">
            <v>18.7</v>
          </cell>
          <cell r="E23">
            <v>54.583333333333336</v>
          </cell>
          <cell r="F23">
            <v>99</v>
          </cell>
          <cell r="G23">
            <v>10</v>
          </cell>
          <cell r="H23">
            <v>15.840000000000002</v>
          </cell>
          <cell r="I23" t="str">
            <v>SE</v>
          </cell>
          <cell r="J23">
            <v>37.800000000000004</v>
          </cell>
          <cell r="K23">
            <v>0</v>
          </cell>
        </row>
        <row r="24">
          <cell r="B24">
            <v>26.804166666666671</v>
          </cell>
          <cell r="C24">
            <v>39.9</v>
          </cell>
          <cell r="D24">
            <v>15.4</v>
          </cell>
          <cell r="E24">
            <v>44.416666666666664</v>
          </cell>
          <cell r="F24">
            <v>87</v>
          </cell>
          <cell r="G24">
            <v>9</v>
          </cell>
          <cell r="H24">
            <v>14.4</v>
          </cell>
          <cell r="I24" t="str">
            <v>SE</v>
          </cell>
          <cell r="J24">
            <v>28.44</v>
          </cell>
          <cell r="K24">
            <v>0</v>
          </cell>
        </row>
        <row r="25">
          <cell r="B25">
            <v>26.733333333333331</v>
          </cell>
          <cell r="C25">
            <v>39.4</v>
          </cell>
          <cell r="D25">
            <v>15</v>
          </cell>
          <cell r="E25">
            <v>47.125</v>
          </cell>
          <cell r="F25">
            <v>94</v>
          </cell>
          <cell r="G25">
            <v>11</v>
          </cell>
          <cell r="H25">
            <v>12.24</v>
          </cell>
          <cell r="I25" t="str">
            <v>NO</v>
          </cell>
          <cell r="J25">
            <v>28.44</v>
          </cell>
          <cell r="K25">
            <v>0</v>
          </cell>
        </row>
        <row r="26">
          <cell r="B26">
            <v>27.262499999999999</v>
          </cell>
          <cell r="C26">
            <v>39.9</v>
          </cell>
          <cell r="D26">
            <v>15.9</v>
          </cell>
          <cell r="E26">
            <v>46.833333333333336</v>
          </cell>
          <cell r="F26">
            <v>87</v>
          </cell>
          <cell r="G26">
            <v>10</v>
          </cell>
          <cell r="H26">
            <v>12.6</v>
          </cell>
          <cell r="I26" t="str">
            <v>NO</v>
          </cell>
          <cell r="J26">
            <v>23.759999999999998</v>
          </cell>
          <cell r="K26">
            <v>0</v>
          </cell>
        </row>
        <row r="27">
          <cell r="B27">
            <v>27.5625</v>
          </cell>
          <cell r="C27">
            <v>39.799999999999997</v>
          </cell>
          <cell r="D27">
            <v>16.600000000000001</v>
          </cell>
          <cell r="E27">
            <v>47.833333333333336</v>
          </cell>
          <cell r="F27">
            <v>89</v>
          </cell>
          <cell r="G27">
            <v>11</v>
          </cell>
          <cell r="H27">
            <v>13.32</v>
          </cell>
          <cell r="I27" t="str">
            <v>NO</v>
          </cell>
          <cell r="J27">
            <v>30.240000000000002</v>
          </cell>
          <cell r="K27">
            <v>0</v>
          </cell>
        </row>
        <row r="28">
          <cell r="B28">
            <v>27.695833333333336</v>
          </cell>
          <cell r="C28">
            <v>39.700000000000003</v>
          </cell>
          <cell r="D28">
            <v>19.7</v>
          </cell>
          <cell r="E28">
            <v>58.416666666666664</v>
          </cell>
          <cell r="F28">
            <v>86</v>
          </cell>
          <cell r="G28">
            <v>22</v>
          </cell>
          <cell r="H28">
            <v>24.12</v>
          </cell>
          <cell r="I28" t="str">
            <v>NE</v>
          </cell>
          <cell r="J28">
            <v>64.08</v>
          </cell>
          <cell r="K28">
            <v>1</v>
          </cell>
        </row>
        <row r="29">
          <cell r="B29">
            <v>25.433333333333337</v>
          </cell>
          <cell r="C29">
            <v>37.799999999999997</v>
          </cell>
          <cell r="D29">
            <v>21.9</v>
          </cell>
          <cell r="E29">
            <v>77.541666666666671</v>
          </cell>
          <cell r="F29">
            <v>96</v>
          </cell>
          <cell r="G29">
            <v>28</v>
          </cell>
          <cell r="H29">
            <v>22.32</v>
          </cell>
          <cell r="I29" t="str">
            <v>SE</v>
          </cell>
          <cell r="J29">
            <v>60.480000000000004</v>
          </cell>
          <cell r="K29">
            <v>9.8000000000000007</v>
          </cell>
        </row>
        <row r="30">
          <cell r="B30">
            <v>22.545833333333331</v>
          </cell>
          <cell r="C30">
            <v>25.5</v>
          </cell>
          <cell r="D30">
            <v>20.7</v>
          </cell>
          <cell r="E30">
            <v>93.083333333333329</v>
          </cell>
          <cell r="F30">
            <v>100</v>
          </cell>
          <cell r="G30">
            <v>74</v>
          </cell>
          <cell r="H30">
            <v>12.6</v>
          </cell>
          <cell r="I30" t="str">
            <v>O</v>
          </cell>
          <cell r="J30">
            <v>36.72</v>
          </cell>
          <cell r="K30">
            <v>24.4</v>
          </cell>
        </row>
        <row r="31">
          <cell r="B31">
            <v>25.600000000000005</v>
          </cell>
          <cell r="C31">
            <v>34.299999999999997</v>
          </cell>
          <cell r="D31">
            <v>20</v>
          </cell>
          <cell r="E31">
            <v>77.791666666666671</v>
          </cell>
          <cell r="F31">
            <v>100</v>
          </cell>
          <cell r="G31">
            <v>37</v>
          </cell>
          <cell r="H31">
            <v>12.24</v>
          </cell>
          <cell r="I31" t="str">
            <v>N</v>
          </cell>
          <cell r="J31">
            <v>24.12</v>
          </cell>
          <cell r="K31">
            <v>0.2</v>
          </cell>
        </row>
        <row r="32">
          <cell r="B32">
            <v>24.604166666666668</v>
          </cell>
          <cell r="C32">
            <v>29.2</v>
          </cell>
          <cell r="D32">
            <v>20.7</v>
          </cell>
          <cell r="E32">
            <v>72.708333333333329</v>
          </cell>
          <cell r="F32">
            <v>98</v>
          </cell>
          <cell r="G32">
            <v>52</v>
          </cell>
          <cell r="H32">
            <v>17.28</v>
          </cell>
          <cell r="I32" t="str">
            <v>NO</v>
          </cell>
          <cell r="J32">
            <v>46.800000000000004</v>
          </cell>
          <cell r="K32">
            <v>0.2</v>
          </cell>
        </row>
        <row r="33">
          <cell r="B33">
            <v>25.962500000000002</v>
          </cell>
          <cell r="C33">
            <v>34.799999999999997</v>
          </cell>
          <cell r="D33">
            <v>20.2</v>
          </cell>
          <cell r="E33">
            <v>72.041666666666671</v>
          </cell>
          <cell r="F33">
            <v>100</v>
          </cell>
          <cell r="G33">
            <v>29</v>
          </cell>
          <cell r="H33">
            <v>9.3600000000000012</v>
          </cell>
          <cell r="I33" t="str">
            <v>NE</v>
          </cell>
          <cell r="J33">
            <v>24.840000000000003</v>
          </cell>
          <cell r="K33">
            <v>0</v>
          </cell>
        </row>
        <row r="34">
          <cell r="B34">
            <v>23.208333333333339</v>
          </cell>
          <cell r="C34">
            <v>27.3</v>
          </cell>
          <cell r="D34">
            <v>20.100000000000001</v>
          </cell>
          <cell r="E34">
            <v>72.666666666666671</v>
          </cell>
          <cell r="F34">
            <v>98</v>
          </cell>
          <cell r="G34">
            <v>51</v>
          </cell>
          <cell r="H34">
            <v>20.52</v>
          </cell>
          <cell r="I34" t="str">
            <v>NO</v>
          </cell>
          <cell r="J34">
            <v>50.76</v>
          </cell>
          <cell r="K34">
            <v>3</v>
          </cell>
        </row>
        <row r="35">
          <cell r="I35" t="str">
            <v>O</v>
          </cell>
        </row>
      </sheetData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0.4</v>
          </cell>
        </row>
      </sheetData>
      <sheetData sheetId="2">
        <row r="5">
          <cell r="K5">
            <v>0.60000000000000009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1.5999999999999999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27.858333333333331</v>
          </cell>
          <cell r="C5">
            <v>38.9</v>
          </cell>
          <cell r="D5">
            <v>17.100000000000001</v>
          </cell>
          <cell r="E5">
            <v>55.166666666666664</v>
          </cell>
          <cell r="F5">
            <v>79</v>
          </cell>
          <cell r="G5">
            <v>38</v>
          </cell>
          <cell r="H5">
            <v>5.4</v>
          </cell>
          <cell r="I5" t="str">
            <v>SE</v>
          </cell>
          <cell r="J5">
            <v>23.759999999999998</v>
          </cell>
          <cell r="K5">
            <v>0</v>
          </cell>
        </row>
        <row r="6">
          <cell r="B6">
            <v>27.337499999999995</v>
          </cell>
          <cell r="C6">
            <v>38.700000000000003</v>
          </cell>
          <cell r="D6">
            <v>15.9</v>
          </cell>
          <cell r="E6">
            <v>53.625</v>
          </cell>
          <cell r="F6">
            <v>79</v>
          </cell>
          <cell r="G6">
            <v>40</v>
          </cell>
          <cell r="H6">
            <v>6.84</v>
          </cell>
          <cell r="I6" t="str">
            <v>SE</v>
          </cell>
          <cell r="J6">
            <v>26.28</v>
          </cell>
          <cell r="K6">
            <v>0</v>
          </cell>
        </row>
        <row r="7">
          <cell r="B7">
            <v>27.220833333333335</v>
          </cell>
          <cell r="C7">
            <v>39.4</v>
          </cell>
          <cell r="D7">
            <v>15.6</v>
          </cell>
          <cell r="E7">
            <v>50.708333333333336</v>
          </cell>
          <cell r="F7">
            <v>76</v>
          </cell>
          <cell r="G7">
            <v>33</v>
          </cell>
          <cell r="H7">
            <v>11.879999999999999</v>
          </cell>
          <cell r="I7" t="str">
            <v>O</v>
          </cell>
          <cell r="J7">
            <v>32.04</v>
          </cell>
          <cell r="K7">
            <v>0</v>
          </cell>
        </row>
        <row r="8">
          <cell r="B8">
            <v>27.404166666666665</v>
          </cell>
          <cell r="C8">
            <v>36.200000000000003</v>
          </cell>
          <cell r="D8">
            <v>19.3</v>
          </cell>
          <cell r="E8">
            <v>54.458333333333336</v>
          </cell>
          <cell r="F8">
            <v>72</v>
          </cell>
          <cell r="G8">
            <v>38</v>
          </cell>
          <cell r="H8">
            <v>14.04</v>
          </cell>
          <cell r="I8" t="str">
            <v>SE</v>
          </cell>
          <cell r="J8">
            <v>27</v>
          </cell>
          <cell r="K8">
            <v>0</v>
          </cell>
        </row>
        <row r="9">
          <cell r="B9">
            <v>27.712500000000002</v>
          </cell>
          <cell r="C9">
            <v>36.1</v>
          </cell>
          <cell r="D9">
            <v>21.2</v>
          </cell>
          <cell r="E9">
            <v>63.458333333333336</v>
          </cell>
          <cell r="F9">
            <v>79</v>
          </cell>
          <cell r="G9">
            <v>49</v>
          </cell>
          <cell r="H9">
            <v>16.2</v>
          </cell>
          <cell r="I9" t="str">
            <v>SE</v>
          </cell>
          <cell r="J9">
            <v>28.08</v>
          </cell>
          <cell r="K9">
            <v>0</v>
          </cell>
        </row>
        <row r="10">
          <cell r="B10">
            <v>27.625</v>
          </cell>
          <cell r="C10">
            <v>37.700000000000003</v>
          </cell>
          <cell r="D10">
            <v>20.399999999999999</v>
          </cell>
          <cell r="E10">
            <v>60.666666666666664</v>
          </cell>
          <cell r="F10">
            <v>75</v>
          </cell>
          <cell r="G10">
            <v>50</v>
          </cell>
          <cell r="H10">
            <v>6.84</v>
          </cell>
          <cell r="I10" t="str">
            <v>SE</v>
          </cell>
          <cell r="J10">
            <v>27.720000000000002</v>
          </cell>
          <cell r="K10">
            <v>0</v>
          </cell>
        </row>
        <row r="11">
          <cell r="B11">
            <v>28.379166666666663</v>
          </cell>
          <cell r="C11">
            <v>37.1</v>
          </cell>
          <cell r="D11">
            <v>20.6</v>
          </cell>
          <cell r="E11">
            <v>64</v>
          </cell>
          <cell r="F11">
            <v>78</v>
          </cell>
          <cell r="G11">
            <v>51</v>
          </cell>
          <cell r="H11">
            <v>22.68</v>
          </cell>
          <cell r="I11" t="str">
            <v>NO</v>
          </cell>
          <cell r="J11">
            <v>43.92</v>
          </cell>
          <cell r="K11">
            <v>0</v>
          </cell>
        </row>
        <row r="12">
          <cell r="B12">
            <v>29.962500000000002</v>
          </cell>
          <cell r="C12">
            <v>37.200000000000003</v>
          </cell>
          <cell r="D12">
            <v>22.3</v>
          </cell>
          <cell r="E12">
            <v>60.458333333333336</v>
          </cell>
          <cell r="F12">
            <v>80</v>
          </cell>
          <cell r="G12">
            <v>46</v>
          </cell>
          <cell r="H12">
            <v>29.52</v>
          </cell>
          <cell r="I12" t="str">
            <v>NO</v>
          </cell>
          <cell r="J12">
            <v>69.84</v>
          </cell>
          <cell r="K12">
            <v>5.4</v>
          </cell>
        </row>
        <row r="13">
          <cell r="B13">
            <v>21.745833333333337</v>
          </cell>
          <cell r="C13">
            <v>24.4</v>
          </cell>
          <cell r="D13">
            <v>20.2</v>
          </cell>
          <cell r="E13">
            <v>85.25</v>
          </cell>
          <cell r="F13">
            <v>88</v>
          </cell>
          <cell r="G13">
            <v>80</v>
          </cell>
          <cell r="H13">
            <v>13.68</v>
          </cell>
          <cell r="I13" t="str">
            <v>L</v>
          </cell>
          <cell r="J13">
            <v>50.4</v>
          </cell>
          <cell r="K13">
            <v>18.2</v>
          </cell>
        </row>
        <row r="14">
          <cell r="B14">
            <v>26.755000000000003</v>
          </cell>
          <cell r="C14">
            <v>35</v>
          </cell>
          <cell r="D14">
            <v>20.3</v>
          </cell>
          <cell r="E14">
            <v>75.8</v>
          </cell>
          <cell r="F14">
            <v>89</v>
          </cell>
          <cell r="G14">
            <v>56</v>
          </cell>
          <cell r="H14">
            <v>21.240000000000002</v>
          </cell>
          <cell r="I14" t="str">
            <v>NO</v>
          </cell>
          <cell r="J14">
            <v>46.440000000000005</v>
          </cell>
          <cell r="K14">
            <v>2.4</v>
          </cell>
        </row>
        <row r="15">
          <cell r="B15">
            <v>24.612499999999997</v>
          </cell>
          <cell r="C15">
            <v>29.6</v>
          </cell>
          <cell r="D15">
            <v>22.2</v>
          </cell>
          <cell r="E15">
            <v>78.416666666666671</v>
          </cell>
          <cell r="F15">
            <v>88</v>
          </cell>
          <cell r="G15">
            <v>58</v>
          </cell>
          <cell r="H15">
            <v>9.7200000000000006</v>
          </cell>
          <cell r="I15" t="str">
            <v>SE</v>
          </cell>
          <cell r="J15">
            <v>22.68</v>
          </cell>
          <cell r="K15">
            <v>1</v>
          </cell>
        </row>
        <row r="16">
          <cell r="B16">
            <v>20.754166666666666</v>
          </cell>
          <cell r="C16">
            <v>24.2</v>
          </cell>
          <cell r="D16">
            <v>18.7</v>
          </cell>
          <cell r="E16">
            <v>79.666666666666671</v>
          </cell>
          <cell r="F16">
            <v>86</v>
          </cell>
          <cell r="G16">
            <v>73</v>
          </cell>
          <cell r="H16">
            <v>13.68</v>
          </cell>
          <cell r="I16" t="str">
            <v>SE</v>
          </cell>
          <cell r="J16">
            <v>28.08</v>
          </cell>
          <cell r="K16">
            <v>0.2</v>
          </cell>
        </row>
        <row r="17">
          <cell r="B17">
            <v>20.862499999999997</v>
          </cell>
          <cell r="C17">
            <v>29.3</v>
          </cell>
          <cell r="D17">
            <v>15.3</v>
          </cell>
          <cell r="E17">
            <v>71.541666666666671</v>
          </cell>
          <cell r="F17">
            <v>83</v>
          </cell>
          <cell r="G17">
            <v>57</v>
          </cell>
          <cell r="H17">
            <v>8.2799999999999994</v>
          </cell>
          <cell r="I17" t="str">
            <v>SE</v>
          </cell>
          <cell r="J17">
            <v>35.64</v>
          </cell>
          <cell r="K17">
            <v>0.8</v>
          </cell>
        </row>
        <row r="18">
          <cell r="B18">
            <v>24.1875</v>
          </cell>
          <cell r="C18">
            <v>33.200000000000003</v>
          </cell>
          <cell r="D18">
            <v>16.899999999999999</v>
          </cell>
          <cell r="E18">
            <v>68.208333333333329</v>
          </cell>
          <cell r="F18">
            <v>84</v>
          </cell>
          <cell r="G18">
            <v>48</v>
          </cell>
          <cell r="H18">
            <v>6.12</v>
          </cell>
          <cell r="I18" t="str">
            <v>SE</v>
          </cell>
          <cell r="J18">
            <v>23.040000000000003</v>
          </cell>
          <cell r="K18">
            <v>0</v>
          </cell>
        </row>
        <row r="19">
          <cell r="B19">
            <v>27.370833333333334</v>
          </cell>
          <cell r="C19">
            <v>37.9</v>
          </cell>
          <cell r="D19">
            <v>20.100000000000001</v>
          </cell>
          <cell r="E19">
            <v>68.833333333333329</v>
          </cell>
          <cell r="F19">
            <v>80</v>
          </cell>
          <cell r="G19">
            <v>54</v>
          </cell>
          <cell r="H19">
            <v>9</v>
          </cell>
          <cell r="I19" t="str">
            <v>SE</v>
          </cell>
          <cell r="J19">
            <v>32.04</v>
          </cell>
          <cell r="K19">
            <v>0</v>
          </cell>
        </row>
        <row r="20">
          <cell r="B20">
            <v>29.133333333333329</v>
          </cell>
          <cell r="C20">
            <v>38.1</v>
          </cell>
          <cell r="D20">
            <v>21.6</v>
          </cell>
          <cell r="E20">
            <v>67.25</v>
          </cell>
          <cell r="F20">
            <v>82</v>
          </cell>
          <cell r="G20">
            <v>49</v>
          </cell>
          <cell r="H20">
            <v>18.720000000000002</v>
          </cell>
          <cell r="I20" t="str">
            <v>NO</v>
          </cell>
          <cell r="J20">
            <v>39.24</v>
          </cell>
          <cell r="K20">
            <v>0</v>
          </cell>
        </row>
        <row r="21">
          <cell r="B21">
            <v>29.599999999999994</v>
          </cell>
          <cell r="C21">
            <v>37.6</v>
          </cell>
          <cell r="D21">
            <v>22.4</v>
          </cell>
          <cell r="E21">
            <v>64.916666666666671</v>
          </cell>
          <cell r="F21">
            <v>80</v>
          </cell>
          <cell r="G21">
            <v>54</v>
          </cell>
          <cell r="H21">
            <v>18.36</v>
          </cell>
          <cell r="I21" t="str">
            <v>NO</v>
          </cell>
          <cell r="J21">
            <v>39.6</v>
          </cell>
          <cell r="K21">
            <v>0</v>
          </cell>
        </row>
        <row r="22">
          <cell r="C22">
            <v>39.299999999999997</v>
          </cell>
          <cell r="D22">
            <v>20.7</v>
          </cell>
          <cell r="E22">
            <v>63.708333333333336</v>
          </cell>
          <cell r="F22">
            <v>84</v>
          </cell>
          <cell r="G22">
            <v>36</v>
          </cell>
          <cell r="H22">
            <v>9.3600000000000012</v>
          </cell>
          <cell r="I22" t="str">
            <v>NO</v>
          </cell>
          <cell r="J22">
            <v>20.16</v>
          </cell>
          <cell r="K22">
            <v>0</v>
          </cell>
        </row>
        <row r="23">
          <cell r="B23">
            <v>30.133333333333336</v>
          </cell>
          <cell r="C23">
            <v>40</v>
          </cell>
          <cell r="D23">
            <v>23.5</v>
          </cell>
          <cell r="E23">
            <v>57.541666666666664</v>
          </cell>
          <cell r="F23">
            <v>73</v>
          </cell>
          <cell r="G23">
            <v>41</v>
          </cell>
          <cell r="H23">
            <v>12.96</v>
          </cell>
          <cell r="I23" t="str">
            <v>NE</v>
          </cell>
          <cell r="J23">
            <v>30.96</v>
          </cell>
          <cell r="K23">
            <v>0</v>
          </cell>
        </row>
        <row r="24">
          <cell r="B24">
            <v>28.416666666666668</v>
          </cell>
          <cell r="C24">
            <v>39.6</v>
          </cell>
          <cell r="D24">
            <v>18</v>
          </cell>
          <cell r="E24">
            <v>57.75</v>
          </cell>
          <cell r="F24">
            <v>81</v>
          </cell>
          <cell r="G24">
            <v>35</v>
          </cell>
          <cell r="H24">
            <v>15.48</v>
          </cell>
          <cell r="I24" t="str">
            <v>NO</v>
          </cell>
          <cell r="J24">
            <v>34.200000000000003</v>
          </cell>
          <cell r="K24">
            <v>0</v>
          </cell>
        </row>
        <row r="25">
          <cell r="B25">
            <v>27.941666666666666</v>
          </cell>
          <cell r="C25">
            <v>38.4</v>
          </cell>
          <cell r="D25">
            <v>17.8</v>
          </cell>
          <cell r="E25">
            <v>59.416666666666664</v>
          </cell>
          <cell r="F25">
            <v>75</v>
          </cell>
          <cell r="G25">
            <v>44</v>
          </cell>
          <cell r="H25">
            <v>12.24</v>
          </cell>
          <cell r="I25" t="str">
            <v>SE</v>
          </cell>
          <cell r="J25">
            <v>28.44</v>
          </cell>
          <cell r="K25">
            <v>0</v>
          </cell>
        </row>
        <row r="26">
          <cell r="B26">
            <v>28.375</v>
          </cell>
          <cell r="C26">
            <v>39.6</v>
          </cell>
          <cell r="D26">
            <v>19</v>
          </cell>
          <cell r="E26">
            <v>59.291666666666664</v>
          </cell>
          <cell r="F26">
            <v>74</v>
          </cell>
          <cell r="G26">
            <v>38</v>
          </cell>
          <cell r="H26">
            <v>9.3600000000000012</v>
          </cell>
          <cell r="I26" t="str">
            <v>NO</v>
          </cell>
          <cell r="J26">
            <v>26.28</v>
          </cell>
          <cell r="K26">
            <v>0</v>
          </cell>
        </row>
        <row r="27">
          <cell r="B27">
            <v>28.966666666666669</v>
          </cell>
          <cell r="C27">
            <v>39</v>
          </cell>
          <cell r="D27">
            <v>20.3</v>
          </cell>
          <cell r="E27">
            <v>62.75</v>
          </cell>
          <cell r="F27">
            <v>79</v>
          </cell>
          <cell r="G27">
            <v>43</v>
          </cell>
          <cell r="H27">
            <v>14.76</v>
          </cell>
          <cell r="I27" t="str">
            <v>NO</v>
          </cell>
          <cell r="J27">
            <v>32.4</v>
          </cell>
          <cell r="K27">
            <v>0</v>
          </cell>
        </row>
        <row r="28">
          <cell r="B28">
            <v>30.883333333333336</v>
          </cell>
          <cell r="C28">
            <v>37.6</v>
          </cell>
          <cell r="D28">
            <v>26.1</v>
          </cell>
          <cell r="E28">
            <v>60.458333333333336</v>
          </cell>
          <cell r="F28">
            <v>71</v>
          </cell>
          <cell r="G28">
            <v>44</v>
          </cell>
          <cell r="H28">
            <v>16.559999999999999</v>
          </cell>
          <cell r="I28" t="str">
            <v>NO</v>
          </cell>
          <cell r="J28">
            <v>38.159999999999997</v>
          </cell>
          <cell r="K28">
            <v>0</v>
          </cell>
        </row>
        <row r="29">
          <cell r="B29">
            <v>28.533333333333328</v>
          </cell>
          <cell r="C29">
            <v>36.6</v>
          </cell>
          <cell r="D29">
            <v>24.7</v>
          </cell>
          <cell r="E29">
            <v>71.416666666666671</v>
          </cell>
          <cell r="F29">
            <v>79</v>
          </cell>
          <cell r="G29">
            <v>62</v>
          </cell>
          <cell r="H29">
            <v>15.840000000000002</v>
          </cell>
          <cell r="I29" t="str">
            <v>L</v>
          </cell>
          <cell r="J29">
            <v>32.4</v>
          </cell>
          <cell r="K29">
            <v>3.6</v>
          </cell>
        </row>
        <row r="30">
          <cell r="B30">
            <v>24.758333333333336</v>
          </cell>
          <cell r="C30">
            <v>28.9</v>
          </cell>
          <cell r="D30">
            <v>22.5</v>
          </cell>
          <cell r="E30">
            <v>78.875</v>
          </cell>
          <cell r="F30">
            <v>86</v>
          </cell>
          <cell r="G30">
            <v>69</v>
          </cell>
          <cell r="H30">
            <v>14.4</v>
          </cell>
          <cell r="I30" t="str">
            <v>SE</v>
          </cell>
          <cell r="J30">
            <v>27.720000000000002</v>
          </cell>
          <cell r="K30">
            <v>5.6</v>
          </cell>
        </row>
        <row r="31">
          <cell r="B31">
            <v>26.174999999999997</v>
          </cell>
          <cell r="C31">
            <v>31.4</v>
          </cell>
          <cell r="D31">
            <v>21.1</v>
          </cell>
          <cell r="E31">
            <v>75.458333333333329</v>
          </cell>
          <cell r="F31">
            <v>86</v>
          </cell>
          <cell r="G31">
            <v>61</v>
          </cell>
          <cell r="H31">
            <v>13.32</v>
          </cell>
          <cell r="I31" t="str">
            <v>O</v>
          </cell>
          <cell r="J31">
            <v>27</v>
          </cell>
          <cell r="K31">
            <v>0</v>
          </cell>
        </row>
        <row r="32">
          <cell r="B32">
            <v>24.337499999999995</v>
          </cell>
          <cell r="C32">
            <v>28.4</v>
          </cell>
          <cell r="D32">
            <v>22.4</v>
          </cell>
          <cell r="E32">
            <v>78.208333333333329</v>
          </cell>
          <cell r="F32">
            <v>88</v>
          </cell>
          <cell r="G32">
            <v>62</v>
          </cell>
          <cell r="H32">
            <v>7.2</v>
          </cell>
          <cell r="I32" t="str">
            <v>NO</v>
          </cell>
          <cell r="J32">
            <v>25.56</v>
          </cell>
          <cell r="K32">
            <v>1</v>
          </cell>
        </row>
        <row r="33">
          <cell r="B33">
            <v>25.387500000000003</v>
          </cell>
          <cell r="C33">
            <v>34.700000000000003</v>
          </cell>
          <cell r="D33">
            <v>20.9</v>
          </cell>
          <cell r="E33">
            <v>74.708333333333329</v>
          </cell>
          <cell r="F33">
            <v>85</v>
          </cell>
          <cell r="G33">
            <v>54</v>
          </cell>
          <cell r="H33">
            <v>19.440000000000001</v>
          </cell>
          <cell r="I33" t="str">
            <v>NE</v>
          </cell>
          <cell r="J33">
            <v>42.12</v>
          </cell>
          <cell r="K33">
            <v>8.4</v>
          </cell>
        </row>
        <row r="34">
          <cell r="B34">
            <v>22.195833333333336</v>
          </cell>
          <cell r="C34">
            <v>25.5</v>
          </cell>
          <cell r="D34">
            <v>19.3</v>
          </cell>
          <cell r="E34">
            <v>81.083333333333329</v>
          </cell>
          <cell r="F34">
            <v>93</v>
          </cell>
          <cell r="G34">
            <v>54</v>
          </cell>
          <cell r="H34">
            <v>16.2</v>
          </cell>
          <cell r="I34" t="str">
            <v>L</v>
          </cell>
          <cell r="J34">
            <v>34.56</v>
          </cell>
          <cell r="K34">
            <v>6</v>
          </cell>
        </row>
        <row r="35">
          <cell r="I35" t="str">
            <v>SE</v>
          </cell>
        </row>
      </sheetData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28.854166666666668</v>
          </cell>
          <cell r="C5">
            <v>35.700000000000003</v>
          </cell>
          <cell r="D5">
            <v>21</v>
          </cell>
          <cell r="E5">
            <v>35.708333333333336</v>
          </cell>
          <cell r="F5">
            <v>64</v>
          </cell>
          <cell r="G5">
            <v>19</v>
          </cell>
          <cell r="H5">
            <v>13.68</v>
          </cell>
          <cell r="I5" t="str">
            <v>L</v>
          </cell>
          <cell r="J5">
            <v>33.840000000000003</v>
          </cell>
          <cell r="K5">
            <v>0</v>
          </cell>
        </row>
        <row r="6">
          <cell r="B6">
            <v>27.737500000000001</v>
          </cell>
          <cell r="C6">
            <v>34.1</v>
          </cell>
          <cell r="D6">
            <v>22.7</v>
          </cell>
          <cell r="E6">
            <v>37.5</v>
          </cell>
          <cell r="F6">
            <v>55</v>
          </cell>
          <cell r="G6">
            <v>21</v>
          </cell>
          <cell r="H6">
            <v>20.16</v>
          </cell>
          <cell r="I6" t="str">
            <v>NE</v>
          </cell>
          <cell r="J6">
            <v>36.36</v>
          </cell>
          <cell r="K6">
            <v>0</v>
          </cell>
        </row>
        <row r="7">
          <cell r="B7">
            <v>26.758333333333336</v>
          </cell>
          <cell r="C7">
            <v>35.5</v>
          </cell>
          <cell r="D7">
            <v>18.2</v>
          </cell>
          <cell r="E7">
            <v>49.375</v>
          </cell>
          <cell r="F7">
            <v>84</v>
          </cell>
          <cell r="G7">
            <v>17</v>
          </cell>
          <cell r="H7">
            <v>16.2</v>
          </cell>
          <cell r="I7" t="str">
            <v>N</v>
          </cell>
          <cell r="J7">
            <v>34.56</v>
          </cell>
          <cell r="K7">
            <v>0</v>
          </cell>
        </row>
        <row r="8">
          <cell r="B8">
            <v>22.599999999999998</v>
          </cell>
          <cell r="C8">
            <v>27.4</v>
          </cell>
          <cell r="D8">
            <v>19.100000000000001</v>
          </cell>
          <cell r="E8">
            <v>73.625</v>
          </cell>
          <cell r="F8">
            <v>93</v>
          </cell>
          <cell r="G8">
            <v>48</v>
          </cell>
          <cell r="H8">
            <v>18.720000000000002</v>
          </cell>
          <cell r="I8" t="str">
            <v>S</v>
          </cell>
          <cell r="J8">
            <v>37.080000000000005</v>
          </cell>
          <cell r="K8">
            <v>0</v>
          </cell>
        </row>
        <row r="9">
          <cell r="B9">
            <v>20.995833333333334</v>
          </cell>
          <cell r="C9">
            <v>26.6</v>
          </cell>
          <cell r="D9">
            <v>16.5</v>
          </cell>
          <cell r="E9">
            <v>55.833333333333336</v>
          </cell>
          <cell r="F9">
            <v>72</v>
          </cell>
          <cell r="G9">
            <v>32</v>
          </cell>
          <cell r="H9">
            <v>14.4</v>
          </cell>
          <cell r="I9" t="str">
            <v>S</v>
          </cell>
          <cell r="J9">
            <v>25.92</v>
          </cell>
          <cell r="K9">
            <v>0</v>
          </cell>
        </row>
        <row r="10">
          <cell r="B10">
            <v>20.975000000000001</v>
          </cell>
          <cell r="C10">
            <v>26</v>
          </cell>
          <cell r="D10">
            <v>16.899999999999999</v>
          </cell>
          <cell r="E10">
            <v>52.958333333333336</v>
          </cell>
          <cell r="F10">
            <v>68</v>
          </cell>
          <cell r="G10">
            <v>40</v>
          </cell>
          <cell r="H10">
            <v>11.520000000000001</v>
          </cell>
          <cell r="I10" t="str">
            <v>S</v>
          </cell>
          <cell r="J10">
            <v>21.240000000000002</v>
          </cell>
          <cell r="K10">
            <v>0</v>
          </cell>
        </row>
        <row r="11">
          <cell r="B11">
            <v>25.075000000000003</v>
          </cell>
          <cell r="C11">
            <v>35.200000000000003</v>
          </cell>
          <cell r="D11">
            <v>18.3</v>
          </cell>
          <cell r="E11">
            <v>59.666666666666664</v>
          </cell>
          <cell r="F11">
            <v>84</v>
          </cell>
          <cell r="G11">
            <v>32</v>
          </cell>
          <cell r="H11">
            <v>18.36</v>
          </cell>
          <cell r="I11" t="str">
            <v>NE</v>
          </cell>
          <cell r="J11">
            <v>47.88</v>
          </cell>
          <cell r="K11">
            <v>0</v>
          </cell>
        </row>
        <row r="12">
          <cell r="B12">
            <v>20.295833333333338</v>
          </cell>
          <cell r="C12">
            <v>27.5</v>
          </cell>
          <cell r="D12">
            <v>15.7</v>
          </cell>
          <cell r="E12">
            <v>81.083333333333329</v>
          </cell>
          <cell r="F12">
            <v>97</v>
          </cell>
          <cell r="G12">
            <v>53</v>
          </cell>
          <cell r="H12">
            <v>22.68</v>
          </cell>
          <cell r="I12" t="str">
            <v>N</v>
          </cell>
          <cell r="J12">
            <v>56.88</v>
          </cell>
          <cell r="K12">
            <v>30.8</v>
          </cell>
        </row>
        <row r="13">
          <cell r="B13">
            <v>19.295833333333331</v>
          </cell>
          <cell r="C13">
            <v>26.8</v>
          </cell>
          <cell r="D13">
            <v>13</v>
          </cell>
          <cell r="E13">
            <v>79.375</v>
          </cell>
          <cell r="F13">
            <v>97</v>
          </cell>
          <cell r="G13">
            <v>47</v>
          </cell>
          <cell r="H13">
            <v>18</v>
          </cell>
          <cell r="I13" t="str">
            <v>NE</v>
          </cell>
          <cell r="J13">
            <v>36.36</v>
          </cell>
          <cell r="K13">
            <v>0.2</v>
          </cell>
        </row>
        <row r="14">
          <cell r="B14">
            <v>19.712500000000002</v>
          </cell>
          <cell r="C14">
            <v>22.5</v>
          </cell>
          <cell r="D14">
            <v>17.7</v>
          </cell>
          <cell r="E14">
            <v>91.666666666666671</v>
          </cell>
          <cell r="F14">
            <v>97</v>
          </cell>
          <cell r="G14">
            <v>66</v>
          </cell>
          <cell r="H14">
            <v>22.68</v>
          </cell>
          <cell r="I14" t="str">
            <v>NE</v>
          </cell>
          <cell r="J14">
            <v>50.76</v>
          </cell>
          <cell r="K14">
            <v>106</v>
          </cell>
        </row>
        <row r="15">
          <cell r="B15">
            <v>16.483333333333334</v>
          </cell>
          <cell r="C15">
            <v>18.899999999999999</v>
          </cell>
          <cell r="D15">
            <v>12.1</v>
          </cell>
          <cell r="E15">
            <v>93.875</v>
          </cell>
          <cell r="F15">
            <v>97</v>
          </cell>
          <cell r="G15">
            <v>83</v>
          </cell>
          <cell r="H15">
            <v>20.16</v>
          </cell>
          <cell r="I15" t="str">
            <v>S</v>
          </cell>
          <cell r="J15">
            <v>39.96</v>
          </cell>
          <cell r="K15">
            <v>0.60000000000000009</v>
          </cell>
        </row>
        <row r="16">
          <cell r="B16">
            <v>11.725000000000001</v>
          </cell>
          <cell r="C16">
            <v>16.2</v>
          </cell>
          <cell r="D16">
            <v>8.4</v>
          </cell>
          <cell r="E16">
            <v>74.833333333333329</v>
          </cell>
          <cell r="F16">
            <v>97</v>
          </cell>
          <cell r="G16">
            <v>46</v>
          </cell>
          <cell r="H16">
            <v>19.079999999999998</v>
          </cell>
          <cell r="I16" t="str">
            <v>S</v>
          </cell>
          <cell r="J16">
            <v>34.56</v>
          </cell>
          <cell r="K16">
            <v>0</v>
          </cell>
        </row>
        <row r="17">
          <cell r="B17">
            <v>15.3375</v>
          </cell>
          <cell r="C17">
            <v>24.6</v>
          </cell>
          <cell r="D17">
            <v>6.8</v>
          </cell>
          <cell r="E17">
            <v>52.25</v>
          </cell>
          <cell r="F17">
            <v>77</v>
          </cell>
          <cell r="G17">
            <v>26</v>
          </cell>
          <cell r="H17">
            <v>14.4</v>
          </cell>
          <cell r="I17" t="str">
            <v>S</v>
          </cell>
          <cell r="J17">
            <v>27.36</v>
          </cell>
          <cell r="K17">
            <v>0</v>
          </cell>
        </row>
        <row r="18">
          <cell r="B18">
            <v>20.283333333333335</v>
          </cell>
          <cell r="C18">
            <v>27.4</v>
          </cell>
          <cell r="D18">
            <v>12.6</v>
          </cell>
          <cell r="E18">
            <v>60.541666666666664</v>
          </cell>
          <cell r="F18">
            <v>83</v>
          </cell>
          <cell r="G18">
            <v>45</v>
          </cell>
          <cell r="H18">
            <v>17.64</v>
          </cell>
          <cell r="I18" t="str">
            <v>SE</v>
          </cell>
          <cell r="J18">
            <v>32.76</v>
          </cell>
          <cell r="K18">
            <v>0</v>
          </cell>
        </row>
        <row r="19">
          <cell r="B19">
            <v>24.020833333333339</v>
          </cell>
          <cell r="C19">
            <v>34.1</v>
          </cell>
          <cell r="D19">
            <v>16.899999999999999</v>
          </cell>
          <cell r="E19">
            <v>60.375</v>
          </cell>
          <cell r="F19">
            <v>84</v>
          </cell>
          <cell r="G19">
            <v>28</v>
          </cell>
          <cell r="H19">
            <v>16.2</v>
          </cell>
          <cell r="I19" t="str">
            <v>NE</v>
          </cell>
          <cell r="J19">
            <v>33.480000000000004</v>
          </cell>
          <cell r="K19">
            <v>0</v>
          </cell>
        </row>
        <row r="20">
          <cell r="B20">
            <v>27.975000000000005</v>
          </cell>
          <cell r="C20">
            <v>36.6</v>
          </cell>
          <cell r="D20">
            <v>21.4</v>
          </cell>
          <cell r="E20">
            <v>56.041666666666664</v>
          </cell>
          <cell r="F20">
            <v>78</v>
          </cell>
          <cell r="G20">
            <v>31</v>
          </cell>
          <cell r="H20">
            <v>25.2</v>
          </cell>
          <cell r="I20" t="str">
            <v>N</v>
          </cell>
          <cell r="J20">
            <v>52.56</v>
          </cell>
          <cell r="K20">
            <v>0</v>
          </cell>
        </row>
        <row r="21">
          <cell r="B21">
            <v>28.104166666666671</v>
          </cell>
          <cell r="C21">
            <v>36.299999999999997</v>
          </cell>
          <cell r="D21">
            <v>21.3</v>
          </cell>
          <cell r="E21">
            <v>58.666666666666664</v>
          </cell>
          <cell r="F21">
            <v>83</v>
          </cell>
          <cell r="G21">
            <v>29</v>
          </cell>
          <cell r="H21">
            <v>23.759999999999998</v>
          </cell>
          <cell r="I21" t="str">
            <v>N</v>
          </cell>
          <cell r="J21">
            <v>52.92</v>
          </cell>
          <cell r="K21">
            <v>0</v>
          </cell>
        </row>
        <row r="22">
          <cell r="B22">
            <v>29.1875</v>
          </cell>
          <cell r="C22">
            <v>37.200000000000003</v>
          </cell>
          <cell r="D22">
            <v>21.6</v>
          </cell>
          <cell r="E22">
            <v>51.625</v>
          </cell>
          <cell r="F22">
            <v>78</v>
          </cell>
          <cell r="G22">
            <v>24</v>
          </cell>
          <cell r="H22">
            <v>16.559999999999999</v>
          </cell>
          <cell r="I22" t="str">
            <v>N</v>
          </cell>
          <cell r="J22">
            <v>33.480000000000004</v>
          </cell>
          <cell r="K22">
            <v>0</v>
          </cell>
        </row>
        <row r="23">
          <cell r="B23">
            <v>30.145833333333332</v>
          </cell>
          <cell r="C23">
            <v>36.5</v>
          </cell>
          <cell r="D23">
            <v>22.5</v>
          </cell>
          <cell r="E23">
            <v>43.666666666666664</v>
          </cell>
          <cell r="F23">
            <v>77</v>
          </cell>
          <cell r="G23">
            <v>20</v>
          </cell>
          <cell r="H23">
            <v>17.28</v>
          </cell>
          <cell r="I23" t="str">
            <v>NE</v>
          </cell>
          <cell r="J23">
            <v>34.92</v>
          </cell>
          <cell r="K23">
            <v>0</v>
          </cell>
        </row>
        <row r="24">
          <cell r="B24">
            <v>29.900000000000002</v>
          </cell>
          <cell r="C24">
            <v>37.9</v>
          </cell>
          <cell r="D24">
            <v>20.9</v>
          </cell>
          <cell r="E24">
            <v>32.916666666666664</v>
          </cell>
          <cell r="F24">
            <v>66</v>
          </cell>
          <cell r="G24">
            <v>15</v>
          </cell>
          <cell r="H24">
            <v>17.28</v>
          </cell>
          <cell r="I24" t="str">
            <v>N</v>
          </cell>
          <cell r="J24">
            <v>33.840000000000003</v>
          </cell>
          <cell r="K24">
            <v>0</v>
          </cell>
        </row>
        <row r="25">
          <cell r="B25">
            <v>30.175000000000008</v>
          </cell>
          <cell r="C25">
            <v>37.9</v>
          </cell>
          <cell r="D25">
            <v>22</v>
          </cell>
          <cell r="E25">
            <v>28.041666666666668</v>
          </cell>
          <cell r="F25">
            <v>53</v>
          </cell>
          <cell r="G25">
            <v>14</v>
          </cell>
          <cell r="H25">
            <v>20.52</v>
          </cell>
          <cell r="I25" t="str">
            <v>NE</v>
          </cell>
          <cell r="J25">
            <v>42.12</v>
          </cell>
          <cell r="K25">
            <v>0</v>
          </cell>
        </row>
        <row r="26">
          <cell r="B26">
            <v>29.937500000000004</v>
          </cell>
          <cell r="C26">
            <v>37.200000000000003</v>
          </cell>
          <cell r="D26">
            <v>19.600000000000001</v>
          </cell>
          <cell r="E26">
            <v>33.916666666666664</v>
          </cell>
          <cell r="F26">
            <v>74</v>
          </cell>
          <cell r="G26">
            <v>18</v>
          </cell>
          <cell r="H26">
            <v>13.68</v>
          </cell>
          <cell r="I26" t="str">
            <v>NE</v>
          </cell>
          <cell r="J26">
            <v>29.16</v>
          </cell>
          <cell r="K26">
            <v>0</v>
          </cell>
        </row>
        <row r="27">
          <cell r="B27">
            <v>30.133333333333336</v>
          </cell>
          <cell r="C27">
            <v>38.6</v>
          </cell>
          <cell r="D27">
            <v>24.2</v>
          </cell>
          <cell r="E27">
            <v>36.25</v>
          </cell>
          <cell r="F27">
            <v>50</v>
          </cell>
          <cell r="G27">
            <v>17</v>
          </cell>
          <cell r="H27">
            <v>15.840000000000002</v>
          </cell>
          <cell r="I27" t="str">
            <v>NE</v>
          </cell>
          <cell r="J27">
            <v>34.92</v>
          </cell>
          <cell r="K27">
            <v>0</v>
          </cell>
        </row>
        <row r="28">
          <cell r="B28">
            <v>29.345833333333331</v>
          </cell>
          <cell r="C28">
            <v>36.799999999999997</v>
          </cell>
          <cell r="D28">
            <v>21.8</v>
          </cell>
          <cell r="E28">
            <v>53.208333333333336</v>
          </cell>
          <cell r="F28">
            <v>79</v>
          </cell>
          <cell r="G28">
            <v>32</v>
          </cell>
          <cell r="H28">
            <v>25.92</v>
          </cell>
          <cell r="I28" t="str">
            <v>NO</v>
          </cell>
          <cell r="J28">
            <v>51.84</v>
          </cell>
          <cell r="K28">
            <v>0</v>
          </cell>
        </row>
        <row r="29">
          <cell r="B29">
            <v>28.174999999999997</v>
          </cell>
          <cell r="C29">
            <v>36</v>
          </cell>
          <cell r="D29">
            <v>22.7</v>
          </cell>
          <cell r="E29">
            <v>59.583333333333336</v>
          </cell>
          <cell r="F29">
            <v>89</v>
          </cell>
          <cell r="G29">
            <v>33</v>
          </cell>
          <cell r="H29">
            <v>24.840000000000003</v>
          </cell>
          <cell r="I29" t="str">
            <v>N</v>
          </cell>
          <cell r="J29">
            <v>48.24</v>
          </cell>
          <cell r="K29">
            <v>0.4</v>
          </cell>
        </row>
        <row r="30">
          <cell r="B30">
            <v>21.491666666666664</v>
          </cell>
          <cell r="C30">
            <v>24.8</v>
          </cell>
          <cell r="D30">
            <v>19.3</v>
          </cell>
          <cell r="E30">
            <v>90.333333333333329</v>
          </cell>
          <cell r="F30">
            <v>96</v>
          </cell>
          <cell r="G30">
            <v>74</v>
          </cell>
          <cell r="H30">
            <v>20.88</v>
          </cell>
          <cell r="I30" t="str">
            <v>NE</v>
          </cell>
          <cell r="J30">
            <v>41.4</v>
          </cell>
          <cell r="K30">
            <v>28</v>
          </cell>
        </row>
        <row r="31">
          <cell r="B31">
            <v>22.2</v>
          </cell>
          <cell r="C31">
            <v>28.3</v>
          </cell>
          <cell r="D31">
            <v>17.8</v>
          </cell>
          <cell r="E31">
            <v>86.208333333333329</v>
          </cell>
          <cell r="F31">
            <v>96</v>
          </cell>
          <cell r="G31">
            <v>60</v>
          </cell>
          <cell r="H31">
            <v>16.920000000000002</v>
          </cell>
          <cell r="I31" t="str">
            <v>N</v>
          </cell>
          <cell r="J31">
            <v>52.56</v>
          </cell>
          <cell r="K31">
            <v>33.199999999999996</v>
          </cell>
        </row>
        <row r="32">
          <cell r="B32">
            <v>18.841666666666665</v>
          </cell>
          <cell r="C32">
            <v>25.5</v>
          </cell>
          <cell r="D32">
            <v>14</v>
          </cell>
          <cell r="E32">
            <v>78.958333333333329</v>
          </cell>
          <cell r="F32">
            <v>96</v>
          </cell>
          <cell r="G32">
            <v>45</v>
          </cell>
          <cell r="H32">
            <v>11.879999999999999</v>
          </cell>
          <cell r="I32" t="str">
            <v>S</v>
          </cell>
          <cell r="J32">
            <v>26.28</v>
          </cell>
          <cell r="K32">
            <v>0.2</v>
          </cell>
        </row>
        <row r="33">
          <cell r="B33">
            <v>23.804166666666664</v>
          </cell>
          <cell r="C33">
            <v>33.299999999999997</v>
          </cell>
          <cell r="D33">
            <v>16.7</v>
          </cell>
          <cell r="E33">
            <v>65.25</v>
          </cell>
          <cell r="F33">
            <v>89</v>
          </cell>
          <cell r="G33">
            <v>38</v>
          </cell>
          <cell r="H33">
            <v>19.440000000000001</v>
          </cell>
          <cell r="I33" t="str">
            <v>N</v>
          </cell>
          <cell r="J33">
            <v>44.28</v>
          </cell>
          <cell r="K33">
            <v>0</v>
          </cell>
        </row>
        <row r="34">
          <cell r="B34">
            <v>21.037499999999998</v>
          </cell>
          <cell r="C34">
            <v>27</v>
          </cell>
          <cell r="D34">
            <v>17.399999999999999</v>
          </cell>
          <cell r="E34">
            <v>81.541666666666671</v>
          </cell>
          <cell r="F34">
            <v>97</v>
          </cell>
          <cell r="G34">
            <v>59</v>
          </cell>
          <cell r="H34">
            <v>15.120000000000001</v>
          </cell>
          <cell r="I34" t="str">
            <v>NE</v>
          </cell>
          <cell r="J34">
            <v>43.92</v>
          </cell>
          <cell r="K34">
            <v>43.600000000000009</v>
          </cell>
        </row>
        <row r="35">
          <cell r="I35" t="str">
            <v>NE</v>
          </cell>
        </row>
      </sheetData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6.2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K5">
            <v>2.4000000000000004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26.941666666666659</v>
          </cell>
          <cell r="C5">
            <v>36.9</v>
          </cell>
          <cell r="D5">
            <v>16.7</v>
          </cell>
          <cell r="E5">
            <v>51.041666666666664</v>
          </cell>
          <cell r="F5">
            <v>90</v>
          </cell>
          <cell r="G5">
            <v>18</v>
          </cell>
          <cell r="H5">
            <v>12.6</v>
          </cell>
          <cell r="I5" t="str">
            <v>N</v>
          </cell>
          <cell r="J5">
            <v>26.64</v>
          </cell>
          <cell r="K5">
            <v>0</v>
          </cell>
        </row>
        <row r="6">
          <cell r="B6">
            <v>24.379166666666663</v>
          </cell>
          <cell r="C6">
            <v>31.3</v>
          </cell>
          <cell r="D6">
            <v>17.5</v>
          </cell>
          <cell r="E6">
            <v>63.625</v>
          </cell>
          <cell r="F6">
            <v>90</v>
          </cell>
          <cell r="G6">
            <v>41</v>
          </cell>
          <cell r="H6">
            <v>20.52</v>
          </cell>
          <cell r="I6" t="str">
            <v>NE</v>
          </cell>
          <cell r="J6">
            <v>36</v>
          </cell>
          <cell r="K6">
            <v>0</v>
          </cell>
        </row>
        <row r="7">
          <cell r="B7">
            <v>24.737500000000001</v>
          </cell>
          <cell r="C7">
            <v>33.5</v>
          </cell>
          <cell r="D7">
            <v>17.600000000000001</v>
          </cell>
          <cell r="E7">
            <v>65.875</v>
          </cell>
          <cell r="F7">
            <v>92</v>
          </cell>
          <cell r="G7">
            <v>37</v>
          </cell>
          <cell r="H7">
            <v>17.64</v>
          </cell>
          <cell r="I7" t="str">
            <v>NE</v>
          </cell>
          <cell r="J7">
            <v>32.04</v>
          </cell>
          <cell r="K7">
            <v>0</v>
          </cell>
        </row>
        <row r="8">
          <cell r="B8">
            <v>21.954166666666666</v>
          </cell>
          <cell r="C8">
            <v>26.8</v>
          </cell>
          <cell r="D8">
            <v>18</v>
          </cell>
          <cell r="E8">
            <v>68.666666666666671</v>
          </cell>
          <cell r="F8">
            <v>90</v>
          </cell>
          <cell r="G8">
            <v>33</v>
          </cell>
          <cell r="H8">
            <v>14.76</v>
          </cell>
          <cell r="I8" t="str">
            <v>S</v>
          </cell>
          <cell r="J8">
            <v>29.16</v>
          </cell>
          <cell r="K8">
            <v>0.8</v>
          </cell>
        </row>
        <row r="9">
          <cell r="B9">
            <v>20.387499999999999</v>
          </cell>
          <cell r="C9">
            <v>26.8</v>
          </cell>
          <cell r="D9">
            <v>15.5</v>
          </cell>
          <cell r="E9">
            <v>59.583333333333336</v>
          </cell>
          <cell r="F9">
            <v>86</v>
          </cell>
          <cell r="G9">
            <v>30</v>
          </cell>
          <cell r="H9">
            <v>16.920000000000002</v>
          </cell>
          <cell r="I9" t="str">
            <v>S</v>
          </cell>
          <cell r="J9">
            <v>29.52</v>
          </cell>
          <cell r="K9">
            <v>0.8</v>
          </cell>
        </row>
        <row r="10">
          <cell r="B10">
            <v>20.816666666666666</v>
          </cell>
          <cell r="C10">
            <v>26.9</v>
          </cell>
          <cell r="D10">
            <v>16.5</v>
          </cell>
          <cell r="E10">
            <v>55.333333333333336</v>
          </cell>
          <cell r="F10">
            <v>79</v>
          </cell>
          <cell r="G10">
            <v>32</v>
          </cell>
          <cell r="H10">
            <v>5.04</v>
          </cell>
          <cell r="I10" t="str">
            <v>S</v>
          </cell>
          <cell r="J10">
            <v>16.920000000000002</v>
          </cell>
          <cell r="K10">
            <v>0</v>
          </cell>
        </row>
        <row r="11">
          <cell r="B11">
            <v>23.016666666666666</v>
          </cell>
          <cell r="C11">
            <v>32.200000000000003</v>
          </cell>
          <cell r="D11">
            <v>18.2</v>
          </cell>
          <cell r="E11">
            <v>70</v>
          </cell>
          <cell r="F11">
            <v>89</v>
          </cell>
          <cell r="G11">
            <v>43</v>
          </cell>
          <cell r="H11">
            <v>14.76</v>
          </cell>
          <cell r="I11" t="str">
            <v>NE</v>
          </cell>
          <cell r="J11">
            <v>30.6</v>
          </cell>
          <cell r="K11">
            <v>0</v>
          </cell>
        </row>
        <row r="12">
          <cell r="B12">
            <v>19.658333333333339</v>
          </cell>
          <cell r="C12">
            <v>23.8</v>
          </cell>
          <cell r="D12">
            <v>16.5</v>
          </cell>
          <cell r="E12">
            <v>87.708333333333329</v>
          </cell>
          <cell r="F12">
            <v>98</v>
          </cell>
          <cell r="G12">
            <v>69</v>
          </cell>
          <cell r="H12">
            <v>29.52</v>
          </cell>
          <cell r="I12" t="str">
            <v>NE</v>
          </cell>
          <cell r="J12">
            <v>65.52</v>
          </cell>
          <cell r="K12">
            <v>42.199999999999996</v>
          </cell>
        </row>
        <row r="13">
          <cell r="B13">
            <v>19.366666666666667</v>
          </cell>
          <cell r="C13">
            <v>26.4</v>
          </cell>
          <cell r="D13">
            <v>13.6</v>
          </cell>
          <cell r="E13">
            <v>84.583333333333329</v>
          </cell>
          <cell r="F13">
            <v>99</v>
          </cell>
          <cell r="G13">
            <v>59</v>
          </cell>
          <cell r="H13">
            <v>19.440000000000001</v>
          </cell>
          <cell r="I13" t="str">
            <v>NE</v>
          </cell>
          <cell r="J13">
            <v>32.04</v>
          </cell>
          <cell r="K13">
            <v>15.399999999999997</v>
          </cell>
        </row>
        <row r="14">
          <cell r="B14">
            <v>18.870833333333334</v>
          </cell>
          <cell r="C14">
            <v>19.899999999999999</v>
          </cell>
          <cell r="D14">
            <v>17.2</v>
          </cell>
          <cell r="E14">
            <v>93.375</v>
          </cell>
          <cell r="F14">
            <v>98</v>
          </cell>
          <cell r="G14">
            <v>84</v>
          </cell>
          <cell r="H14">
            <v>14.4</v>
          </cell>
          <cell r="I14" t="str">
            <v>NE</v>
          </cell>
          <cell r="J14">
            <v>29.16</v>
          </cell>
          <cell r="K14">
            <v>20.000000000000004</v>
          </cell>
        </row>
        <row r="15">
          <cell r="B15">
            <v>15.970833333333331</v>
          </cell>
          <cell r="C15">
            <v>18.2</v>
          </cell>
          <cell r="D15">
            <v>11.9</v>
          </cell>
          <cell r="E15">
            <v>92.916666666666671</v>
          </cell>
          <cell r="F15">
            <v>98</v>
          </cell>
          <cell r="G15">
            <v>81</v>
          </cell>
          <cell r="H15">
            <v>18</v>
          </cell>
          <cell r="I15" t="str">
            <v>S</v>
          </cell>
          <cell r="J15">
            <v>45</v>
          </cell>
          <cell r="K15">
            <v>34.4</v>
          </cell>
        </row>
        <row r="16">
          <cell r="B16">
            <v>12.512499999999998</v>
          </cell>
          <cell r="C16">
            <v>19.7</v>
          </cell>
          <cell r="D16">
            <v>8.5</v>
          </cell>
          <cell r="E16">
            <v>70.75</v>
          </cell>
          <cell r="F16">
            <v>96</v>
          </cell>
          <cell r="G16">
            <v>31</v>
          </cell>
          <cell r="H16">
            <v>23.040000000000003</v>
          </cell>
          <cell r="I16" t="str">
            <v>S</v>
          </cell>
          <cell r="J16">
            <v>33.480000000000004</v>
          </cell>
          <cell r="K16">
            <v>1.6</v>
          </cell>
        </row>
        <row r="17">
          <cell r="B17">
            <v>15.016666666666666</v>
          </cell>
          <cell r="C17">
            <v>24.3</v>
          </cell>
          <cell r="D17">
            <v>7.3</v>
          </cell>
          <cell r="E17">
            <v>57.166666666666664</v>
          </cell>
          <cell r="F17">
            <v>78</v>
          </cell>
          <cell r="G17">
            <v>28</v>
          </cell>
          <cell r="H17">
            <v>16.2</v>
          </cell>
          <cell r="I17" t="str">
            <v>SE</v>
          </cell>
          <cell r="J17">
            <v>30.96</v>
          </cell>
          <cell r="K17">
            <v>0</v>
          </cell>
        </row>
        <row r="18">
          <cell r="B18">
            <v>18.775000000000002</v>
          </cell>
          <cell r="C18">
            <v>26.6</v>
          </cell>
          <cell r="D18">
            <v>11.2</v>
          </cell>
          <cell r="E18">
            <v>54.041666666666664</v>
          </cell>
          <cell r="F18">
            <v>69</v>
          </cell>
          <cell r="G18">
            <v>37</v>
          </cell>
          <cell r="H18">
            <v>21.6</v>
          </cell>
          <cell r="I18" t="str">
            <v>NE</v>
          </cell>
          <cell r="J18">
            <v>31.680000000000003</v>
          </cell>
          <cell r="K18">
            <v>0</v>
          </cell>
        </row>
        <row r="19">
          <cell r="B19">
            <v>21.958333333333339</v>
          </cell>
          <cell r="C19">
            <v>31</v>
          </cell>
          <cell r="D19">
            <v>14</v>
          </cell>
          <cell r="E19">
            <v>68.166666666666671</v>
          </cell>
          <cell r="F19">
            <v>87</v>
          </cell>
          <cell r="G19">
            <v>44</v>
          </cell>
          <cell r="H19">
            <v>16.2</v>
          </cell>
          <cell r="I19" t="str">
            <v>NE</v>
          </cell>
          <cell r="J19">
            <v>32.04</v>
          </cell>
          <cell r="K19">
            <v>0</v>
          </cell>
        </row>
        <row r="20">
          <cell r="B20">
            <v>27.574999999999999</v>
          </cell>
          <cell r="C20">
            <v>36.799999999999997</v>
          </cell>
          <cell r="D20">
            <v>20.3</v>
          </cell>
          <cell r="E20">
            <v>62</v>
          </cell>
          <cell r="F20">
            <v>88</v>
          </cell>
          <cell r="G20">
            <v>31</v>
          </cell>
          <cell r="H20">
            <v>30.6</v>
          </cell>
          <cell r="I20" t="str">
            <v>NE</v>
          </cell>
          <cell r="J20">
            <v>50.76</v>
          </cell>
          <cell r="K20">
            <v>0</v>
          </cell>
        </row>
        <row r="21">
          <cell r="B21">
            <v>29.483333333333334</v>
          </cell>
          <cell r="C21">
            <v>36.700000000000003</v>
          </cell>
          <cell r="D21">
            <v>23.2</v>
          </cell>
          <cell r="E21">
            <v>54.375</v>
          </cell>
          <cell r="F21">
            <v>78</v>
          </cell>
          <cell r="G21">
            <v>31</v>
          </cell>
          <cell r="H21">
            <v>28.44</v>
          </cell>
          <cell r="I21" t="str">
            <v>NO</v>
          </cell>
          <cell r="J21">
            <v>59.760000000000005</v>
          </cell>
          <cell r="K21">
            <v>0</v>
          </cell>
        </row>
        <row r="22">
          <cell r="B22">
            <v>29.816666666666666</v>
          </cell>
          <cell r="C22">
            <v>38.200000000000003</v>
          </cell>
          <cell r="D22">
            <v>22.8</v>
          </cell>
          <cell r="E22">
            <v>51.041666666666664</v>
          </cell>
          <cell r="F22">
            <v>74</v>
          </cell>
          <cell r="G22">
            <v>26</v>
          </cell>
          <cell r="H22">
            <v>15.840000000000002</v>
          </cell>
          <cell r="I22" t="str">
            <v>O</v>
          </cell>
          <cell r="J22">
            <v>33.840000000000003</v>
          </cell>
          <cell r="K22">
            <v>0</v>
          </cell>
        </row>
        <row r="23">
          <cell r="B23">
            <v>29.5625</v>
          </cell>
          <cell r="C23">
            <v>37.1</v>
          </cell>
          <cell r="D23">
            <v>23.8</v>
          </cell>
          <cell r="E23">
            <v>55.166666666666664</v>
          </cell>
          <cell r="F23">
            <v>82</v>
          </cell>
          <cell r="G23">
            <v>21</v>
          </cell>
          <cell r="H23">
            <v>16.559999999999999</v>
          </cell>
          <cell r="I23" t="str">
            <v>N</v>
          </cell>
          <cell r="J23">
            <v>38.880000000000003</v>
          </cell>
          <cell r="K23">
            <v>0</v>
          </cell>
        </row>
        <row r="24">
          <cell r="B24">
            <v>29.095833333333335</v>
          </cell>
          <cell r="C24">
            <v>37.799999999999997</v>
          </cell>
          <cell r="D24">
            <v>21.5</v>
          </cell>
          <cell r="E24">
            <v>40.541666666666664</v>
          </cell>
          <cell r="F24">
            <v>66</v>
          </cell>
          <cell r="G24">
            <v>16</v>
          </cell>
          <cell r="H24">
            <v>15.120000000000001</v>
          </cell>
          <cell r="I24" t="str">
            <v>NE</v>
          </cell>
          <cell r="J24">
            <v>32.76</v>
          </cell>
          <cell r="K24">
            <v>0</v>
          </cell>
        </row>
        <row r="25">
          <cell r="B25">
            <v>28.345833333333335</v>
          </cell>
          <cell r="C25">
            <v>36.4</v>
          </cell>
          <cell r="D25">
            <v>20.5</v>
          </cell>
          <cell r="E25">
            <v>39.958333333333336</v>
          </cell>
          <cell r="F25">
            <v>66</v>
          </cell>
          <cell r="G25">
            <v>20</v>
          </cell>
          <cell r="H25">
            <v>22.32</v>
          </cell>
          <cell r="I25" t="str">
            <v>NE</v>
          </cell>
          <cell r="J25">
            <v>35.64</v>
          </cell>
          <cell r="K25">
            <v>0</v>
          </cell>
        </row>
        <row r="26">
          <cell r="B26">
            <v>28.429166666666671</v>
          </cell>
          <cell r="C26">
            <v>36.4</v>
          </cell>
          <cell r="D26">
            <v>20.2</v>
          </cell>
          <cell r="E26">
            <v>43.375</v>
          </cell>
          <cell r="F26">
            <v>67</v>
          </cell>
          <cell r="G26">
            <v>22</v>
          </cell>
          <cell r="H26">
            <v>19.440000000000001</v>
          </cell>
          <cell r="I26" t="str">
            <v>NE</v>
          </cell>
          <cell r="J26">
            <v>33.840000000000003</v>
          </cell>
          <cell r="K26">
            <v>0</v>
          </cell>
        </row>
        <row r="27">
          <cell r="B27">
            <v>28.929166666666671</v>
          </cell>
          <cell r="C27">
            <v>37.299999999999997</v>
          </cell>
          <cell r="D27">
            <v>21.2</v>
          </cell>
          <cell r="E27">
            <v>37.25</v>
          </cell>
          <cell r="F27">
            <v>62</v>
          </cell>
          <cell r="G27">
            <v>18</v>
          </cell>
          <cell r="H27">
            <v>18</v>
          </cell>
          <cell r="I27" t="str">
            <v>N</v>
          </cell>
          <cell r="J27">
            <v>35.28</v>
          </cell>
          <cell r="K27">
            <v>0</v>
          </cell>
        </row>
        <row r="28">
          <cell r="B28">
            <v>30.170833333333334</v>
          </cell>
          <cell r="C28">
            <v>37</v>
          </cell>
          <cell r="D28">
            <v>23.3</v>
          </cell>
          <cell r="E28">
            <v>43.333333333333336</v>
          </cell>
          <cell r="F28">
            <v>65</v>
          </cell>
          <cell r="G28">
            <v>31</v>
          </cell>
          <cell r="H28">
            <v>26.28</v>
          </cell>
          <cell r="I28" t="str">
            <v>NO</v>
          </cell>
          <cell r="J28">
            <v>48.6</v>
          </cell>
          <cell r="K28">
            <v>0</v>
          </cell>
        </row>
        <row r="29">
          <cell r="B29">
            <v>27.154166666666669</v>
          </cell>
          <cell r="C29">
            <v>34.4</v>
          </cell>
          <cell r="D29">
            <v>18.399999999999999</v>
          </cell>
          <cell r="E29">
            <v>68.791666666666671</v>
          </cell>
          <cell r="F29">
            <v>97</v>
          </cell>
          <cell r="G29">
            <v>45</v>
          </cell>
          <cell r="H29">
            <v>14.04</v>
          </cell>
          <cell r="I29" t="str">
            <v>SE</v>
          </cell>
          <cell r="J29">
            <v>83.52</v>
          </cell>
          <cell r="K29">
            <v>2.6</v>
          </cell>
        </row>
        <row r="30">
          <cell r="B30">
            <v>21.774999999999995</v>
          </cell>
          <cell r="C30">
            <v>23.8</v>
          </cell>
          <cell r="D30">
            <v>18.600000000000001</v>
          </cell>
          <cell r="E30">
            <v>89.208333333333329</v>
          </cell>
          <cell r="F30">
            <v>98</v>
          </cell>
          <cell r="G30">
            <v>78</v>
          </cell>
          <cell r="H30">
            <v>42.480000000000004</v>
          </cell>
          <cell r="I30" t="str">
            <v>N</v>
          </cell>
          <cell r="J30">
            <v>89.28</v>
          </cell>
          <cell r="K30">
            <v>13.000000000000002</v>
          </cell>
        </row>
        <row r="31">
          <cell r="B31">
            <v>21.229166666666668</v>
          </cell>
          <cell r="C31">
            <v>25.6</v>
          </cell>
          <cell r="D31">
            <v>18.600000000000001</v>
          </cell>
          <cell r="E31">
            <v>93.166666666666671</v>
          </cell>
          <cell r="F31">
            <v>98</v>
          </cell>
          <cell r="G31">
            <v>75</v>
          </cell>
          <cell r="H31">
            <v>18.720000000000002</v>
          </cell>
          <cell r="I31" t="str">
            <v>SO</v>
          </cell>
          <cell r="J31">
            <v>39.96</v>
          </cell>
          <cell r="K31">
            <v>39.199999999999996</v>
          </cell>
        </row>
        <row r="32">
          <cell r="B32">
            <v>19.433333333333334</v>
          </cell>
          <cell r="C32">
            <v>26</v>
          </cell>
          <cell r="D32">
            <v>14.9</v>
          </cell>
          <cell r="E32">
            <v>73.125</v>
          </cell>
          <cell r="F32">
            <v>97</v>
          </cell>
          <cell r="G32">
            <v>32</v>
          </cell>
          <cell r="H32">
            <v>12.96</v>
          </cell>
          <cell r="I32" t="str">
            <v>S</v>
          </cell>
          <cell r="J32">
            <v>30.6</v>
          </cell>
          <cell r="K32">
            <v>0.2</v>
          </cell>
        </row>
        <row r="33">
          <cell r="B33">
            <v>20.858333333333331</v>
          </cell>
          <cell r="C33">
            <v>30.1</v>
          </cell>
          <cell r="D33">
            <v>16.3</v>
          </cell>
          <cell r="E33">
            <v>77.375</v>
          </cell>
          <cell r="F33">
            <v>92</v>
          </cell>
          <cell r="G33">
            <v>48</v>
          </cell>
          <cell r="H33">
            <v>18.36</v>
          </cell>
          <cell r="I33" t="str">
            <v>L</v>
          </cell>
          <cell r="J33">
            <v>34.200000000000003</v>
          </cell>
          <cell r="K33">
            <v>0.8</v>
          </cell>
        </row>
        <row r="34">
          <cell r="B34">
            <v>20.895833333333332</v>
          </cell>
          <cell r="C34">
            <v>25.6</v>
          </cell>
          <cell r="D34">
            <v>18.2</v>
          </cell>
          <cell r="E34">
            <v>86.208333333333329</v>
          </cell>
          <cell r="F34">
            <v>98</v>
          </cell>
          <cell r="G34">
            <v>63</v>
          </cell>
          <cell r="H34">
            <v>33.840000000000003</v>
          </cell>
          <cell r="I34" t="str">
            <v>NE</v>
          </cell>
          <cell r="J34">
            <v>73.8</v>
          </cell>
          <cell r="K34">
            <v>40.600000000000009</v>
          </cell>
        </row>
        <row r="35">
          <cell r="I35" t="str">
            <v>NE</v>
          </cell>
        </row>
      </sheetData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 t="str">
            <v>*</v>
          </cell>
        </row>
      </sheetData>
      <sheetData sheetId="5">
        <row r="5">
          <cell r="K5" t="str">
            <v>*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29.170833333333334</v>
          </cell>
          <cell r="C5">
            <v>36.200000000000003</v>
          </cell>
          <cell r="D5">
            <v>21.7</v>
          </cell>
          <cell r="E5">
            <v>32.458333333333336</v>
          </cell>
          <cell r="F5">
            <v>51</v>
          </cell>
          <cell r="G5">
            <v>19</v>
          </cell>
          <cell r="H5">
            <v>9.3600000000000012</v>
          </cell>
          <cell r="I5" t="str">
            <v>L</v>
          </cell>
          <cell r="J5">
            <v>21.240000000000002</v>
          </cell>
          <cell r="K5">
            <v>0</v>
          </cell>
        </row>
        <row r="6">
          <cell r="B6">
            <v>26.604166666666661</v>
          </cell>
          <cell r="C6">
            <v>33.6</v>
          </cell>
          <cell r="D6">
            <v>19</v>
          </cell>
          <cell r="E6">
            <v>46.291666666666664</v>
          </cell>
          <cell r="F6">
            <v>79</v>
          </cell>
          <cell r="G6">
            <v>28</v>
          </cell>
          <cell r="H6">
            <v>17.28</v>
          </cell>
          <cell r="I6" t="str">
            <v>NE</v>
          </cell>
          <cell r="J6">
            <v>32.04</v>
          </cell>
          <cell r="K6">
            <v>0</v>
          </cell>
        </row>
        <row r="7">
          <cell r="B7">
            <v>26.629166666666666</v>
          </cell>
          <cell r="C7">
            <v>34.6</v>
          </cell>
          <cell r="D7">
            <v>18.899999999999999</v>
          </cell>
          <cell r="E7">
            <v>49.875</v>
          </cell>
          <cell r="F7">
            <v>77</v>
          </cell>
          <cell r="G7">
            <v>22</v>
          </cell>
          <cell r="H7">
            <v>15.48</v>
          </cell>
          <cell r="I7" t="str">
            <v>L</v>
          </cell>
          <cell r="J7">
            <v>30.6</v>
          </cell>
          <cell r="K7">
            <v>0</v>
          </cell>
        </row>
        <row r="8">
          <cell r="B8">
            <v>23.745833333333334</v>
          </cell>
          <cell r="C8">
            <v>28.6</v>
          </cell>
          <cell r="D8">
            <v>19.5</v>
          </cell>
          <cell r="E8">
            <v>70.208333333333329</v>
          </cell>
          <cell r="F8">
            <v>92</v>
          </cell>
          <cell r="G8">
            <v>44</v>
          </cell>
          <cell r="H8">
            <v>17.64</v>
          </cell>
          <cell r="I8" t="str">
            <v>S</v>
          </cell>
          <cell r="J8">
            <v>30.96</v>
          </cell>
          <cell r="K8">
            <v>0</v>
          </cell>
        </row>
        <row r="9">
          <cell r="B9">
            <v>21.945833333333329</v>
          </cell>
          <cell r="C9">
            <v>25.9</v>
          </cell>
          <cell r="D9">
            <v>18.100000000000001</v>
          </cell>
          <cell r="E9">
            <v>58.625</v>
          </cell>
          <cell r="F9">
            <v>75</v>
          </cell>
          <cell r="G9">
            <v>46</v>
          </cell>
          <cell r="H9">
            <v>17.28</v>
          </cell>
          <cell r="I9" t="str">
            <v>S</v>
          </cell>
          <cell r="J9">
            <v>29.880000000000003</v>
          </cell>
          <cell r="K9">
            <v>0</v>
          </cell>
        </row>
        <row r="10">
          <cell r="B10">
            <v>22.595833333333331</v>
          </cell>
          <cell r="C10">
            <v>27.7</v>
          </cell>
          <cell r="D10">
            <v>19.2</v>
          </cell>
          <cell r="E10">
            <v>61.875</v>
          </cell>
          <cell r="F10">
            <v>79</v>
          </cell>
          <cell r="G10">
            <v>43</v>
          </cell>
          <cell r="H10">
            <v>11.879999999999999</v>
          </cell>
          <cell r="I10" t="str">
            <v>SE</v>
          </cell>
          <cell r="J10">
            <v>19.8</v>
          </cell>
          <cell r="K10">
            <v>0</v>
          </cell>
        </row>
        <row r="11">
          <cell r="B11">
            <v>25.483333333333331</v>
          </cell>
          <cell r="C11">
            <v>34.5</v>
          </cell>
          <cell r="D11">
            <v>20.3</v>
          </cell>
          <cell r="E11">
            <v>61.5</v>
          </cell>
          <cell r="F11">
            <v>81</v>
          </cell>
          <cell r="G11">
            <v>34</v>
          </cell>
          <cell r="H11">
            <v>17.28</v>
          </cell>
          <cell r="I11" t="str">
            <v>NE</v>
          </cell>
          <cell r="J11">
            <v>36.36</v>
          </cell>
          <cell r="K11">
            <v>0</v>
          </cell>
        </row>
        <row r="12">
          <cell r="B12">
            <v>20.720833333333331</v>
          </cell>
          <cell r="C12">
            <v>27.6</v>
          </cell>
          <cell r="D12">
            <v>16.600000000000001</v>
          </cell>
          <cell r="E12">
            <v>82.625</v>
          </cell>
          <cell r="F12">
            <v>96</v>
          </cell>
          <cell r="G12">
            <v>60</v>
          </cell>
          <cell r="H12">
            <v>23.400000000000002</v>
          </cell>
          <cell r="I12" t="str">
            <v>NE</v>
          </cell>
          <cell r="J12">
            <v>51.84</v>
          </cell>
          <cell r="K12">
            <v>38.399999999999991</v>
          </cell>
        </row>
        <row r="13">
          <cell r="B13">
            <v>19.725000000000001</v>
          </cell>
          <cell r="C13">
            <v>27.3</v>
          </cell>
          <cell r="D13">
            <v>14.4</v>
          </cell>
          <cell r="E13">
            <v>79.875</v>
          </cell>
          <cell r="F13">
            <v>97</v>
          </cell>
          <cell r="G13">
            <v>45</v>
          </cell>
          <cell r="H13">
            <v>16.2</v>
          </cell>
          <cell r="I13" t="str">
            <v>NE</v>
          </cell>
          <cell r="J13">
            <v>32.04</v>
          </cell>
          <cell r="K13">
            <v>0.2</v>
          </cell>
        </row>
        <row r="14">
          <cell r="B14">
            <v>19.233333333333334</v>
          </cell>
          <cell r="C14">
            <v>22</v>
          </cell>
          <cell r="D14">
            <v>17.600000000000001</v>
          </cell>
          <cell r="E14">
            <v>90.625</v>
          </cell>
          <cell r="F14">
            <v>97</v>
          </cell>
          <cell r="G14">
            <v>66</v>
          </cell>
          <cell r="H14">
            <v>19.440000000000001</v>
          </cell>
          <cell r="I14" t="str">
            <v>SE</v>
          </cell>
          <cell r="J14">
            <v>50.76</v>
          </cell>
          <cell r="K14">
            <v>70.199999999999989</v>
          </cell>
        </row>
        <row r="15">
          <cell r="B15">
            <v>17.554166666666671</v>
          </cell>
          <cell r="C15">
            <v>20.6</v>
          </cell>
          <cell r="D15">
            <v>14.6</v>
          </cell>
          <cell r="E15">
            <v>90.416666666666671</v>
          </cell>
          <cell r="F15">
            <v>98</v>
          </cell>
          <cell r="G15">
            <v>81</v>
          </cell>
          <cell r="H15">
            <v>19.8</v>
          </cell>
          <cell r="I15" t="str">
            <v>S</v>
          </cell>
          <cell r="J15">
            <v>39.24</v>
          </cell>
          <cell r="K15">
            <v>0.2</v>
          </cell>
        </row>
        <row r="16">
          <cell r="B16">
            <v>13.083333333333336</v>
          </cell>
          <cell r="C16">
            <v>16.8</v>
          </cell>
          <cell r="D16">
            <v>10.7</v>
          </cell>
          <cell r="E16">
            <v>78.958333333333329</v>
          </cell>
          <cell r="F16">
            <v>89</v>
          </cell>
          <cell r="G16">
            <v>67</v>
          </cell>
          <cell r="H16">
            <v>20.88</v>
          </cell>
          <cell r="I16" t="str">
            <v>S</v>
          </cell>
          <cell r="J16">
            <v>35.28</v>
          </cell>
          <cell r="K16">
            <v>0</v>
          </cell>
        </row>
        <row r="17">
          <cell r="B17">
            <v>16.387500000000003</v>
          </cell>
          <cell r="C17">
            <v>24.6</v>
          </cell>
          <cell r="D17">
            <v>9.5</v>
          </cell>
          <cell r="E17">
            <v>59.458333333333336</v>
          </cell>
          <cell r="F17">
            <v>73</v>
          </cell>
          <cell r="G17">
            <v>44</v>
          </cell>
          <cell r="H17">
            <v>14.76</v>
          </cell>
          <cell r="I17" t="str">
            <v>S</v>
          </cell>
          <cell r="J17">
            <v>25.92</v>
          </cell>
          <cell r="K17">
            <v>0</v>
          </cell>
        </row>
        <row r="18">
          <cell r="B18">
            <v>21.033333333333331</v>
          </cell>
          <cell r="C18">
            <v>28.2</v>
          </cell>
          <cell r="D18">
            <v>15.1</v>
          </cell>
          <cell r="E18">
            <v>65.416666666666671</v>
          </cell>
          <cell r="F18">
            <v>89</v>
          </cell>
          <cell r="G18">
            <v>42</v>
          </cell>
          <cell r="H18">
            <v>15.840000000000002</v>
          </cell>
          <cell r="I18" t="str">
            <v>L</v>
          </cell>
          <cell r="J18">
            <v>31.319999999999997</v>
          </cell>
          <cell r="K18">
            <v>0</v>
          </cell>
        </row>
        <row r="19">
          <cell r="B19">
            <v>24.05</v>
          </cell>
          <cell r="C19">
            <v>33.299999999999997</v>
          </cell>
          <cell r="D19">
            <v>16.7</v>
          </cell>
          <cell r="E19">
            <v>59.208333333333336</v>
          </cell>
          <cell r="F19">
            <v>76</v>
          </cell>
          <cell r="G19">
            <v>35</v>
          </cell>
          <cell r="H19">
            <v>18</v>
          </cell>
          <cell r="I19" t="str">
            <v>L</v>
          </cell>
          <cell r="J19">
            <v>30.96</v>
          </cell>
          <cell r="K19">
            <v>0</v>
          </cell>
        </row>
        <row r="20">
          <cell r="B20">
            <v>28.529166666666665</v>
          </cell>
          <cell r="C20">
            <v>37.200000000000003</v>
          </cell>
          <cell r="D20">
            <v>21.6</v>
          </cell>
          <cell r="E20">
            <v>55.916666666666664</v>
          </cell>
          <cell r="F20">
            <v>81</v>
          </cell>
          <cell r="G20">
            <v>30</v>
          </cell>
          <cell r="H20">
            <v>27.720000000000002</v>
          </cell>
          <cell r="I20" t="str">
            <v>N</v>
          </cell>
          <cell r="J20">
            <v>54.36</v>
          </cell>
          <cell r="K20">
            <v>0</v>
          </cell>
        </row>
        <row r="21">
          <cell r="B21">
            <v>29.470833333333331</v>
          </cell>
          <cell r="C21">
            <v>37.6</v>
          </cell>
          <cell r="D21">
            <v>22.9</v>
          </cell>
          <cell r="E21">
            <v>52.875</v>
          </cell>
          <cell r="F21">
            <v>74</v>
          </cell>
          <cell r="G21">
            <v>26</v>
          </cell>
          <cell r="H21">
            <v>28.44</v>
          </cell>
          <cell r="I21" t="str">
            <v>NO</v>
          </cell>
          <cell r="J21">
            <v>46.800000000000004</v>
          </cell>
          <cell r="K21">
            <v>0</v>
          </cell>
        </row>
        <row r="22">
          <cell r="B22">
            <v>30.187499999999996</v>
          </cell>
          <cell r="C22">
            <v>37.700000000000003</v>
          </cell>
          <cell r="D22">
            <v>23.6</v>
          </cell>
          <cell r="E22">
            <v>49.583333333333336</v>
          </cell>
          <cell r="F22">
            <v>73</v>
          </cell>
          <cell r="G22">
            <v>24</v>
          </cell>
          <cell r="H22">
            <v>14.76</v>
          </cell>
          <cell r="I22" t="str">
            <v>NO</v>
          </cell>
          <cell r="J22">
            <v>32.4</v>
          </cell>
          <cell r="K22">
            <v>0</v>
          </cell>
        </row>
        <row r="23">
          <cell r="B23">
            <v>30.862500000000001</v>
          </cell>
          <cell r="C23">
            <v>37.6</v>
          </cell>
          <cell r="D23">
            <v>25</v>
          </cell>
          <cell r="E23">
            <v>45.541666666666664</v>
          </cell>
          <cell r="F23">
            <v>72</v>
          </cell>
          <cell r="G23">
            <v>21</v>
          </cell>
          <cell r="H23">
            <v>15.840000000000002</v>
          </cell>
          <cell r="I23" t="str">
            <v>L</v>
          </cell>
          <cell r="J23">
            <v>33.480000000000004</v>
          </cell>
          <cell r="K23">
            <v>0</v>
          </cell>
        </row>
        <row r="24">
          <cell r="B24">
            <v>30.254166666666666</v>
          </cell>
          <cell r="C24">
            <v>38.799999999999997</v>
          </cell>
          <cell r="D24">
            <v>22.3</v>
          </cell>
          <cell r="E24">
            <v>28.5</v>
          </cell>
          <cell r="F24">
            <v>61</v>
          </cell>
          <cell r="G24">
            <v>11</v>
          </cell>
          <cell r="H24">
            <v>20.52</v>
          </cell>
          <cell r="I24" t="str">
            <v>NE</v>
          </cell>
          <cell r="J24">
            <v>34.92</v>
          </cell>
          <cell r="K24">
            <v>0</v>
          </cell>
        </row>
        <row r="25">
          <cell r="B25">
            <v>29.879166666666663</v>
          </cell>
          <cell r="C25">
            <v>37.799999999999997</v>
          </cell>
          <cell r="D25">
            <v>22.8</v>
          </cell>
          <cell r="E25">
            <v>27.416666666666668</v>
          </cell>
          <cell r="F25">
            <v>42</v>
          </cell>
          <cell r="G25">
            <v>13</v>
          </cell>
          <cell r="H25">
            <v>18</v>
          </cell>
          <cell r="I25" t="str">
            <v>NE</v>
          </cell>
          <cell r="J25">
            <v>40.680000000000007</v>
          </cell>
          <cell r="K25">
            <v>0</v>
          </cell>
        </row>
        <row r="26">
          <cell r="B26">
            <v>30.087499999999995</v>
          </cell>
          <cell r="C26">
            <v>38.1</v>
          </cell>
          <cell r="D26">
            <v>22.4</v>
          </cell>
          <cell r="E26">
            <v>28.291666666666668</v>
          </cell>
          <cell r="F26">
            <v>46</v>
          </cell>
          <cell r="G26">
            <v>14</v>
          </cell>
          <cell r="H26">
            <v>16.559999999999999</v>
          </cell>
          <cell r="I26" t="str">
            <v>NE</v>
          </cell>
          <cell r="J26">
            <v>29.880000000000003</v>
          </cell>
          <cell r="K26">
            <v>0</v>
          </cell>
        </row>
        <row r="27">
          <cell r="B27">
            <v>30.058333333333337</v>
          </cell>
          <cell r="C27">
            <v>38</v>
          </cell>
          <cell r="D27">
            <v>23.1</v>
          </cell>
          <cell r="E27">
            <v>29.958333333333332</v>
          </cell>
          <cell r="F27">
            <v>46</v>
          </cell>
          <cell r="G27">
            <v>15</v>
          </cell>
          <cell r="H27">
            <v>20.52</v>
          </cell>
          <cell r="I27" t="str">
            <v>N</v>
          </cell>
          <cell r="J27">
            <v>41.76</v>
          </cell>
          <cell r="K27">
            <v>0</v>
          </cell>
        </row>
        <row r="28">
          <cell r="B28">
            <v>30.037500000000005</v>
          </cell>
          <cell r="C28">
            <v>37.4</v>
          </cell>
          <cell r="D28">
            <v>22.7</v>
          </cell>
          <cell r="E28">
            <v>40.666666666666664</v>
          </cell>
          <cell r="F28">
            <v>54</v>
          </cell>
          <cell r="G28">
            <v>31</v>
          </cell>
          <cell r="H28">
            <v>28.08</v>
          </cell>
          <cell r="I28" t="str">
            <v>NE</v>
          </cell>
          <cell r="J28">
            <v>46.440000000000005</v>
          </cell>
          <cell r="K28">
            <v>0</v>
          </cell>
        </row>
        <row r="29">
          <cell r="B29">
            <v>27.437499999999996</v>
          </cell>
          <cell r="C29">
            <v>37</v>
          </cell>
          <cell r="D29">
            <v>20.9</v>
          </cell>
          <cell r="E29">
            <v>62.541666666666664</v>
          </cell>
          <cell r="F29">
            <v>96</v>
          </cell>
          <cell r="G29">
            <v>32</v>
          </cell>
          <cell r="H29">
            <v>25.92</v>
          </cell>
          <cell r="I29" t="str">
            <v>N</v>
          </cell>
          <cell r="J29">
            <v>63</v>
          </cell>
          <cell r="K29">
            <v>41.2</v>
          </cell>
        </row>
        <row r="30">
          <cell r="B30">
            <v>21.591666666666672</v>
          </cell>
          <cell r="C30">
            <v>23.5</v>
          </cell>
          <cell r="D30">
            <v>20.100000000000001</v>
          </cell>
          <cell r="E30">
            <v>90.291666666666671</v>
          </cell>
          <cell r="F30">
            <v>96</v>
          </cell>
          <cell r="G30">
            <v>81</v>
          </cell>
          <cell r="H30">
            <v>18.36</v>
          </cell>
          <cell r="I30" t="str">
            <v>N</v>
          </cell>
          <cell r="J30">
            <v>39.24</v>
          </cell>
          <cell r="K30">
            <v>15.2</v>
          </cell>
        </row>
        <row r="31">
          <cell r="B31">
            <v>23.558333333333334</v>
          </cell>
          <cell r="C31">
            <v>30.6</v>
          </cell>
          <cell r="D31">
            <v>19.5</v>
          </cell>
          <cell r="E31">
            <v>82.916666666666671</v>
          </cell>
          <cell r="F31">
            <v>95</v>
          </cell>
          <cell r="G31">
            <v>54</v>
          </cell>
          <cell r="H31">
            <v>21.240000000000002</v>
          </cell>
          <cell r="I31" t="str">
            <v>N</v>
          </cell>
          <cell r="J31">
            <v>50.04</v>
          </cell>
          <cell r="K31">
            <v>6.4</v>
          </cell>
        </row>
        <row r="32">
          <cell r="B32">
            <v>19.774999999999999</v>
          </cell>
          <cell r="C32">
            <v>25.1</v>
          </cell>
          <cell r="D32">
            <v>16.399999999999999</v>
          </cell>
          <cell r="E32">
            <v>79.25</v>
          </cell>
          <cell r="F32">
            <v>94</v>
          </cell>
          <cell r="G32">
            <v>50</v>
          </cell>
          <cell r="H32">
            <v>10.8</v>
          </cell>
          <cell r="I32" t="str">
            <v>SO</v>
          </cell>
          <cell r="J32">
            <v>28.44</v>
          </cell>
          <cell r="K32">
            <v>0.2</v>
          </cell>
        </row>
        <row r="33">
          <cell r="B33">
            <v>23.616666666666664</v>
          </cell>
          <cell r="C33">
            <v>31.7</v>
          </cell>
          <cell r="D33">
            <v>17.5</v>
          </cell>
          <cell r="E33">
            <v>71.375</v>
          </cell>
          <cell r="F33">
            <v>91</v>
          </cell>
          <cell r="G33">
            <v>43</v>
          </cell>
          <cell r="H33">
            <v>18.720000000000002</v>
          </cell>
          <cell r="I33" t="str">
            <v>NE</v>
          </cell>
          <cell r="J33">
            <v>33.840000000000003</v>
          </cell>
          <cell r="K33">
            <v>0</v>
          </cell>
        </row>
        <row r="34">
          <cell r="B34">
            <v>20.816666666666666</v>
          </cell>
          <cell r="C34">
            <v>27.8</v>
          </cell>
          <cell r="D34">
            <v>17.7</v>
          </cell>
          <cell r="E34">
            <v>85.208333333333329</v>
          </cell>
          <cell r="F34">
            <v>96</v>
          </cell>
          <cell r="G34">
            <v>60</v>
          </cell>
          <cell r="H34">
            <v>22.68</v>
          </cell>
          <cell r="I34" t="str">
            <v>L</v>
          </cell>
          <cell r="J34">
            <v>45.72</v>
          </cell>
          <cell r="K34">
            <v>28.4</v>
          </cell>
        </row>
        <row r="35">
          <cell r="I35" t="str">
            <v>NE</v>
          </cell>
        </row>
      </sheetData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K5">
            <v>2.2000000000000002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27.55</v>
          </cell>
          <cell r="C5">
            <v>38.9</v>
          </cell>
          <cell r="D5">
            <v>17.2</v>
          </cell>
          <cell r="E5">
            <v>50.458333333333336</v>
          </cell>
          <cell r="F5">
            <v>87</v>
          </cell>
          <cell r="G5">
            <v>14</v>
          </cell>
          <cell r="H5">
            <v>11.520000000000001</v>
          </cell>
          <cell r="I5" t="str">
            <v>SE</v>
          </cell>
          <cell r="J5">
            <v>22.32</v>
          </cell>
          <cell r="K5">
            <v>0</v>
          </cell>
        </row>
        <row r="6">
          <cell r="B6">
            <v>27.416666666666668</v>
          </cell>
          <cell r="C6">
            <v>37.9</v>
          </cell>
          <cell r="D6">
            <v>16.7</v>
          </cell>
          <cell r="E6">
            <v>49.791666666666664</v>
          </cell>
          <cell r="F6">
            <v>90</v>
          </cell>
          <cell r="G6">
            <v>15</v>
          </cell>
          <cell r="H6">
            <v>11.16</v>
          </cell>
          <cell r="I6" t="str">
            <v>SE</v>
          </cell>
          <cell r="J6">
            <v>21.96</v>
          </cell>
          <cell r="K6">
            <v>0</v>
          </cell>
        </row>
        <row r="7">
          <cell r="B7">
            <v>25</v>
          </cell>
          <cell r="C7">
            <v>33.700000000000003</v>
          </cell>
          <cell r="D7">
            <v>17</v>
          </cell>
          <cell r="E7">
            <v>65.833333333333329</v>
          </cell>
          <cell r="F7">
            <v>94</v>
          </cell>
          <cell r="G7">
            <v>36</v>
          </cell>
          <cell r="H7">
            <v>10.44</v>
          </cell>
          <cell r="I7" t="str">
            <v>SE</v>
          </cell>
          <cell r="J7">
            <v>24.840000000000003</v>
          </cell>
          <cell r="K7">
            <v>0</v>
          </cell>
        </row>
        <row r="8">
          <cell r="B8">
            <v>23.983333333333338</v>
          </cell>
          <cell r="C8">
            <v>30.1</v>
          </cell>
          <cell r="D8">
            <v>20.7</v>
          </cell>
          <cell r="E8">
            <v>71.375</v>
          </cell>
          <cell r="F8">
            <v>86</v>
          </cell>
          <cell r="G8">
            <v>48</v>
          </cell>
          <cell r="H8">
            <v>12.24</v>
          </cell>
          <cell r="I8" t="str">
            <v>S</v>
          </cell>
          <cell r="J8">
            <v>25.56</v>
          </cell>
          <cell r="K8">
            <v>0</v>
          </cell>
        </row>
        <row r="9">
          <cell r="B9">
            <v>23.660869565217393</v>
          </cell>
          <cell r="C9">
            <v>30</v>
          </cell>
          <cell r="D9">
            <v>19.100000000000001</v>
          </cell>
          <cell r="E9">
            <v>50</v>
          </cell>
          <cell r="F9">
            <v>68</v>
          </cell>
          <cell r="G9">
            <v>29</v>
          </cell>
          <cell r="H9">
            <v>11.16</v>
          </cell>
          <cell r="I9" t="str">
            <v>SO</v>
          </cell>
          <cell r="J9">
            <v>21.96</v>
          </cell>
          <cell r="K9">
            <v>0</v>
          </cell>
        </row>
        <row r="10">
          <cell r="B10">
            <v>21.908333333333331</v>
          </cell>
          <cell r="C10">
            <v>27</v>
          </cell>
          <cell r="D10">
            <v>17.7</v>
          </cell>
          <cell r="E10">
            <v>50.916666666666664</v>
          </cell>
          <cell r="F10">
            <v>70</v>
          </cell>
          <cell r="G10">
            <v>31</v>
          </cell>
          <cell r="H10">
            <v>5.4</v>
          </cell>
          <cell r="I10" t="str">
            <v>S</v>
          </cell>
          <cell r="J10">
            <v>17.28</v>
          </cell>
          <cell r="K10">
            <v>0</v>
          </cell>
        </row>
        <row r="11">
          <cell r="B11">
            <v>25.329166666666669</v>
          </cell>
          <cell r="C11">
            <v>36.1</v>
          </cell>
          <cell r="D11">
            <v>16.399999999999999</v>
          </cell>
          <cell r="E11">
            <v>62.708333333333336</v>
          </cell>
          <cell r="F11">
            <v>93</v>
          </cell>
          <cell r="G11">
            <v>30</v>
          </cell>
          <cell r="H11">
            <v>26.28</v>
          </cell>
          <cell r="I11" t="str">
            <v>N</v>
          </cell>
          <cell r="J11">
            <v>52.2</v>
          </cell>
          <cell r="K11">
            <v>0</v>
          </cell>
        </row>
        <row r="12">
          <cell r="B12">
            <v>23.299999999999997</v>
          </cell>
          <cell r="C12">
            <v>31.4</v>
          </cell>
          <cell r="D12">
            <v>17.399999999999999</v>
          </cell>
          <cell r="E12">
            <v>74.125</v>
          </cell>
          <cell r="F12">
            <v>95</v>
          </cell>
          <cell r="G12">
            <v>44</v>
          </cell>
          <cell r="H12">
            <v>18.720000000000002</v>
          </cell>
          <cell r="I12" t="str">
            <v>N</v>
          </cell>
          <cell r="J12">
            <v>51.12</v>
          </cell>
          <cell r="K12">
            <v>35.20000000000001</v>
          </cell>
        </row>
        <row r="13">
          <cell r="B13">
            <v>20.812500000000004</v>
          </cell>
          <cell r="C13">
            <v>27.4</v>
          </cell>
          <cell r="D13">
            <v>16.5</v>
          </cell>
          <cell r="E13">
            <v>82.791666666666671</v>
          </cell>
          <cell r="F13">
            <v>97</v>
          </cell>
          <cell r="G13">
            <v>55</v>
          </cell>
          <cell r="H13">
            <v>18</v>
          </cell>
          <cell r="I13" t="str">
            <v>N</v>
          </cell>
          <cell r="J13">
            <v>32.4</v>
          </cell>
          <cell r="K13">
            <v>0</v>
          </cell>
        </row>
        <row r="14">
          <cell r="B14">
            <v>24.083333333333339</v>
          </cell>
          <cell r="C14">
            <v>32.200000000000003</v>
          </cell>
          <cell r="D14">
            <v>21.2</v>
          </cell>
          <cell r="E14">
            <v>81.166666666666671</v>
          </cell>
          <cell r="F14">
            <v>95</v>
          </cell>
          <cell r="G14">
            <v>51</v>
          </cell>
          <cell r="H14">
            <v>20.52</v>
          </cell>
          <cell r="I14" t="str">
            <v>N</v>
          </cell>
          <cell r="J14">
            <v>63</v>
          </cell>
          <cell r="K14">
            <v>3.1999999999999997</v>
          </cell>
        </row>
        <row r="15">
          <cell r="B15">
            <v>18.352173913043483</v>
          </cell>
          <cell r="C15">
            <v>22.1</v>
          </cell>
          <cell r="D15">
            <v>15.3</v>
          </cell>
          <cell r="E15">
            <v>89.913043478260875</v>
          </cell>
          <cell r="F15">
            <v>94</v>
          </cell>
          <cell r="G15">
            <v>83</v>
          </cell>
          <cell r="H15">
            <v>13.68</v>
          </cell>
          <cell r="I15" t="str">
            <v>S</v>
          </cell>
          <cell r="J15">
            <v>35.64</v>
          </cell>
          <cell r="K15">
            <v>1.7999999999999998</v>
          </cell>
        </row>
        <row r="16">
          <cell r="B16">
            <v>13.887499999999998</v>
          </cell>
          <cell r="C16">
            <v>15.7</v>
          </cell>
          <cell r="D16">
            <v>12.1</v>
          </cell>
          <cell r="E16">
            <v>80.333333333333329</v>
          </cell>
          <cell r="F16">
            <v>89</v>
          </cell>
          <cell r="G16">
            <v>67</v>
          </cell>
          <cell r="H16">
            <v>6.48</v>
          </cell>
          <cell r="I16" t="str">
            <v>S</v>
          </cell>
          <cell r="J16">
            <v>20.52</v>
          </cell>
          <cell r="K16">
            <v>3.2</v>
          </cell>
        </row>
        <row r="17">
          <cell r="B17">
            <v>16.587500000000002</v>
          </cell>
          <cell r="C17">
            <v>27.6</v>
          </cell>
          <cell r="D17">
            <v>7.2</v>
          </cell>
          <cell r="E17">
            <v>63.208333333333336</v>
          </cell>
          <cell r="F17">
            <v>96</v>
          </cell>
          <cell r="G17">
            <v>27</v>
          </cell>
          <cell r="H17">
            <v>8.2799999999999994</v>
          </cell>
          <cell r="I17" t="str">
            <v>SE</v>
          </cell>
          <cell r="J17">
            <v>18</v>
          </cell>
          <cell r="K17">
            <v>0.2</v>
          </cell>
        </row>
        <row r="18">
          <cell r="B18">
            <v>22.383333333333336</v>
          </cell>
          <cell r="C18">
            <v>30.6</v>
          </cell>
          <cell r="D18">
            <v>14.2</v>
          </cell>
          <cell r="E18">
            <v>59.708333333333336</v>
          </cell>
          <cell r="F18">
            <v>90</v>
          </cell>
          <cell r="G18">
            <v>39</v>
          </cell>
          <cell r="H18">
            <v>12.24</v>
          </cell>
          <cell r="I18" t="str">
            <v>S</v>
          </cell>
          <cell r="J18">
            <v>25.56</v>
          </cell>
          <cell r="K18">
            <v>0</v>
          </cell>
        </row>
        <row r="19">
          <cell r="B19">
            <v>25.958333333333332</v>
          </cell>
          <cell r="C19">
            <v>34.700000000000003</v>
          </cell>
          <cell r="D19">
            <v>18.2</v>
          </cell>
          <cell r="E19">
            <v>61.875</v>
          </cell>
          <cell r="F19">
            <v>90</v>
          </cell>
          <cell r="G19">
            <v>30</v>
          </cell>
          <cell r="H19">
            <v>17.28</v>
          </cell>
          <cell r="I19" t="str">
            <v>N</v>
          </cell>
          <cell r="J19">
            <v>36</v>
          </cell>
          <cell r="K19">
            <v>0</v>
          </cell>
        </row>
        <row r="20">
          <cell r="B20">
            <v>29.01</v>
          </cell>
          <cell r="C20">
            <v>36.299999999999997</v>
          </cell>
          <cell r="D20">
            <v>22.1</v>
          </cell>
          <cell r="E20">
            <v>55.708333333333336</v>
          </cell>
          <cell r="F20">
            <v>82</v>
          </cell>
          <cell r="G20">
            <v>32</v>
          </cell>
          <cell r="H20">
            <v>20.88</v>
          </cell>
          <cell r="I20" t="str">
            <v>N</v>
          </cell>
          <cell r="J20">
            <v>46.800000000000004</v>
          </cell>
          <cell r="K20">
            <v>0</v>
          </cell>
        </row>
        <row r="21">
          <cell r="B21">
            <v>30.212500000000006</v>
          </cell>
          <cell r="C21">
            <v>37</v>
          </cell>
          <cell r="D21">
            <v>24.2</v>
          </cell>
          <cell r="E21">
            <v>53.083333333333336</v>
          </cell>
          <cell r="F21">
            <v>78</v>
          </cell>
          <cell r="G21">
            <v>28</v>
          </cell>
          <cell r="H21">
            <v>19.079999999999998</v>
          </cell>
          <cell r="I21" t="str">
            <v>N</v>
          </cell>
          <cell r="J21">
            <v>41.04</v>
          </cell>
          <cell r="K21">
            <v>0</v>
          </cell>
        </row>
        <row r="22">
          <cell r="B22">
            <v>29.520833333333339</v>
          </cell>
          <cell r="C22">
            <v>37.6</v>
          </cell>
          <cell r="D22">
            <v>21.7</v>
          </cell>
          <cell r="E22">
            <v>53.791666666666664</v>
          </cell>
          <cell r="F22">
            <v>84</v>
          </cell>
          <cell r="G22">
            <v>26</v>
          </cell>
          <cell r="H22">
            <v>14.76</v>
          </cell>
          <cell r="I22" t="str">
            <v>N</v>
          </cell>
          <cell r="J22">
            <v>34.200000000000003</v>
          </cell>
          <cell r="K22">
            <v>0</v>
          </cell>
        </row>
        <row r="23">
          <cell r="B23">
            <v>29.204166666666666</v>
          </cell>
          <cell r="C23">
            <v>38.6</v>
          </cell>
          <cell r="D23">
            <v>21.2</v>
          </cell>
          <cell r="E23">
            <v>54.833333333333336</v>
          </cell>
          <cell r="F23">
            <v>89</v>
          </cell>
          <cell r="G23">
            <v>21</v>
          </cell>
          <cell r="H23">
            <v>14.76</v>
          </cell>
          <cell r="I23" t="str">
            <v>SE</v>
          </cell>
          <cell r="J23">
            <v>31.319999999999997</v>
          </cell>
          <cell r="K23">
            <v>0</v>
          </cell>
        </row>
        <row r="24">
          <cell r="B24">
            <v>29.683333333333341</v>
          </cell>
          <cell r="C24">
            <v>38.5</v>
          </cell>
          <cell r="D24">
            <v>21.3</v>
          </cell>
          <cell r="E24">
            <v>49.875</v>
          </cell>
          <cell r="F24">
            <v>84</v>
          </cell>
          <cell r="G24">
            <v>19</v>
          </cell>
          <cell r="H24">
            <v>15.48</v>
          </cell>
          <cell r="I24" t="str">
            <v>N</v>
          </cell>
          <cell r="J24">
            <v>33.119999999999997</v>
          </cell>
          <cell r="K24">
            <v>0</v>
          </cell>
        </row>
        <row r="25">
          <cell r="B25">
            <v>28.720833333333328</v>
          </cell>
          <cell r="C25">
            <v>36.700000000000003</v>
          </cell>
          <cell r="D25">
            <v>19.2</v>
          </cell>
          <cell r="E25">
            <v>47.458333333333336</v>
          </cell>
          <cell r="F25">
            <v>86</v>
          </cell>
          <cell r="G25">
            <v>19</v>
          </cell>
          <cell r="H25">
            <v>17.28</v>
          </cell>
          <cell r="I25" t="str">
            <v>N</v>
          </cell>
          <cell r="J25">
            <v>38.880000000000003</v>
          </cell>
          <cell r="K25">
            <v>0</v>
          </cell>
        </row>
        <row r="26">
          <cell r="B26">
            <v>27.837499999999995</v>
          </cell>
          <cell r="C26">
            <v>36.799999999999997</v>
          </cell>
          <cell r="D26">
            <v>19.100000000000001</v>
          </cell>
          <cell r="E26">
            <v>55.375</v>
          </cell>
          <cell r="F26">
            <v>87</v>
          </cell>
          <cell r="G26">
            <v>27</v>
          </cell>
          <cell r="H26">
            <v>14.76</v>
          </cell>
          <cell r="I26" t="str">
            <v>N</v>
          </cell>
          <cell r="J26">
            <v>30.96</v>
          </cell>
          <cell r="K26">
            <v>0</v>
          </cell>
        </row>
        <row r="27">
          <cell r="B27">
            <v>29.166666666666668</v>
          </cell>
          <cell r="C27">
            <v>37.200000000000003</v>
          </cell>
          <cell r="D27">
            <v>21.5</v>
          </cell>
          <cell r="E27">
            <v>55.791666666666664</v>
          </cell>
          <cell r="F27">
            <v>87</v>
          </cell>
          <cell r="G27">
            <v>29</v>
          </cell>
          <cell r="H27">
            <v>17.64</v>
          </cell>
          <cell r="I27" t="str">
            <v>N</v>
          </cell>
          <cell r="J27">
            <v>34.92</v>
          </cell>
          <cell r="K27">
            <v>0</v>
          </cell>
        </row>
        <row r="28">
          <cell r="B28">
            <v>30.058333333333326</v>
          </cell>
          <cell r="C28">
            <v>36.4</v>
          </cell>
          <cell r="D28">
            <v>24.6</v>
          </cell>
          <cell r="E28">
            <v>56.666666666666664</v>
          </cell>
          <cell r="F28">
            <v>78</v>
          </cell>
          <cell r="G28">
            <v>35</v>
          </cell>
          <cell r="H28">
            <v>20.16</v>
          </cell>
          <cell r="I28" t="str">
            <v>N</v>
          </cell>
          <cell r="J28">
            <v>37.080000000000005</v>
          </cell>
          <cell r="K28">
            <v>0</v>
          </cell>
        </row>
        <row r="29">
          <cell r="B29">
            <v>27.554166666666671</v>
          </cell>
          <cell r="C29">
            <v>36.1</v>
          </cell>
          <cell r="D29">
            <v>20.9</v>
          </cell>
          <cell r="E29">
            <v>67.625</v>
          </cell>
          <cell r="F29">
            <v>90</v>
          </cell>
          <cell r="G29">
            <v>39</v>
          </cell>
          <cell r="H29">
            <v>17.64</v>
          </cell>
          <cell r="I29" t="str">
            <v>N</v>
          </cell>
          <cell r="J29">
            <v>78.48</v>
          </cell>
          <cell r="K29">
            <v>32.799999999999997</v>
          </cell>
        </row>
        <row r="30">
          <cell r="B30">
            <v>23.845833333333335</v>
          </cell>
          <cell r="C30">
            <v>29.2</v>
          </cell>
          <cell r="D30">
            <v>20.399999999999999</v>
          </cell>
          <cell r="E30">
            <v>83.833333333333329</v>
          </cell>
          <cell r="F30">
            <v>96</v>
          </cell>
          <cell r="G30">
            <v>62</v>
          </cell>
          <cell r="H30">
            <v>17.28</v>
          </cell>
          <cell r="I30" t="str">
            <v>N</v>
          </cell>
          <cell r="J30">
            <v>52.92</v>
          </cell>
          <cell r="K30">
            <v>31.799999999999994</v>
          </cell>
        </row>
        <row r="31">
          <cell r="B31">
            <v>23.379166666666666</v>
          </cell>
          <cell r="C31">
            <v>27.5</v>
          </cell>
          <cell r="D31">
            <v>18.899999999999999</v>
          </cell>
          <cell r="E31">
            <v>86.541666666666671</v>
          </cell>
          <cell r="F31">
            <v>96</v>
          </cell>
          <cell r="G31">
            <v>69</v>
          </cell>
          <cell r="H31">
            <v>19.440000000000001</v>
          </cell>
          <cell r="I31" t="str">
            <v>S</v>
          </cell>
          <cell r="J31">
            <v>45</v>
          </cell>
          <cell r="K31">
            <v>30.2</v>
          </cell>
        </row>
        <row r="32">
          <cell r="B32">
            <v>21.516666666666666</v>
          </cell>
          <cell r="C32">
            <v>29.5</v>
          </cell>
          <cell r="D32">
            <v>15.6</v>
          </cell>
          <cell r="E32">
            <v>74.583333333333329</v>
          </cell>
          <cell r="F32">
            <v>97</v>
          </cell>
          <cell r="G32">
            <v>39</v>
          </cell>
          <cell r="H32">
            <v>10.8</v>
          </cell>
          <cell r="I32" t="str">
            <v>L</v>
          </cell>
          <cell r="J32">
            <v>19.079999999999998</v>
          </cell>
          <cell r="K32">
            <v>0.60000000000000009</v>
          </cell>
        </row>
        <row r="33">
          <cell r="B33">
            <v>25.208333333333332</v>
          </cell>
          <cell r="C33">
            <v>32.9</v>
          </cell>
          <cell r="D33">
            <v>19.3</v>
          </cell>
          <cell r="E33">
            <v>66.791666666666671</v>
          </cell>
          <cell r="F33">
            <v>84</v>
          </cell>
          <cell r="G33">
            <v>43</v>
          </cell>
          <cell r="H33">
            <v>18</v>
          </cell>
          <cell r="I33" t="str">
            <v>N</v>
          </cell>
          <cell r="J33">
            <v>36.36</v>
          </cell>
          <cell r="K33">
            <v>0</v>
          </cell>
        </row>
        <row r="34">
          <cell r="B34">
            <v>21.508695652173916</v>
          </cell>
          <cell r="C34">
            <v>28.6</v>
          </cell>
          <cell r="D34">
            <v>18.8</v>
          </cell>
          <cell r="E34">
            <v>87.130434782608702</v>
          </cell>
          <cell r="F34">
            <v>96</v>
          </cell>
          <cell r="G34">
            <v>59</v>
          </cell>
          <cell r="H34">
            <v>7.9200000000000008</v>
          </cell>
          <cell r="I34" t="str">
            <v>SE</v>
          </cell>
          <cell r="J34">
            <v>50.76</v>
          </cell>
          <cell r="K34">
            <v>60.20000000000001</v>
          </cell>
        </row>
        <row r="35">
          <cell r="I35" t="str">
            <v>N</v>
          </cell>
        </row>
      </sheetData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2.4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25.976470588235298</v>
          </cell>
          <cell r="C5">
            <v>36.5</v>
          </cell>
          <cell r="D5">
            <v>17.7</v>
          </cell>
          <cell r="E5">
            <v>53.176470588235297</v>
          </cell>
          <cell r="F5">
            <v>88</v>
          </cell>
          <cell r="G5">
            <v>19</v>
          </cell>
          <cell r="H5">
            <v>8.64</v>
          </cell>
          <cell r="I5" t="str">
            <v>NE</v>
          </cell>
          <cell r="J5">
            <v>16.920000000000002</v>
          </cell>
          <cell r="K5">
            <v>0</v>
          </cell>
        </row>
        <row r="6">
          <cell r="B6">
            <v>26.3</v>
          </cell>
          <cell r="C6">
            <v>33.799999999999997</v>
          </cell>
          <cell r="D6">
            <v>19.8</v>
          </cell>
          <cell r="E6">
            <v>52.2</v>
          </cell>
          <cell r="F6">
            <v>78</v>
          </cell>
          <cell r="G6">
            <v>29</v>
          </cell>
          <cell r="H6">
            <v>15.840000000000002</v>
          </cell>
          <cell r="I6" t="str">
            <v>NE</v>
          </cell>
          <cell r="J6">
            <v>30.240000000000002</v>
          </cell>
          <cell r="K6">
            <v>0</v>
          </cell>
        </row>
        <row r="7">
          <cell r="B7">
            <v>25.306666666666668</v>
          </cell>
          <cell r="C7">
            <v>34.5</v>
          </cell>
          <cell r="D7">
            <v>17.100000000000001</v>
          </cell>
          <cell r="E7">
            <v>61.2</v>
          </cell>
          <cell r="F7">
            <v>91</v>
          </cell>
          <cell r="G7">
            <v>27</v>
          </cell>
          <cell r="H7">
            <v>13.32</v>
          </cell>
          <cell r="I7" t="str">
            <v>SO</v>
          </cell>
          <cell r="J7">
            <v>30.96</v>
          </cell>
          <cell r="K7">
            <v>0</v>
          </cell>
        </row>
        <row r="8">
          <cell r="B8">
            <v>23.347058823529409</v>
          </cell>
          <cell r="C8">
            <v>27.5</v>
          </cell>
          <cell r="D8">
            <v>18.899999999999999</v>
          </cell>
          <cell r="E8">
            <v>64.294117647058826</v>
          </cell>
          <cell r="F8">
            <v>89</v>
          </cell>
          <cell r="G8">
            <v>34</v>
          </cell>
          <cell r="H8">
            <v>9</v>
          </cell>
          <cell r="I8" t="str">
            <v>S</v>
          </cell>
          <cell r="J8">
            <v>27.720000000000002</v>
          </cell>
          <cell r="K8">
            <v>0</v>
          </cell>
        </row>
        <row r="9">
          <cell r="B9">
            <v>20.527272727272724</v>
          </cell>
          <cell r="C9">
            <v>26.3</v>
          </cell>
          <cell r="D9">
            <v>15.2</v>
          </cell>
          <cell r="E9">
            <v>62.272727272727273</v>
          </cell>
          <cell r="F9">
            <v>93</v>
          </cell>
          <cell r="G9">
            <v>33</v>
          </cell>
          <cell r="H9">
            <v>7.2</v>
          </cell>
          <cell r="I9" t="str">
            <v>S</v>
          </cell>
          <cell r="J9">
            <v>19.440000000000001</v>
          </cell>
          <cell r="K9">
            <v>1.2</v>
          </cell>
        </row>
        <row r="10">
          <cell r="B10">
            <v>21.170833333333331</v>
          </cell>
          <cell r="C10">
            <v>26.6</v>
          </cell>
          <cell r="D10">
            <v>17</v>
          </cell>
          <cell r="E10">
            <v>55.083333333333336</v>
          </cell>
          <cell r="F10">
            <v>72</v>
          </cell>
          <cell r="G10">
            <v>39</v>
          </cell>
          <cell r="H10">
            <v>3.6</v>
          </cell>
          <cell r="I10" t="str">
            <v>S</v>
          </cell>
          <cell r="J10">
            <v>17.64</v>
          </cell>
          <cell r="K10">
            <v>0</v>
          </cell>
        </row>
        <row r="11">
          <cell r="B11">
            <v>25.445833333333336</v>
          </cell>
          <cell r="C11">
            <v>34.200000000000003</v>
          </cell>
          <cell r="D11">
            <v>19.3</v>
          </cell>
          <cell r="E11">
            <v>58.708333333333336</v>
          </cell>
          <cell r="F11">
            <v>84</v>
          </cell>
          <cell r="G11">
            <v>33</v>
          </cell>
          <cell r="H11">
            <v>15.840000000000002</v>
          </cell>
          <cell r="I11" t="str">
            <v>NE</v>
          </cell>
          <cell r="J11">
            <v>47.16</v>
          </cell>
          <cell r="K11">
            <v>0</v>
          </cell>
        </row>
        <row r="12">
          <cell r="B12">
            <v>21.408333333333331</v>
          </cell>
          <cell r="C12">
            <v>29.1</v>
          </cell>
          <cell r="D12">
            <v>16.3</v>
          </cell>
          <cell r="E12">
            <v>78.333333333333329</v>
          </cell>
          <cell r="F12">
            <v>97</v>
          </cell>
          <cell r="G12">
            <v>50</v>
          </cell>
          <cell r="H12">
            <v>17.28</v>
          </cell>
          <cell r="I12" t="str">
            <v>N</v>
          </cell>
          <cell r="J12">
            <v>42.12</v>
          </cell>
          <cell r="K12">
            <v>54.4</v>
          </cell>
        </row>
        <row r="13">
          <cell r="B13">
            <v>20.166666666666668</v>
          </cell>
          <cell r="C13">
            <v>28.1</v>
          </cell>
          <cell r="D13">
            <v>14.2</v>
          </cell>
          <cell r="E13">
            <v>78.708333333333329</v>
          </cell>
          <cell r="F13">
            <v>97</v>
          </cell>
          <cell r="G13">
            <v>47</v>
          </cell>
          <cell r="H13">
            <v>12.6</v>
          </cell>
          <cell r="I13" t="str">
            <v>NE</v>
          </cell>
          <cell r="J13">
            <v>28.8</v>
          </cell>
          <cell r="K13">
            <v>0.2</v>
          </cell>
        </row>
        <row r="14">
          <cell r="B14">
            <v>19.491304347826087</v>
          </cell>
          <cell r="C14">
            <v>21.4</v>
          </cell>
          <cell r="D14">
            <v>17.899999999999999</v>
          </cell>
          <cell r="E14">
            <v>90.565217391304344</v>
          </cell>
          <cell r="F14">
            <v>97</v>
          </cell>
          <cell r="G14">
            <v>71</v>
          </cell>
          <cell r="H14">
            <v>10.44</v>
          </cell>
          <cell r="I14" t="str">
            <v>NE</v>
          </cell>
          <cell r="J14">
            <v>36</v>
          </cell>
          <cell r="K14">
            <v>111.40000000000002</v>
          </cell>
        </row>
        <row r="15">
          <cell r="B15">
            <v>16.412500000000001</v>
          </cell>
          <cell r="C15">
            <v>18.2</v>
          </cell>
          <cell r="D15">
            <v>11.7</v>
          </cell>
          <cell r="E15">
            <v>92.708333333333329</v>
          </cell>
          <cell r="F15">
            <v>97</v>
          </cell>
          <cell r="G15">
            <v>72</v>
          </cell>
          <cell r="H15">
            <v>4.32</v>
          </cell>
          <cell r="I15" t="str">
            <v>S</v>
          </cell>
          <cell r="J15">
            <v>33.480000000000004</v>
          </cell>
          <cell r="K15">
            <v>1.6</v>
          </cell>
        </row>
        <row r="16">
          <cell r="B16">
            <v>12.375000000000002</v>
          </cell>
          <cell r="C16">
            <v>18.8</v>
          </cell>
          <cell r="D16">
            <v>8.6</v>
          </cell>
          <cell r="E16">
            <v>72.25</v>
          </cell>
          <cell r="F16">
            <v>96</v>
          </cell>
          <cell r="G16">
            <v>28</v>
          </cell>
          <cell r="H16">
            <v>1.4400000000000002</v>
          </cell>
          <cell r="I16" t="str">
            <v>S</v>
          </cell>
          <cell r="J16">
            <v>18.720000000000002</v>
          </cell>
          <cell r="K16">
            <v>0</v>
          </cell>
        </row>
        <row r="17">
          <cell r="B17">
            <v>19.530769230769231</v>
          </cell>
          <cell r="C17">
            <v>24.6</v>
          </cell>
          <cell r="D17">
            <v>11.5</v>
          </cell>
          <cell r="E17">
            <v>44.46153846153846</v>
          </cell>
          <cell r="F17">
            <v>64</v>
          </cell>
          <cell r="G17">
            <v>25</v>
          </cell>
          <cell r="H17">
            <v>0.72000000000000008</v>
          </cell>
          <cell r="I17" t="str">
            <v>SE</v>
          </cell>
          <cell r="J17">
            <v>23.759999999999998</v>
          </cell>
          <cell r="K17">
            <v>0</v>
          </cell>
        </row>
        <row r="18">
          <cell r="B18">
            <v>20.629411764705885</v>
          </cell>
          <cell r="C18">
            <v>28</v>
          </cell>
          <cell r="D18">
            <v>10.7</v>
          </cell>
          <cell r="E18">
            <v>58.823529411764703</v>
          </cell>
          <cell r="F18">
            <v>89</v>
          </cell>
          <cell r="G18">
            <v>41</v>
          </cell>
          <cell r="H18">
            <v>3.9600000000000004</v>
          </cell>
          <cell r="I18" t="str">
            <v>NE</v>
          </cell>
          <cell r="J18">
            <v>32.76</v>
          </cell>
          <cell r="K18">
            <v>0</v>
          </cell>
        </row>
        <row r="19">
          <cell r="B19">
            <v>24.278947368421054</v>
          </cell>
          <cell r="C19">
            <v>32.5</v>
          </cell>
          <cell r="D19">
            <v>16.899999999999999</v>
          </cell>
          <cell r="E19">
            <v>56.421052631578945</v>
          </cell>
          <cell r="F19">
            <v>73</v>
          </cell>
          <cell r="G19">
            <v>36</v>
          </cell>
          <cell r="H19">
            <v>7.9200000000000008</v>
          </cell>
          <cell r="I19" t="str">
            <v>NE</v>
          </cell>
          <cell r="J19">
            <v>32.04</v>
          </cell>
          <cell r="K19">
            <v>0</v>
          </cell>
        </row>
        <row r="20">
          <cell r="B20">
            <v>27.729999999999997</v>
          </cell>
          <cell r="C20">
            <v>36.700000000000003</v>
          </cell>
          <cell r="D20">
            <v>22.5</v>
          </cell>
          <cell r="E20">
            <v>58.35</v>
          </cell>
          <cell r="F20">
            <v>74</v>
          </cell>
          <cell r="G20">
            <v>31</v>
          </cell>
          <cell r="H20">
            <v>15.48</v>
          </cell>
          <cell r="I20" t="str">
            <v>N</v>
          </cell>
          <cell r="J20">
            <v>45.72</v>
          </cell>
          <cell r="K20">
            <v>0</v>
          </cell>
        </row>
        <row r="21">
          <cell r="B21">
            <v>29.233333333333331</v>
          </cell>
          <cell r="C21">
            <v>36.5</v>
          </cell>
          <cell r="D21">
            <v>22.2</v>
          </cell>
          <cell r="E21">
            <v>54.916666666666664</v>
          </cell>
          <cell r="F21">
            <v>83</v>
          </cell>
          <cell r="G21">
            <v>28</v>
          </cell>
          <cell r="H21">
            <v>13.68</v>
          </cell>
          <cell r="I21" t="str">
            <v>N</v>
          </cell>
          <cell r="J21">
            <v>42.84</v>
          </cell>
          <cell r="K21">
            <v>0</v>
          </cell>
        </row>
        <row r="22">
          <cell r="B22">
            <v>29.313636363636363</v>
          </cell>
          <cell r="C22">
            <v>37.9</v>
          </cell>
          <cell r="D22">
            <v>22.2</v>
          </cell>
          <cell r="E22">
            <v>53.227272727272727</v>
          </cell>
          <cell r="F22">
            <v>78</v>
          </cell>
          <cell r="G22">
            <v>23</v>
          </cell>
          <cell r="H22">
            <v>11.879999999999999</v>
          </cell>
          <cell r="I22" t="str">
            <v>N</v>
          </cell>
          <cell r="J22">
            <v>30.6</v>
          </cell>
          <cell r="K22">
            <v>0</v>
          </cell>
        </row>
        <row r="23">
          <cell r="B23">
            <v>28.535000000000004</v>
          </cell>
          <cell r="C23">
            <v>37.299999999999997</v>
          </cell>
          <cell r="D23">
            <v>21.8</v>
          </cell>
          <cell r="E23">
            <v>57.35</v>
          </cell>
          <cell r="F23">
            <v>87</v>
          </cell>
          <cell r="G23">
            <v>20</v>
          </cell>
          <cell r="H23">
            <v>16.920000000000002</v>
          </cell>
          <cell r="I23" t="str">
            <v>N</v>
          </cell>
          <cell r="J23">
            <v>32.04</v>
          </cell>
          <cell r="K23">
            <v>0</v>
          </cell>
        </row>
        <row r="24">
          <cell r="B24">
            <v>29.431578947368418</v>
          </cell>
          <cell r="C24">
            <v>38.200000000000003</v>
          </cell>
          <cell r="D24">
            <v>20.6</v>
          </cell>
          <cell r="E24">
            <v>42.10526315789474</v>
          </cell>
          <cell r="F24">
            <v>77</v>
          </cell>
          <cell r="G24">
            <v>14</v>
          </cell>
          <cell r="H24">
            <v>15.120000000000001</v>
          </cell>
          <cell r="I24" t="str">
            <v>N</v>
          </cell>
          <cell r="J24">
            <v>45</v>
          </cell>
          <cell r="K24">
            <v>0</v>
          </cell>
        </row>
        <row r="25">
          <cell r="B25">
            <v>28.264705882352949</v>
          </cell>
          <cell r="C25">
            <v>37.4</v>
          </cell>
          <cell r="D25">
            <v>22.3</v>
          </cell>
          <cell r="E25">
            <v>35.882352941176471</v>
          </cell>
          <cell r="F25">
            <v>55</v>
          </cell>
          <cell r="G25">
            <v>15</v>
          </cell>
          <cell r="H25">
            <v>18.720000000000002</v>
          </cell>
          <cell r="I25" t="str">
            <v>N</v>
          </cell>
          <cell r="J25">
            <v>39.24</v>
          </cell>
          <cell r="K25">
            <v>0</v>
          </cell>
        </row>
        <row r="26">
          <cell r="B26">
            <v>27.715000000000003</v>
          </cell>
          <cell r="C26">
            <v>37.4</v>
          </cell>
          <cell r="D26">
            <v>20.2</v>
          </cell>
          <cell r="E26">
            <v>38.950000000000003</v>
          </cell>
          <cell r="F26">
            <v>65</v>
          </cell>
          <cell r="G26">
            <v>16</v>
          </cell>
          <cell r="H26">
            <v>15.840000000000002</v>
          </cell>
          <cell r="I26" t="str">
            <v>NE</v>
          </cell>
          <cell r="J26">
            <v>32.4</v>
          </cell>
          <cell r="K26">
            <v>0</v>
          </cell>
        </row>
        <row r="27">
          <cell r="B27">
            <v>29.855555555555547</v>
          </cell>
          <cell r="C27">
            <v>37.6</v>
          </cell>
          <cell r="D27">
            <v>23.1</v>
          </cell>
          <cell r="E27">
            <v>31.111111111111111</v>
          </cell>
          <cell r="F27">
            <v>51</v>
          </cell>
          <cell r="G27">
            <v>17</v>
          </cell>
          <cell r="H27">
            <v>16.559999999999999</v>
          </cell>
          <cell r="I27" t="str">
            <v>N</v>
          </cell>
          <cell r="J27">
            <v>33.480000000000004</v>
          </cell>
          <cell r="K27">
            <v>0</v>
          </cell>
        </row>
        <row r="28">
          <cell r="B28">
            <v>30.009090909090904</v>
          </cell>
          <cell r="C28">
            <v>36.799999999999997</v>
          </cell>
          <cell r="D28">
            <v>24.6</v>
          </cell>
          <cell r="E28">
            <v>50.363636363636367</v>
          </cell>
          <cell r="F28">
            <v>65</v>
          </cell>
          <cell r="G28">
            <v>33</v>
          </cell>
          <cell r="H28">
            <v>15.48</v>
          </cell>
          <cell r="I28" t="str">
            <v>NO</v>
          </cell>
          <cell r="J28">
            <v>39.24</v>
          </cell>
          <cell r="K28">
            <v>0</v>
          </cell>
        </row>
        <row r="29">
          <cell r="B29">
            <v>27.212500000000002</v>
          </cell>
          <cell r="C29">
            <v>35.1</v>
          </cell>
          <cell r="D29">
            <v>23</v>
          </cell>
          <cell r="E29">
            <v>66.5625</v>
          </cell>
          <cell r="F29">
            <v>88</v>
          </cell>
          <cell r="G29">
            <v>42</v>
          </cell>
          <cell r="H29">
            <v>8.64</v>
          </cell>
          <cell r="I29" t="str">
            <v>N</v>
          </cell>
          <cell r="J29">
            <v>31.319999999999997</v>
          </cell>
          <cell r="K29">
            <v>4.2</v>
          </cell>
        </row>
        <row r="30">
          <cell r="B30">
            <v>22.470000000000002</v>
          </cell>
          <cell r="C30">
            <v>23.7</v>
          </cell>
          <cell r="D30">
            <v>19.7</v>
          </cell>
          <cell r="E30">
            <v>87.4</v>
          </cell>
          <cell r="F30">
            <v>94</v>
          </cell>
          <cell r="G30">
            <v>82</v>
          </cell>
          <cell r="H30">
            <v>11.16</v>
          </cell>
          <cell r="I30" t="str">
            <v>N</v>
          </cell>
          <cell r="J30">
            <v>44.28</v>
          </cell>
          <cell r="K30">
            <v>0.2</v>
          </cell>
        </row>
        <row r="31">
          <cell r="B31">
            <v>22.200000000000003</v>
          </cell>
          <cell r="C31">
            <v>25.8</v>
          </cell>
          <cell r="D31">
            <v>19.8</v>
          </cell>
          <cell r="E31">
            <v>91.230769230769226</v>
          </cell>
          <cell r="F31">
            <v>96</v>
          </cell>
          <cell r="G31">
            <v>78</v>
          </cell>
          <cell r="H31">
            <v>1.4400000000000002</v>
          </cell>
          <cell r="I31" t="str">
            <v>S</v>
          </cell>
          <cell r="J31">
            <v>30.6</v>
          </cell>
          <cell r="K31">
            <v>14.8</v>
          </cell>
        </row>
        <row r="32">
          <cell r="B32">
            <v>17.475000000000001</v>
          </cell>
          <cell r="C32">
            <v>18.600000000000001</v>
          </cell>
          <cell r="D32">
            <v>16.399999999999999</v>
          </cell>
          <cell r="E32">
            <v>90.25</v>
          </cell>
          <cell r="F32">
            <v>96</v>
          </cell>
          <cell r="G32">
            <v>77</v>
          </cell>
          <cell r="H32">
            <v>0.36000000000000004</v>
          </cell>
          <cell r="I32" t="str">
            <v>SO</v>
          </cell>
          <cell r="J32">
            <v>19.079999999999998</v>
          </cell>
          <cell r="K32">
            <v>0</v>
          </cell>
        </row>
        <row r="33">
          <cell r="B33">
            <v>21.453333333333333</v>
          </cell>
          <cell r="C33">
            <v>31.9</v>
          </cell>
          <cell r="D33">
            <v>17.2</v>
          </cell>
          <cell r="E33">
            <v>78.333333333333329</v>
          </cell>
          <cell r="F33">
            <v>92</v>
          </cell>
          <cell r="G33">
            <v>45</v>
          </cell>
          <cell r="H33">
            <v>5.4</v>
          </cell>
          <cell r="I33" t="str">
            <v>NE</v>
          </cell>
          <cell r="J33">
            <v>33.119999999999997</v>
          </cell>
          <cell r="K33">
            <v>0</v>
          </cell>
        </row>
        <row r="34">
          <cell r="B34">
            <v>21.700000000000003</v>
          </cell>
          <cell r="C34">
            <v>26.8</v>
          </cell>
          <cell r="D34">
            <v>18.5</v>
          </cell>
          <cell r="E34">
            <v>82.117647058823536</v>
          </cell>
          <cell r="F34">
            <v>97</v>
          </cell>
          <cell r="G34">
            <v>59</v>
          </cell>
          <cell r="H34">
            <v>10.08</v>
          </cell>
          <cell r="I34" t="str">
            <v>NE</v>
          </cell>
          <cell r="J34">
            <v>44.64</v>
          </cell>
          <cell r="K34">
            <v>26.4</v>
          </cell>
        </row>
        <row r="35">
          <cell r="I35" t="str">
            <v>NE</v>
          </cell>
        </row>
      </sheetData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1.2</v>
          </cell>
        </row>
      </sheetData>
      <sheetData sheetId="6">
        <row r="5">
          <cell r="K5">
            <v>5.8000000000000007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25.512499999999992</v>
          </cell>
          <cell r="C5">
            <v>36.799999999999997</v>
          </cell>
          <cell r="D5">
            <v>16.3</v>
          </cell>
          <cell r="E5">
            <v>50.708333333333336</v>
          </cell>
          <cell r="F5">
            <v>81</v>
          </cell>
          <cell r="G5">
            <v>16</v>
          </cell>
          <cell r="H5">
            <v>7.5600000000000005</v>
          </cell>
          <cell r="I5" t="str">
            <v>NE</v>
          </cell>
          <cell r="J5">
            <v>19.079999999999998</v>
          </cell>
          <cell r="K5">
            <v>0</v>
          </cell>
        </row>
        <row r="6">
          <cell r="B6">
            <v>24.825000000000003</v>
          </cell>
          <cell r="C6">
            <v>36.299999999999997</v>
          </cell>
          <cell r="D6">
            <v>14.8</v>
          </cell>
          <cell r="E6">
            <v>51.166666666666664</v>
          </cell>
          <cell r="F6">
            <v>86</v>
          </cell>
          <cell r="G6">
            <v>15</v>
          </cell>
          <cell r="H6">
            <v>7.9200000000000008</v>
          </cell>
          <cell r="I6" t="str">
            <v>NE</v>
          </cell>
          <cell r="J6">
            <v>25.56</v>
          </cell>
          <cell r="K6">
            <v>0</v>
          </cell>
        </row>
        <row r="7">
          <cell r="B7">
            <v>25.029166666666672</v>
          </cell>
          <cell r="C7">
            <v>37.299999999999997</v>
          </cell>
          <cell r="D7">
            <v>15</v>
          </cell>
          <cell r="E7">
            <v>52.458333333333336</v>
          </cell>
          <cell r="F7">
            <v>87</v>
          </cell>
          <cell r="G7">
            <v>12</v>
          </cell>
          <cell r="H7">
            <v>12.24</v>
          </cell>
          <cell r="I7" t="str">
            <v>NE</v>
          </cell>
          <cell r="J7">
            <v>29.52</v>
          </cell>
          <cell r="K7">
            <v>0</v>
          </cell>
        </row>
        <row r="8">
          <cell r="B8">
            <v>24.412499999999998</v>
          </cell>
          <cell r="C8">
            <v>30.5</v>
          </cell>
          <cell r="D8">
            <v>20.3</v>
          </cell>
          <cell r="E8">
            <v>70.75</v>
          </cell>
          <cell r="F8">
            <v>92</v>
          </cell>
          <cell r="G8">
            <v>45</v>
          </cell>
          <cell r="H8">
            <v>8.2799999999999994</v>
          </cell>
          <cell r="I8" t="str">
            <v>O</v>
          </cell>
          <cell r="J8">
            <v>26.28</v>
          </cell>
          <cell r="K8">
            <v>0</v>
          </cell>
        </row>
        <row r="9">
          <cell r="B9">
            <v>22.762500000000003</v>
          </cell>
          <cell r="C9">
            <v>28.3</v>
          </cell>
          <cell r="D9">
            <v>18.399999999999999</v>
          </cell>
          <cell r="E9">
            <v>50.166666666666664</v>
          </cell>
          <cell r="F9">
            <v>63</v>
          </cell>
          <cell r="G9">
            <v>37</v>
          </cell>
          <cell r="H9">
            <v>7.2</v>
          </cell>
          <cell r="I9" t="str">
            <v>O</v>
          </cell>
          <cell r="J9">
            <v>21.6</v>
          </cell>
          <cell r="K9">
            <v>0</v>
          </cell>
        </row>
        <row r="10">
          <cell r="B10">
            <v>21.766666666666669</v>
          </cell>
          <cell r="C10">
            <v>27.4</v>
          </cell>
          <cell r="D10">
            <v>17.899999999999999</v>
          </cell>
          <cell r="E10">
            <v>47.708333333333336</v>
          </cell>
          <cell r="F10">
            <v>66</v>
          </cell>
          <cell r="G10">
            <v>37</v>
          </cell>
          <cell r="H10">
            <v>6.48</v>
          </cell>
          <cell r="I10" t="str">
            <v>O</v>
          </cell>
          <cell r="J10">
            <v>18.36</v>
          </cell>
          <cell r="K10">
            <v>0</v>
          </cell>
        </row>
        <row r="11">
          <cell r="B11">
            <v>24.05</v>
          </cell>
          <cell r="C11">
            <v>35.799999999999997</v>
          </cell>
          <cell r="D11">
            <v>15.3</v>
          </cell>
          <cell r="E11">
            <v>63.5</v>
          </cell>
          <cell r="F11">
            <v>92</v>
          </cell>
          <cell r="G11">
            <v>31</v>
          </cell>
          <cell r="H11">
            <v>12.6</v>
          </cell>
          <cell r="I11" t="str">
            <v>L</v>
          </cell>
          <cell r="J11">
            <v>46.800000000000004</v>
          </cell>
          <cell r="K11">
            <v>0</v>
          </cell>
        </row>
        <row r="12">
          <cell r="B12">
            <v>21.4375</v>
          </cell>
          <cell r="C12">
            <v>29.4</v>
          </cell>
          <cell r="D12">
            <v>15.8</v>
          </cell>
          <cell r="E12">
            <v>78.208333333333329</v>
          </cell>
          <cell r="F12">
            <v>98</v>
          </cell>
          <cell r="G12">
            <v>45</v>
          </cell>
          <cell r="H12">
            <v>20.52</v>
          </cell>
          <cell r="I12" t="str">
            <v>L</v>
          </cell>
          <cell r="J12">
            <v>66.239999999999995</v>
          </cell>
          <cell r="K12">
            <v>49.8</v>
          </cell>
        </row>
        <row r="13">
          <cell r="B13">
            <v>19.312500000000004</v>
          </cell>
          <cell r="C13">
            <v>28.8</v>
          </cell>
          <cell r="D13">
            <v>12.1</v>
          </cell>
          <cell r="E13">
            <v>82.541666666666671</v>
          </cell>
          <cell r="F13">
            <v>99</v>
          </cell>
          <cell r="G13">
            <v>43</v>
          </cell>
          <cell r="H13">
            <v>11.16</v>
          </cell>
          <cell r="I13" t="str">
            <v>NE</v>
          </cell>
          <cell r="J13">
            <v>28.44</v>
          </cell>
          <cell r="K13">
            <v>0.2</v>
          </cell>
        </row>
        <row r="14">
          <cell r="B14">
            <v>23.129166666666659</v>
          </cell>
          <cell r="C14">
            <v>32.700000000000003</v>
          </cell>
          <cell r="D14">
            <v>19.2</v>
          </cell>
          <cell r="E14">
            <v>82.75</v>
          </cell>
          <cell r="F14">
            <v>98</v>
          </cell>
          <cell r="G14">
            <v>47</v>
          </cell>
          <cell r="H14">
            <v>19.440000000000001</v>
          </cell>
          <cell r="I14" t="str">
            <v>L</v>
          </cell>
          <cell r="J14">
            <v>65.160000000000011</v>
          </cell>
          <cell r="K14">
            <v>28.799999999999997</v>
          </cell>
        </row>
        <row r="15">
          <cell r="B15">
            <v>17.875</v>
          </cell>
          <cell r="C15">
            <v>21.3</v>
          </cell>
          <cell r="D15">
            <v>15</v>
          </cell>
          <cell r="E15">
            <v>93.708333333333329</v>
          </cell>
          <cell r="F15">
            <v>98</v>
          </cell>
          <cell r="G15">
            <v>80</v>
          </cell>
          <cell r="H15">
            <v>8.64</v>
          </cell>
          <cell r="I15" t="str">
            <v>O</v>
          </cell>
          <cell r="J15">
            <v>29.880000000000003</v>
          </cell>
          <cell r="K15">
            <v>10</v>
          </cell>
        </row>
        <row r="16">
          <cell r="B16">
            <v>12.820833333333331</v>
          </cell>
          <cell r="C16">
            <v>15.5</v>
          </cell>
          <cell r="D16">
            <v>10.5</v>
          </cell>
          <cell r="E16">
            <v>79.458333333333329</v>
          </cell>
          <cell r="F16">
            <v>90</v>
          </cell>
          <cell r="G16">
            <v>60</v>
          </cell>
          <cell r="H16">
            <v>9.3600000000000012</v>
          </cell>
          <cell r="I16" t="str">
            <v>O</v>
          </cell>
          <cell r="J16">
            <v>29.52</v>
          </cell>
          <cell r="K16">
            <v>2.8000000000000003</v>
          </cell>
        </row>
        <row r="17">
          <cell r="B17">
            <v>14.949999999999998</v>
          </cell>
          <cell r="C17">
            <v>24.1</v>
          </cell>
          <cell r="D17">
            <v>6.5</v>
          </cell>
          <cell r="E17">
            <v>63.166666666666664</v>
          </cell>
          <cell r="F17">
            <v>90</v>
          </cell>
          <cell r="G17">
            <v>34</v>
          </cell>
          <cell r="H17">
            <v>10.8</v>
          </cell>
          <cell r="I17" t="str">
            <v>SO</v>
          </cell>
          <cell r="J17">
            <v>24.840000000000003</v>
          </cell>
          <cell r="K17">
            <v>0</v>
          </cell>
        </row>
        <row r="18">
          <cell r="B18">
            <v>20.25</v>
          </cell>
          <cell r="C18">
            <v>29.2</v>
          </cell>
          <cell r="D18">
            <v>11.2</v>
          </cell>
          <cell r="E18">
            <v>68</v>
          </cell>
          <cell r="F18">
            <v>97</v>
          </cell>
          <cell r="G18">
            <v>41</v>
          </cell>
          <cell r="H18">
            <v>12.96</v>
          </cell>
          <cell r="I18" t="str">
            <v>SO</v>
          </cell>
          <cell r="J18">
            <v>27.720000000000002</v>
          </cell>
          <cell r="K18">
            <v>0</v>
          </cell>
        </row>
        <row r="19">
          <cell r="B19">
            <v>23.641666666666666</v>
          </cell>
          <cell r="C19">
            <v>35.4</v>
          </cell>
          <cell r="D19">
            <v>14.2</v>
          </cell>
          <cell r="E19">
            <v>68.041666666666671</v>
          </cell>
          <cell r="F19">
            <v>98</v>
          </cell>
          <cell r="G19">
            <v>26</v>
          </cell>
          <cell r="H19">
            <v>7.5600000000000005</v>
          </cell>
          <cell r="I19" t="str">
            <v>L</v>
          </cell>
          <cell r="J19">
            <v>28.44</v>
          </cell>
          <cell r="K19">
            <v>0</v>
          </cell>
        </row>
        <row r="20">
          <cell r="B20">
            <v>27.08</v>
          </cell>
          <cell r="C20">
            <v>36.299999999999997</v>
          </cell>
          <cell r="D20">
            <v>18.8</v>
          </cell>
          <cell r="E20">
            <v>62</v>
          </cell>
          <cell r="F20">
            <v>93</v>
          </cell>
          <cell r="G20">
            <v>32</v>
          </cell>
          <cell r="H20">
            <v>13.32</v>
          </cell>
          <cell r="I20" t="str">
            <v>NE</v>
          </cell>
          <cell r="J20">
            <v>42.480000000000004</v>
          </cell>
          <cell r="K20">
            <v>0</v>
          </cell>
        </row>
        <row r="21">
          <cell r="B21">
            <v>28.175000000000001</v>
          </cell>
          <cell r="C21">
            <v>36.9</v>
          </cell>
          <cell r="D21">
            <v>20.8</v>
          </cell>
          <cell r="E21">
            <v>59.833333333333336</v>
          </cell>
          <cell r="F21">
            <v>89</v>
          </cell>
          <cell r="G21">
            <v>28</v>
          </cell>
          <cell r="H21">
            <v>13.32</v>
          </cell>
          <cell r="I21" t="str">
            <v>L</v>
          </cell>
          <cell r="J21">
            <v>42.12</v>
          </cell>
          <cell r="K21">
            <v>0</v>
          </cell>
        </row>
        <row r="22">
          <cell r="B22">
            <v>27.933333333333337</v>
          </cell>
          <cell r="C22">
            <v>38.299999999999997</v>
          </cell>
          <cell r="D22">
            <v>19.100000000000001</v>
          </cell>
          <cell r="E22">
            <v>59.166666666666664</v>
          </cell>
          <cell r="F22">
            <v>92</v>
          </cell>
          <cell r="G22">
            <v>24</v>
          </cell>
          <cell r="H22">
            <v>10.8</v>
          </cell>
          <cell r="I22" t="str">
            <v>NE</v>
          </cell>
          <cell r="J22">
            <v>32.4</v>
          </cell>
          <cell r="K22">
            <v>0</v>
          </cell>
        </row>
        <row r="23">
          <cell r="B23">
            <v>27.67916666666666</v>
          </cell>
          <cell r="C23">
            <v>38.700000000000003</v>
          </cell>
          <cell r="D23">
            <v>19.899999999999999</v>
          </cell>
          <cell r="E23">
            <v>57.041666666666664</v>
          </cell>
          <cell r="F23">
            <v>87</v>
          </cell>
          <cell r="G23">
            <v>17</v>
          </cell>
          <cell r="H23">
            <v>9.7200000000000006</v>
          </cell>
          <cell r="I23" t="str">
            <v>NE</v>
          </cell>
          <cell r="J23">
            <v>33.480000000000004</v>
          </cell>
          <cell r="K23">
            <v>0</v>
          </cell>
        </row>
        <row r="24">
          <cell r="B24">
            <v>27.391666666666666</v>
          </cell>
          <cell r="C24">
            <v>38.9</v>
          </cell>
          <cell r="D24">
            <v>17.899999999999999</v>
          </cell>
          <cell r="E24">
            <v>49.916666666666664</v>
          </cell>
          <cell r="F24">
            <v>85</v>
          </cell>
          <cell r="G24">
            <v>12</v>
          </cell>
          <cell r="H24">
            <v>8.2799999999999994</v>
          </cell>
          <cell r="I24" t="str">
            <v>NE</v>
          </cell>
          <cell r="J24">
            <v>31.680000000000003</v>
          </cell>
          <cell r="K24">
            <v>0</v>
          </cell>
        </row>
        <row r="25">
          <cell r="B25">
            <v>26.887500000000003</v>
          </cell>
          <cell r="C25">
            <v>39.200000000000003</v>
          </cell>
          <cell r="D25">
            <v>15.8</v>
          </cell>
          <cell r="E25">
            <v>48.375</v>
          </cell>
          <cell r="F25">
            <v>87</v>
          </cell>
          <cell r="G25">
            <v>13</v>
          </cell>
          <cell r="H25">
            <v>12.24</v>
          </cell>
          <cell r="I25" t="str">
            <v>NE</v>
          </cell>
          <cell r="J25">
            <v>33.119999999999997</v>
          </cell>
          <cell r="K25">
            <v>0</v>
          </cell>
        </row>
        <row r="26">
          <cell r="B26">
            <v>26.758333333333329</v>
          </cell>
          <cell r="C26">
            <v>38.4</v>
          </cell>
          <cell r="D26">
            <v>16.5</v>
          </cell>
          <cell r="E26">
            <v>51.041666666666664</v>
          </cell>
          <cell r="F26">
            <v>85</v>
          </cell>
          <cell r="G26">
            <v>18</v>
          </cell>
          <cell r="H26">
            <v>6.12</v>
          </cell>
          <cell r="I26" t="str">
            <v>NE</v>
          </cell>
          <cell r="J26">
            <v>27.720000000000002</v>
          </cell>
          <cell r="K26">
            <v>0</v>
          </cell>
        </row>
        <row r="27">
          <cell r="B27">
            <v>27.5625</v>
          </cell>
          <cell r="C27">
            <v>38.799999999999997</v>
          </cell>
          <cell r="D27">
            <v>17.2</v>
          </cell>
          <cell r="E27">
            <v>53.833333333333336</v>
          </cell>
          <cell r="F27">
            <v>88</v>
          </cell>
          <cell r="G27">
            <v>17</v>
          </cell>
          <cell r="H27">
            <v>6.84</v>
          </cell>
          <cell r="I27" t="str">
            <v>NE</v>
          </cell>
          <cell r="J27">
            <v>30.240000000000002</v>
          </cell>
          <cell r="K27">
            <v>0</v>
          </cell>
        </row>
        <row r="28">
          <cell r="B28">
            <v>27.870833333333326</v>
          </cell>
          <cell r="C28">
            <v>36.700000000000003</v>
          </cell>
          <cell r="D28">
            <v>19.600000000000001</v>
          </cell>
          <cell r="E28">
            <v>61.625</v>
          </cell>
          <cell r="F28">
            <v>92</v>
          </cell>
          <cell r="G28">
            <v>32</v>
          </cell>
          <cell r="H28">
            <v>13.32</v>
          </cell>
          <cell r="I28" t="str">
            <v>L</v>
          </cell>
          <cell r="J28">
            <v>41.04</v>
          </cell>
          <cell r="K28">
            <v>0</v>
          </cell>
        </row>
        <row r="29">
          <cell r="B29">
            <v>27.108333333333334</v>
          </cell>
          <cell r="C29">
            <v>37.1</v>
          </cell>
          <cell r="D29">
            <v>20.3</v>
          </cell>
          <cell r="E29">
            <v>65.666666666666671</v>
          </cell>
          <cell r="F29">
            <v>92</v>
          </cell>
          <cell r="G29">
            <v>31</v>
          </cell>
          <cell r="H29">
            <v>23.759999999999998</v>
          </cell>
          <cell r="I29" t="str">
            <v>NE</v>
          </cell>
          <cell r="J29">
            <v>75.239999999999995</v>
          </cell>
          <cell r="K29">
            <v>0</v>
          </cell>
        </row>
        <row r="30">
          <cell r="B30">
            <v>22.912499999999998</v>
          </cell>
          <cell r="C30">
            <v>28.9</v>
          </cell>
          <cell r="D30">
            <v>18.399999999999999</v>
          </cell>
          <cell r="E30">
            <v>86.166666666666671</v>
          </cell>
          <cell r="F30">
            <v>97</v>
          </cell>
          <cell r="G30">
            <v>57</v>
          </cell>
          <cell r="H30">
            <v>10.08</v>
          </cell>
          <cell r="I30" t="str">
            <v>SO</v>
          </cell>
          <cell r="J30">
            <v>65.88000000000001</v>
          </cell>
          <cell r="K30">
            <v>19.599999999999994</v>
          </cell>
        </row>
        <row r="31">
          <cell r="B31">
            <v>22.6875</v>
          </cell>
          <cell r="C31">
            <v>29.8</v>
          </cell>
          <cell r="D31">
            <v>18.5</v>
          </cell>
          <cell r="E31">
            <v>85.375</v>
          </cell>
          <cell r="F31">
            <v>98</v>
          </cell>
          <cell r="G31">
            <v>56</v>
          </cell>
          <cell r="H31">
            <v>14.4</v>
          </cell>
          <cell r="I31" t="str">
            <v>L</v>
          </cell>
          <cell r="J31">
            <v>54.36</v>
          </cell>
          <cell r="K31">
            <v>14.200000000000001</v>
          </cell>
        </row>
        <row r="32">
          <cell r="B32">
            <v>19.387499999999999</v>
          </cell>
          <cell r="C32">
            <v>26.1</v>
          </cell>
          <cell r="D32">
            <v>15.4</v>
          </cell>
          <cell r="E32">
            <v>81.833333333333329</v>
          </cell>
          <cell r="F32">
            <v>98</v>
          </cell>
          <cell r="G32">
            <v>39</v>
          </cell>
          <cell r="H32">
            <v>8.64</v>
          </cell>
          <cell r="I32" t="str">
            <v>SO</v>
          </cell>
          <cell r="J32">
            <v>23.759999999999998</v>
          </cell>
          <cell r="K32">
            <v>0.6</v>
          </cell>
        </row>
        <row r="33">
          <cell r="B33">
            <v>23.500000000000004</v>
          </cell>
          <cell r="C33">
            <v>33.799999999999997</v>
          </cell>
          <cell r="D33">
            <v>15.7</v>
          </cell>
          <cell r="E33">
            <v>71.083333333333329</v>
          </cell>
          <cell r="F33">
            <v>94</v>
          </cell>
          <cell r="G33">
            <v>37</v>
          </cell>
          <cell r="H33">
            <v>9</v>
          </cell>
          <cell r="I33" t="str">
            <v>L</v>
          </cell>
          <cell r="J33">
            <v>36</v>
          </cell>
          <cell r="K33">
            <v>0</v>
          </cell>
        </row>
        <row r="34">
          <cell r="B34">
            <v>20.783333333333339</v>
          </cell>
          <cell r="C34">
            <v>25.2</v>
          </cell>
          <cell r="D34">
            <v>17.8</v>
          </cell>
          <cell r="E34">
            <v>85.916666666666671</v>
          </cell>
          <cell r="F34">
            <v>98</v>
          </cell>
          <cell r="G34">
            <v>66</v>
          </cell>
          <cell r="H34">
            <v>11.879999999999999</v>
          </cell>
          <cell r="I34" t="str">
            <v>SO</v>
          </cell>
          <cell r="J34">
            <v>41.76</v>
          </cell>
          <cell r="K34">
            <v>38.4</v>
          </cell>
        </row>
        <row r="35">
          <cell r="I35" t="str">
            <v>NE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0.4</v>
          </cell>
        </row>
      </sheetData>
      <sheetData sheetId="2">
        <row r="5">
          <cell r="K5">
            <v>0.4</v>
          </cell>
        </row>
      </sheetData>
      <sheetData sheetId="3">
        <row r="5">
          <cell r="K5" t="str">
            <v>*</v>
          </cell>
        </row>
      </sheetData>
      <sheetData sheetId="4">
        <row r="5">
          <cell r="K5" t="str">
            <v>*</v>
          </cell>
        </row>
      </sheetData>
      <sheetData sheetId="5">
        <row r="5">
          <cell r="K5" t="str">
            <v>*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28.858333333333334</v>
          </cell>
          <cell r="C5">
            <v>39.4</v>
          </cell>
          <cell r="D5">
            <v>19.100000000000001</v>
          </cell>
          <cell r="E5">
            <v>45.625</v>
          </cell>
          <cell r="F5">
            <v>80</v>
          </cell>
          <cell r="G5">
            <v>14</v>
          </cell>
          <cell r="H5">
            <v>8.2799999999999994</v>
          </cell>
          <cell r="I5" t="str">
            <v>S</v>
          </cell>
          <cell r="J5">
            <v>20.52</v>
          </cell>
          <cell r="K5">
            <v>0</v>
          </cell>
        </row>
        <row r="6">
          <cell r="B6">
            <v>28.620833333333334</v>
          </cell>
          <cell r="C6">
            <v>39.200000000000003</v>
          </cell>
          <cell r="D6">
            <v>17.600000000000001</v>
          </cell>
          <cell r="E6">
            <v>43</v>
          </cell>
          <cell r="F6">
            <v>83</v>
          </cell>
          <cell r="G6">
            <v>13</v>
          </cell>
          <cell r="H6">
            <v>12.24</v>
          </cell>
          <cell r="I6" t="str">
            <v>S</v>
          </cell>
          <cell r="J6">
            <v>25.2</v>
          </cell>
          <cell r="K6">
            <v>0</v>
          </cell>
        </row>
        <row r="7">
          <cell r="B7">
            <v>27.883333333333336</v>
          </cell>
          <cell r="C7">
            <v>38.200000000000003</v>
          </cell>
          <cell r="D7">
            <v>20</v>
          </cell>
          <cell r="E7">
            <v>49.916666666666664</v>
          </cell>
          <cell r="F7">
            <v>83</v>
          </cell>
          <cell r="G7">
            <v>13</v>
          </cell>
          <cell r="H7">
            <v>7.9200000000000008</v>
          </cell>
          <cell r="I7" t="str">
            <v>S</v>
          </cell>
          <cell r="J7">
            <v>24.840000000000003</v>
          </cell>
          <cell r="K7">
            <v>0</v>
          </cell>
        </row>
        <row r="8">
          <cell r="B8">
            <v>25.866666666666664</v>
          </cell>
          <cell r="C8">
            <v>31.8</v>
          </cell>
          <cell r="D8">
            <v>20.100000000000001</v>
          </cell>
          <cell r="E8">
            <v>63.916666666666664</v>
          </cell>
          <cell r="F8">
            <v>86</v>
          </cell>
          <cell r="G8">
            <v>34</v>
          </cell>
          <cell r="H8">
            <v>9</v>
          </cell>
          <cell r="I8" t="str">
            <v>S</v>
          </cell>
          <cell r="J8">
            <v>23.400000000000002</v>
          </cell>
          <cell r="K8">
            <v>0</v>
          </cell>
        </row>
        <row r="9">
          <cell r="B9">
            <v>25.754166666666666</v>
          </cell>
          <cell r="C9">
            <v>31.7</v>
          </cell>
          <cell r="D9">
            <v>20.9</v>
          </cell>
          <cell r="E9">
            <v>47.416666666666664</v>
          </cell>
          <cell r="F9">
            <v>69</v>
          </cell>
          <cell r="G9">
            <v>28</v>
          </cell>
          <cell r="H9">
            <v>14.04</v>
          </cell>
          <cell r="I9" t="str">
            <v>S</v>
          </cell>
          <cell r="J9">
            <v>27</v>
          </cell>
          <cell r="K9">
            <v>0</v>
          </cell>
        </row>
        <row r="10">
          <cell r="B10">
            <v>24.779166666666669</v>
          </cell>
          <cell r="C10">
            <v>31.3</v>
          </cell>
          <cell r="D10">
            <v>18.7</v>
          </cell>
          <cell r="E10">
            <v>43.166666666666664</v>
          </cell>
          <cell r="F10">
            <v>63</v>
          </cell>
          <cell r="G10">
            <v>34</v>
          </cell>
          <cell r="H10">
            <v>5.7600000000000007</v>
          </cell>
          <cell r="I10" t="str">
            <v>S</v>
          </cell>
          <cell r="J10">
            <v>16.559999999999999</v>
          </cell>
          <cell r="K10">
            <v>0</v>
          </cell>
        </row>
        <row r="11">
          <cell r="B11">
            <v>27.225000000000005</v>
          </cell>
          <cell r="C11">
            <v>36.6</v>
          </cell>
          <cell r="D11">
            <v>19.3</v>
          </cell>
          <cell r="E11">
            <v>53.458333333333336</v>
          </cell>
          <cell r="F11">
            <v>79</v>
          </cell>
          <cell r="G11">
            <v>31</v>
          </cell>
          <cell r="H11">
            <v>16.920000000000002</v>
          </cell>
          <cell r="I11" t="str">
            <v>N</v>
          </cell>
          <cell r="J11">
            <v>47.519999999999996</v>
          </cell>
          <cell r="K11">
            <v>0</v>
          </cell>
        </row>
        <row r="12">
          <cell r="B12">
            <v>25.558333333333337</v>
          </cell>
          <cell r="C12">
            <v>32.200000000000003</v>
          </cell>
          <cell r="D12">
            <v>19.100000000000001</v>
          </cell>
          <cell r="E12">
            <v>69.208333333333329</v>
          </cell>
          <cell r="F12">
            <v>95</v>
          </cell>
          <cell r="G12">
            <v>46</v>
          </cell>
          <cell r="H12">
            <v>16.920000000000002</v>
          </cell>
          <cell r="I12" t="str">
            <v>N</v>
          </cell>
          <cell r="J12">
            <v>47.88</v>
          </cell>
          <cell r="K12">
            <v>22.599999999999998</v>
          </cell>
        </row>
        <row r="13">
          <cell r="B13">
            <v>21.137499999999999</v>
          </cell>
          <cell r="C13">
            <v>25.4</v>
          </cell>
          <cell r="D13">
            <v>18.899999999999999</v>
          </cell>
          <cell r="E13">
            <v>90.041666666666671</v>
          </cell>
          <cell r="F13">
            <v>96</v>
          </cell>
          <cell r="G13">
            <v>70</v>
          </cell>
          <cell r="H13">
            <v>8.64</v>
          </cell>
          <cell r="I13" t="str">
            <v>S</v>
          </cell>
          <cell r="J13">
            <v>23.040000000000003</v>
          </cell>
          <cell r="K13">
            <v>13.6</v>
          </cell>
        </row>
        <row r="14">
          <cell r="B14">
            <v>24.412499999999998</v>
          </cell>
          <cell r="C14">
            <v>33.299999999999997</v>
          </cell>
          <cell r="D14">
            <v>20.6</v>
          </cell>
          <cell r="E14">
            <v>83.75</v>
          </cell>
          <cell r="F14">
            <v>96</v>
          </cell>
          <cell r="G14">
            <v>49</v>
          </cell>
          <cell r="H14">
            <v>18</v>
          </cell>
          <cell r="I14" t="str">
            <v>N</v>
          </cell>
          <cell r="J14">
            <v>52.2</v>
          </cell>
          <cell r="K14">
            <v>37.6</v>
          </cell>
        </row>
        <row r="15">
          <cell r="B15">
            <v>20.820833333333329</v>
          </cell>
          <cell r="C15">
            <v>24.2</v>
          </cell>
          <cell r="D15">
            <v>15.7</v>
          </cell>
          <cell r="E15">
            <v>88.791666666666671</v>
          </cell>
          <cell r="F15">
            <v>95</v>
          </cell>
          <cell r="G15">
            <v>79</v>
          </cell>
          <cell r="H15">
            <v>15.48</v>
          </cell>
          <cell r="I15" t="str">
            <v>S</v>
          </cell>
          <cell r="J15">
            <v>33.480000000000004</v>
          </cell>
          <cell r="K15">
            <v>28.799999999999997</v>
          </cell>
        </row>
        <row r="16">
          <cell r="B16">
            <v>14.308333333333337</v>
          </cell>
          <cell r="C16">
            <v>16</v>
          </cell>
          <cell r="D16">
            <v>13.1</v>
          </cell>
          <cell r="E16">
            <v>84</v>
          </cell>
          <cell r="F16">
            <v>93</v>
          </cell>
          <cell r="G16">
            <v>72</v>
          </cell>
          <cell r="H16">
            <v>10.44</v>
          </cell>
          <cell r="I16" t="str">
            <v>S</v>
          </cell>
          <cell r="J16">
            <v>27.36</v>
          </cell>
          <cell r="K16">
            <v>3.8</v>
          </cell>
        </row>
        <row r="17">
          <cell r="B17">
            <v>17.387499999999999</v>
          </cell>
          <cell r="C17">
            <v>26</v>
          </cell>
          <cell r="D17">
            <v>10.8</v>
          </cell>
          <cell r="E17">
            <v>68.083333333333329</v>
          </cell>
          <cell r="F17">
            <v>95</v>
          </cell>
          <cell r="G17">
            <v>42</v>
          </cell>
          <cell r="H17">
            <v>8.2799999999999994</v>
          </cell>
          <cell r="I17" t="str">
            <v>S</v>
          </cell>
          <cell r="J17">
            <v>22.68</v>
          </cell>
          <cell r="K17">
            <v>0</v>
          </cell>
        </row>
        <row r="18">
          <cell r="B18">
            <v>22.849999999999998</v>
          </cell>
          <cell r="C18">
            <v>30.9</v>
          </cell>
          <cell r="D18">
            <v>16.600000000000001</v>
          </cell>
          <cell r="E18">
            <v>64.625</v>
          </cell>
          <cell r="F18">
            <v>85</v>
          </cell>
          <cell r="G18">
            <v>42</v>
          </cell>
          <cell r="H18">
            <v>8.2799999999999994</v>
          </cell>
          <cell r="I18" t="str">
            <v>S</v>
          </cell>
          <cell r="J18">
            <v>21.96</v>
          </cell>
          <cell r="K18">
            <v>0</v>
          </cell>
        </row>
        <row r="19">
          <cell r="B19">
            <v>26.166666666666668</v>
          </cell>
          <cell r="C19">
            <v>35.4</v>
          </cell>
          <cell r="D19">
            <v>18.5</v>
          </cell>
          <cell r="E19">
            <v>66.416666666666671</v>
          </cell>
          <cell r="F19">
            <v>93</v>
          </cell>
          <cell r="G19">
            <v>32</v>
          </cell>
          <cell r="H19">
            <v>11.520000000000001</v>
          </cell>
          <cell r="I19" t="str">
            <v>NO</v>
          </cell>
          <cell r="J19">
            <v>30.240000000000002</v>
          </cell>
          <cell r="K19">
            <v>0</v>
          </cell>
        </row>
        <row r="20">
          <cell r="B20">
            <v>28.483333333333334</v>
          </cell>
          <cell r="C20">
            <v>36.5</v>
          </cell>
          <cell r="D20">
            <v>21.1</v>
          </cell>
          <cell r="E20">
            <v>63.125</v>
          </cell>
          <cell r="F20">
            <v>91</v>
          </cell>
          <cell r="G20">
            <v>36</v>
          </cell>
          <cell r="H20">
            <v>19.440000000000001</v>
          </cell>
          <cell r="I20" t="str">
            <v>N</v>
          </cell>
          <cell r="J20">
            <v>44.28</v>
          </cell>
          <cell r="K20">
            <v>0</v>
          </cell>
        </row>
        <row r="21">
          <cell r="B21">
            <v>29.529166666666669</v>
          </cell>
          <cell r="C21">
            <v>37.200000000000003</v>
          </cell>
          <cell r="D21">
            <v>21.6</v>
          </cell>
          <cell r="E21">
            <v>59.291666666666664</v>
          </cell>
          <cell r="F21">
            <v>91</v>
          </cell>
          <cell r="G21">
            <v>28</v>
          </cell>
          <cell r="H21">
            <v>18.36</v>
          </cell>
          <cell r="I21" t="str">
            <v>N</v>
          </cell>
          <cell r="J21">
            <v>40.680000000000007</v>
          </cell>
          <cell r="K21">
            <v>0</v>
          </cell>
        </row>
        <row r="22">
          <cell r="B22">
            <v>29.379166666666666</v>
          </cell>
          <cell r="C22">
            <v>37.6</v>
          </cell>
          <cell r="D22">
            <v>21.4</v>
          </cell>
          <cell r="E22">
            <v>56.25</v>
          </cell>
          <cell r="F22">
            <v>89</v>
          </cell>
          <cell r="G22">
            <v>27</v>
          </cell>
          <cell r="H22">
            <v>11.879999999999999</v>
          </cell>
          <cell r="I22" t="str">
            <v>O</v>
          </cell>
          <cell r="J22">
            <v>27.36</v>
          </cell>
          <cell r="K22">
            <v>0</v>
          </cell>
        </row>
        <row r="23">
          <cell r="B23">
            <v>29.245833333333326</v>
          </cell>
          <cell r="C23">
            <v>38.700000000000003</v>
          </cell>
          <cell r="D23">
            <v>22</v>
          </cell>
          <cell r="E23">
            <v>60.333333333333336</v>
          </cell>
          <cell r="F23">
            <v>89</v>
          </cell>
          <cell r="G23">
            <v>21</v>
          </cell>
          <cell r="H23">
            <v>9.7200000000000006</v>
          </cell>
          <cell r="I23" t="str">
            <v>O</v>
          </cell>
          <cell r="J23">
            <v>20.52</v>
          </cell>
          <cell r="K23">
            <v>0</v>
          </cell>
        </row>
        <row r="24">
          <cell r="B24">
            <v>29.904166666666665</v>
          </cell>
          <cell r="C24">
            <v>39.1</v>
          </cell>
          <cell r="D24">
            <v>22.1</v>
          </cell>
          <cell r="E24">
            <v>56.833333333333336</v>
          </cell>
          <cell r="F24">
            <v>89</v>
          </cell>
          <cell r="G24">
            <v>21</v>
          </cell>
          <cell r="H24">
            <v>13.32</v>
          </cell>
          <cell r="I24" t="str">
            <v>SO</v>
          </cell>
          <cell r="J24">
            <v>32.4</v>
          </cell>
          <cell r="K24">
            <v>0</v>
          </cell>
        </row>
        <row r="25">
          <cell r="B25">
            <v>28.100000000000009</v>
          </cell>
          <cell r="C25">
            <v>36.6</v>
          </cell>
          <cell r="D25">
            <v>20.2</v>
          </cell>
          <cell r="E25">
            <v>59.75</v>
          </cell>
          <cell r="F25">
            <v>91</v>
          </cell>
          <cell r="G25">
            <v>27</v>
          </cell>
          <cell r="H25">
            <v>10.08</v>
          </cell>
          <cell r="I25" t="str">
            <v>O</v>
          </cell>
          <cell r="J25">
            <v>27.36</v>
          </cell>
          <cell r="K25">
            <v>0</v>
          </cell>
        </row>
        <row r="26">
          <cell r="B26">
            <v>27.970833333333331</v>
          </cell>
          <cell r="C26">
            <v>36</v>
          </cell>
          <cell r="D26">
            <v>20.3</v>
          </cell>
          <cell r="E26">
            <v>63.458333333333336</v>
          </cell>
          <cell r="F26">
            <v>91</v>
          </cell>
          <cell r="G26">
            <v>33</v>
          </cell>
          <cell r="H26">
            <v>10.44</v>
          </cell>
          <cell r="I26" t="str">
            <v>N</v>
          </cell>
          <cell r="J26">
            <v>23.400000000000002</v>
          </cell>
          <cell r="K26">
            <v>0</v>
          </cell>
        </row>
        <row r="27">
          <cell r="B27">
            <v>29.316666666666663</v>
          </cell>
          <cell r="C27">
            <v>36.200000000000003</v>
          </cell>
          <cell r="D27">
            <v>23.3</v>
          </cell>
          <cell r="E27">
            <v>65.583333333333329</v>
          </cell>
          <cell r="F27">
            <v>90</v>
          </cell>
          <cell r="G27">
            <v>36</v>
          </cell>
          <cell r="H27">
            <v>10.8</v>
          </cell>
          <cell r="I27" t="str">
            <v>N</v>
          </cell>
          <cell r="J27">
            <v>27.720000000000002</v>
          </cell>
          <cell r="K27">
            <v>0</v>
          </cell>
        </row>
        <row r="28">
          <cell r="B28">
            <v>29.533333333333331</v>
          </cell>
          <cell r="C28">
            <v>36.799999999999997</v>
          </cell>
          <cell r="D28">
            <v>23.5</v>
          </cell>
          <cell r="E28">
            <v>65.541666666666671</v>
          </cell>
          <cell r="F28">
            <v>92</v>
          </cell>
          <cell r="G28">
            <v>36</v>
          </cell>
          <cell r="H28">
            <v>11.16</v>
          </cell>
          <cell r="I28" t="str">
            <v>N</v>
          </cell>
          <cell r="J28">
            <v>31.680000000000003</v>
          </cell>
          <cell r="K28">
            <v>0</v>
          </cell>
        </row>
        <row r="29">
          <cell r="B29">
            <v>29.837500000000002</v>
          </cell>
          <cell r="C29">
            <v>37.4</v>
          </cell>
          <cell r="D29">
            <v>22.9</v>
          </cell>
          <cell r="E29">
            <v>64.416666666666671</v>
          </cell>
          <cell r="F29">
            <v>91</v>
          </cell>
          <cell r="G29">
            <v>35</v>
          </cell>
          <cell r="H29">
            <v>8.2799999999999994</v>
          </cell>
          <cell r="I29" t="str">
            <v>O</v>
          </cell>
          <cell r="J29">
            <v>28.08</v>
          </cell>
          <cell r="K29">
            <v>0</v>
          </cell>
        </row>
        <row r="30">
          <cell r="B30">
            <v>25.379166666666663</v>
          </cell>
          <cell r="C30">
            <v>31.5</v>
          </cell>
          <cell r="D30">
            <v>22.2</v>
          </cell>
          <cell r="E30">
            <v>80</v>
          </cell>
          <cell r="F30">
            <v>94</v>
          </cell>
          <cell r="G30">
            <v>59</v>
          </cell>
          <cell r="H30">
            <v>20.16</v>
          </cell>
          <cell r="I30" t="str">
            <v>NE</v>
          </cell>
          <cell r="J30">
            <v>52.2</v>
          </cell>
          <cell r="K30">
            <v>14.4</v>
          </cell>
        </row>
        <row r="31">
          <cell r="B31">
            <v>23.425000000000001</v>
          </cell>
          <cell r="C31">
            <v>27.4</v>
          </cell>
          <cell r="D31">
            <v>20.5</v>
          </cell>
          <cell r="E31">
            <v>85.125</v>
          </cell>
          <cell r="F31">
            <v>93</v>
          </cell>
          <cell r="G31">
            <v>71</v>
          </cell>
          <cell r="H31">
            <v>7.9200000000000008</v>
          </cell>
          <cell r="I31" t="str">
            <v>N</v>
          </cell>
          <cell r="J31">
            <v>36.72</v>
          </cell>
          <cell r="K31">
            <v>15.2</v>
          </cell>
        </row>
        <row r="32">
          <cell r="B32">
            <v>22.166666666666668</v>
          </cell>
          <cell r="C32">
            <v>29.3</v>
          </cell>
          <cell r="D32">
            <v>17.5</v>
          </cell>
          <cell r="E32">
            <v>77.375</v>
          </cell>
          <cell r="F32">
            <v>95</v>
          </cell>
          <cell r="G32">
            <v>45</v>
          </cell>
          <cell r="H32">
            <v>6.84</v>
          </cell>
          <cell r="I32" t="str">
            <v>S</v>
          </cell>
          <cell r="J32">
            <v>19.8</v>
          </cell>
          <cell r="K32">
            <v>0.2</v>
          </cell>
        </row>
        <row r="33">
          <cell r="B33">
            <v>25.641666666666666</v>
          </cell>
          <cell r="C33">
            <v>33.299999999999997</v>
          </cell>
          <cell r="D33">
            <v>19.5</v>
          </cell>
          <cell r="E33">
            <v>74.166666666666671</v>
          </cell>
          <cell r="F33">
            <v>95</v>
          </cell>
          <cell r="G33">
            <v>44</v>
          </cell>
          <cell r="H33">
            <v>12.24</v>
          </cell>
          <cell r="I33" t="str">
            <v>N</v>
          </cell>
          <cell r="J33">
            <v>26.64</v>
          </cell>
          <cell r="K33">
            <v>0</v>
          </cell>
        </row>
        <row r="34">
          <cell r="B34">
            <v>22.566666666666663</v>
          </cell>
          <cell r="C34">
            <v>28.9</v>
          </cell>
          <cell r="D34">
            <v>19.399999999999999</v>
          </cell>
          <cell r="E34">
            <v>83.875</v>
          </cell>
          <cell r="F34">
            <v>96</v>
          </cell>
          <cell r="G34">
            <v>59</v>
          </cell>
          <cell r="H34">
            <v>13.68</v>
          </cell>
          <cell r="I34" t="str">
            <v>SE</v>
          </cell>
          <cell r="J34">
            <v>33.480000000000004</v>
          </cell>
          <cell r="K34">
            <v>55</v>
          </cell>
        </row>
        <row r="35">
          <cell r="I35" t="str">
            <v>S</v>
          </cell>
        </row>
      </sheetData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0.8</v>
          </cell>
        </row>
      </sheetData>
      <sheetData sheetId="3">
        <row r="5">
          <cell r="K5">
            <v>5.2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K5">
            <v>2.4</v>
          </cell>
        </row>
      </sheetData>
      <sheetData sheetId="7">
        <row r="5">
          <cell r="K5">
            <v>0</v>
          </cell>
        </row>
      </sheetData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>
            <v>20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>
            <v>11.8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>
            <v>4.2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>
            <v>75.400000000000006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>
            <v>14.6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>
            <v>0.2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12.2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25.6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9.6000000000000014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26.066666666666666</v>
          </cell>
          <cell r="C5">
            <v>35.9</v>
          </cell>
          <cell r="D5">
            <v>16.2</v>
          </cell>
          <cell r="E5">
            <v>50.208333333333336</v>
          </cell>
          <cell r="F5">
            <v>89</v>
          </cell>
          <cell r="G5">
            <v>17</v>
          </cell>
          <cell r="H5">
            <v>14.04</v>
          </cell>
          <cell r="I5" t="str">
            <v>S</v>
          </cell>
          <cell r="J5">
            <v>31.680000000000003</v>
          </cell>
          <cell r="K5">
            <v>0</v>
          </cell>
        </row>
        <row r="6">
          <cell r="B6">
            <v>25.104166666666668</v>
          </cell>
          <cell r="C6">
            <v>35.1</v>
          </cell>
          <cell r="D6">
            <v>17</v>
          </cell>
          <cell r="E6">
            <v>49.333333333333336</v>
          </cell>
          <cell r="F6">
            <v>80</v>
          </cell>
          <cell r="G6">
            <v>17</v>
          </cell>
          <cell r="H6">
            <v>12.96</v>
          </cell>
          <cell r="I6" t="str">
            <v>SE</v>
          </cell>
          <cell r="J6">
            <v>21.96</v>
          </cell>
          <cell r="K6">
            <v>0</v>
          </cell>
        </row>
        <row r="7">
          <cell r="B7">
            <v>26.237499999999997</v>
          </cell>
          <cell r="C7">
            <v>37</v>
          </cell>
          <cell r="D7">
            <v>15.9</v>
          </cell>
          <cell r="E7">
            <v>48.416666666666664</v>
          </cell>
          <cell r="F7">
            <v>88</v>
          </cell>
          <cell r="G7">
            <v>13</v>
          </cell>
          <cell r="H7">
            <v>15.48</v>
          </cell>
          <cell r="I7" t="str">
            <v>O</v>
          </cell>
          <cell r="J7">
            <v>34.200000000000003</v>
          </cell>
          <cell r="K7">
            <v>0</v>
          </cell>
        </row>
        <row r="8">
          <cell r="B8">
            <v>26.675000000000001</v>
          </cell>
          <cell r="C8">
            <v>37.4</v>
          </cell>
          <cell r="D8">
            <v>16.5</v>
          </cell>
          <cell r="E8">
            <v>43.25</v>
          </cell>
          <cell r="F8">
            <v>84</v>
          </cell>
          <cell r="G8">
            <v>14</v>
          </cell>
          <cell r="H8">
            <v>15.120000000000001</v>
          </cell>
          <cell r="I8" t="str">
            <v>SO</v>
          </cell>
          <cell r="J8">
            <v>44.28</v>
          </cell>
          <cell r="K8">
            <v>0</v>
          </cell>
        </row>
        <row r="9">
          <cell r="B9">
            <v>25.954166666666666</v>
          </cell>
          <cell r="C9">
            <v>32.799999999999997</v>
          </cell>
          <cell r="D9">
            <v>19.399999999999999</v>
          </cell>
          <cell r="E9">
            <v>57.291666666666664</v>
          </cell>
          <cell r="F9">
            <v>85</v>
          </cell>
          <cell r="G9">
            <v>35</v>
          </cell>
          <cell r="H9">
            <v>16.920000000000002</v>
          </cell>
          <cell r="I9" t="str">
            <v>S</v>
          </cell>
          <cell r="J9">
            <v>29.52</v>
          </cell>
          <cell r="K9">
            <v>0</v>
          </cell>
        </row>
        <row r="10">
          <cell r="B10">
            <v>26.283333333333331</v>
          </cell>
          <cell r="C10">
            <v>35.1</v>
          </cell>
          <cell r="D10">
            <v>18.899999999999999</v>
          </cell>
          <cell r="E10">
            <v>55.416666666666664</v>
          </cell>
          <cell r="F10">
            <v>84</v>
          </cell>
          <cell r="G10">
            <v>26</v>
          </cell>
          <cell r="H10">
            <v>11.520000000000001</v>
          </cell>
          <cell r="I10" t="str">
            <v>S</v>
          </cell>
          <cell r="J10">
            <v>27.720000000000002</v>
          </cell>
          <cell r="K10">
            <v>0</v>
          </cell>
        </row>
        <row r="11">
          <cell r="B11">
            <v>27.708333333333343</v>
          </cell>
          <cell r="C11">
            <v>37.1</v>
          </cell>
          <cell r="D11">
            <v>21.9</v>
          </cell>
          <cell r="E11">
            <v>52.833333333333336</v>
          </cell>
          <cell r="F11">
            <v>79</v>
          </cell>
          <cell r="G11">
            <v>23</v>
          </cell>
          <cell r="H11">
            <v>16.2</v>
          </cell>
          <cell r="I11" t="str">
            <v>NE</v>
          </cell>
          <cell r="J11">
            <v>43.2</v>
          </cell>
          <cell r="K11">
            <v>0</v>
          </cell>
        </row>
        <row r="12">
          <cell r="B12">
            <v>25.545833333333338</v>
          </cell>
          <cell r="C12">
            <v>35.5</v>
          </cell>
          <cell r="D12">
            <v>19</v>
          </cell>
          <cell r="E12">
            <v>65.458333333333329</v>
          </cell>
          <cell r="F12">
            <v>93</v>
          </cell>
          <cell r="G12">
            <v>31</v>
          </cell>
          <cell r="H12">
            <v>38.519999999999996</v>
          </cell>
          <cell r="I12" t="str">
            <v>N</v>
          </cell>
          <cell r="J12">
            <v>80.64</v>
          </cell>
          <cell r="K12">
            <v>11.999999999999998</v>
          </cell>
        </row>
        <row r="13">
          <cell r="B13">
            <v>21.162499999999998</v>
          </cell>
          <cell r="C13">
            <v>24.9</v>
          </cell>
          <cell r="D13">
            <v>18.2</v>
          </cell>
          <cell r="E13">
            <v>83.625</v>
          </cell>
          <cell r="F13">
            <v>95</v>
          </cell>
          <cell r="G13">
            <v>67</v>
          </cell>
          <cell r="H13">
            <v>15.840000000000002</v>
          </cell>
          <cell r="I13" t="str">
            <v>N</v>
          </cell>
          <cell r="J13">
            <v>29.880000000000003</v>
          </cell>
          <cell r="K13">
            <v>8</v>
          </cell>
        </row>
        <row r="14">
          <cell r="B14">
            <v>23.429166666666664</v>
          </cell>
          <cell r="C14">
            <v>28.3</v>
          </cell>
          <cell r="D14">
            <v>20.8</v>
          </cell>
          <cell r="E14">
            <v>80.333333333333329</v>
          </cell>
          <cell r="F14">
            <v>95</v>
          </cell>
          <cell r="G14">
            <v>59</v>
          </cell>
          <cell r="H14">
            <v>20.52</v>
          </cell>
          <cell r="I14" t="str">
            <v>NE</v>
          </cell>
          <cell r="J14">
            <v>36.72</v>
          </cell>
          <cell r="K14">
            <v>5.6</v>
          </cell>
        </row>
        <row r="15">
          <cell r="B15">
            <v>22.291666666666668</v>
          </cell>
          <cell r="C15">
            <v>25.4</v>
          </cell>
          <cell r="D15">
            <v>20.100000000000001</v>
          </cell>
          <cell r="E15">
            <v>87.791666666666671</v>
          </cell>
          <cell r="F15">
            <v>95</v>
          </cell>
          <cell r="G15">
            <v>72</v>
          </cell>
          <cell r="H15">
            <v>24.12</v>
          </cell>
          <cell r="I15" t="str">
            <v>S</v>
          </cell>
          <cell r="J15">
            <v>43.92</v>
          </cell>
          <cell r="K15">
            <v>13.2</v>
          </cell>
        </row>
        <row r="16">
          <cell r="B16">
            <v>19.991666666666671</v>
          </cell>
          <cell r="C16">
            <v>22.9</v>
          </cell>
          <cell r="D16">
            <v>18.2</v>
          </cell>
          <cell r="E16">
            <v>87</v>
          </cell>
          <cell r="F16">
            <v>94</v>
          </cell>
          <cell r="G16">
            <v>71</v>
          </cell>
          <cell r="H16">
            <v>18</v>
          </cell>
          <cell r="I16" t="str">
            <v>S</v>
          </cell>
          <cell r="J16">
            <v>30.6</v>
          </cell>
          <cell r="K16">
            <v>3.2</v>
          </cell>
        </row>
        <row r="17">
          <cell r="B17">
            <v>19.999999999999996</v>
          </cell>
          <cell r="C17">
            <v>25.5</v>
          </cell>
          <cell r="D17">
            <v>17.7</v>
          </cell>
          <cell r="E17">
            <v>82.125</v>
          </cell>
          <cell r="F17">
            <v>93</v>
          </cell>
          <cell r="G17">
            <v>58</v>
          </cell>
          <cell r="H17">
            <v>14.4</v>
          </cell>
          <cell r="I17" t="str">
            <v>S</v>
          </cell>
          <cell r="J17">
            <v>30.6</v>
          </cell>
          <cell r="K17">
            <v>0</v>
          </cell>
        </row>
        <row r="18">
          <cell r="B18">
            <v>21.8</v>
          </cell>
          <cell r="C18">
            <v>29.8</v>
          </cell>
          <cell r="D18">
            <v>15.9</v>
          </cell>
          <cell r="E18">
            <v>73.416666666666671</v>
          </cell>
          <cell r="F18">
            <v>94</v>
          </cell>
          <cell r="G18">
            <v>43</v>
          </cell>
          <cell r="H18">
            <v>13.68</v>
          </cell>
          <cell r="I18" t="str">
            <v>SO</v>
          </cell>
          <cell r="J18">
            <v>25.92</v>
          </cell>
          <cell r="K18">
            <v>0</v>
          </cell>
        </row>
        <row r="19">
          <cell r="B19">
            <v>25.912499999999998</v>
          </cell>
          <cell r="C19">
            <v>35.799999999999997</v>
          </cell>
          <cell r="D19">
            <v>17.2</v>
          </cell>
          <cell r="E19">
            <v>61.333333333333336</v>
          </cell>
          <cell r="F19">
            <v>92</v>
          </cell>
          <cell r="G19">
            <v>28</v>
          </cell>
          <cell r="H19">
            <v>15.48</v>
          </cell>
          <cell r="I19" t="str">
            <v>S</v>
          </cell>
          <cell r="J19">
            <v>29.880000000000003</v>
          </cell>
          <cell r="K19">
            <v>0</v>
          </cell>
        </row>
        <row r="20">
          <cell r="B20">
            <v>28.895833333333332</v>
          </cell>
          <cell r="C20">
            <v>37.299999999999997</v>
          </cell>
          <cell r="D20">
            <v>21.5</v>
          </cell>
          <cell r="E20">
            <v>52.541666666666664</v>
          </cell>
          <cell r="F20">
            <v>79</v>
          </cell>
          <cell r="G20">
            <v>24</v>
          </cell>
          <cell r="H20">
            <v>19.8</v>
          </cell>
          <cell r="I20" t="str">
            <v>N</v>
          </cell>
          <cell r="J20">
            <v>36.36</v>
          </cell>
          <cell r="K20">
            <v>0</v>
          </cell>
        </row>
        <row r="21">
          <cell r="B21">
            <v>28.883333333333326</v>
          </cell>
          <cell r="C21">
            <v>37.299999999999997</v>
          </cell>
          <cell r="D21">
            <v>21</v>
          </cell>
          <cell r="E21">
            <v>52.583333333333336</v>
          </cell>
          <cell r="F21">
            <v>85</v>
          </cell>
          <cell r="G21">
            <v>23</v>
          </cell>
          <cell r="H21">
            <v>14.76</v>
          </cell>
          <cell r="I21" t="str">
            <v>N</v>
          </cell>
          <cell r="J21">
            <v>29.52</v>
          </cell>
          <cell r="K21">
            <v>0</v>
          </cell>
        </row>
        <row r="22">
          <cell r="B22">
            <v>29.175000000000001</v>
          </cell>
          <cell r="C22">
            <v>37.4</v>
          </cell>
          <cell r="D22">
            <v>21.2</v>
          </cell>
          <cell r="E22">
            <v>49.083333333333336</v>
          </cell>
          <cell r="F22">
            <v>82</v>
          </cell>
          <cell r="G22">
            <v>19</v>
          </cell>
          <cell r="H22">
            <v>19.8</v>
          </cell>
          <cell r="I22" t="str">
            <v>N</v>
          </cell>
          <cell r="J22">
            <v>35.28</v>
          </cell>
          <cell r="K22">
            <v>0</v>
          </cell>
        </row>
        <row r="23">
          <cell r="B23">
            <v>28.275000000000002</v>
          </cell>
          <cell r="C23">
            <v>38.200000000000003</v>
          </cell>
          <cell r="D23">
            <v>18.5</v>
          </cell>
          <cell r="E23">
            <v>45.708333333333336</v>
          </cell>
          <cell r="F23">
            <v>87</v>
          </cell>
          <cell r="G23">
            <v>9</v>
          </cell>
          <cell r="H23">
            <v>15.840000000000002</v>
          </cell>
          <cell r="I23" t="str">
            <v>NE</v>
          </cell>
          <cell r="J23">
            <v>28.44</v>
          </cell>
          <cell r="K23">
            <v>0</v>
          </cell>
        </row>
        <row r="24">
          <cell r="B24">
            <v>26.900000000000006</v>
          </cell>
          <cell r="C24">
            <v>38.299999999999997</v>
          </cell>
          <cell r="D24">
            <v>15.3</v>
          </cell>
          <cell r="E24">
            <v>43.416666666666664</v>
          </cell>
          <cell r="F24">
            <v>88</v>
          </cell>
          <cell r="G24">
            <v>10</v>
          </cell>
          <cell r="H24">
            <v>13.68</v>
          </cell>
          <cell r="I24" t="str">
            <v>N</v>
          </cell>
          <cell r="J24">
            <v>24.840000000000003</v>
          </cell>
          <cell r="K24">
            <v>0</v>
          </cell>
        </row>
        <row r="25">
          <cell r="B25">
            <v>27.495833333333337</v>
          </cell>
          <cell r="C25">
            <v>37.6</v>
          </cell>
          <cell r="D25">
            <v>16.2</v>
          </cell>
          <cell r="E25">
            <v>39.791666666666664</v>
          </cell>
          <cell r="F25">
            <v>80</v>
          </cell>
          <cell r="G25">
            <v>12</v>
          </cell>
          <cell r="H25">
            <v>14.04</v>
          </cell>
          <cell r="I25" t="str">
            <v>SE</v>
          </cell>
          <cell r="J25">
            <v>22.68</v>
          </cell>
          <cell r="K25">
            <v>0</v>
          </cell>
        </row>
        <row r="26">
          <cell r="B26">
            <v>27.695833333333329</v>
          </cell>
          <cell r="C26">
            <v>38.200000000000003</v>
          </cell>
          <cell r="D26">
            <v>16.5</v>
          </cell>
          <cell r="E26">
            <v>39.666666666666664</v>
          </cell>
          <cell r="F26">
            <v>82</v>
          </cell>
          <cell r="G26">
            <v>11</v>
          </cell>
          <cell r="H26">
            <v>12.24</v>
          </cell>
          <cell r="I26" t="str">
            <v>SE</v>
          </cell>
          <cell r="J26">
            <v>30.240000000000002</v>
          </cell>
          <cell r="K26">
            <v>0</v>
          </cell>
        </row>
        <row r="27">
          <cell r="B27">
            <v>28.424999999999994</v>
          </cell>
          <cell r="C27">
            <v>38.700000000000003</v>
          </cell>
          <cell r="D27">
            <v>16.899999999999999</v>
          </cell>
          <cell r="E27">
            <v>37.666666666666664</v>
          </cell>
          <cell r="F27">
            <v>79</v>
          </cell>
          <cell r="G27">
            <v>15</v>
          </cell>
          <cell r="H27">
            <v>12.24</v>
          </cell>
          <cell r="I27" t="str">
            <v>N</v>
          </cell>
          <cell r="J27">
            <v>28.8</v>
          </cell>
          <cell r="K27">
            <v>0</v>
          </cell>
        </row>
        <row r="28">
          <cell r="B28">
            <v>29.579166666666666</v>
          </cell>
          <cell r="C28">
            <v>38.299999999999997</v>
          </cell>
          <cell r="D28">
            <v>20.6</v>
          </cell>
          <cell r="E28">
            <v>42.333333333333336</v>
          </cell>
          <cell r="F28">
            <v>75</v>
          </cell>
          <cell r="G28">
            <v>20</v>
          </cell>
          <cell r="H28">
            <v>21.6</v>
          </cell>
          <cell r="I28" t="str">
            <v>N</v>
          </cell>
          <cell r="J28">
            <v>38.880000000000003</v>
          </cell>
          <cell r="K28">
            <v>0</v>
          </cell>
        </row>
        <row r="29">
          <cell r="B29">
            <v>28.691666666666666</v>
          </cell>
          <cell r="C29">
            <v>38.4</v>
          </cell>
          <cell r="D29">
            <v>21.8</v>
          </cell>
          <cell r="E29">
            <v>55.666666666666664</v>
          </cell>
          <cell r="F29">
            <v>84</v>
          </cell>
          <cell r="G29">
            <v>23</v>
          </cell>
          <cell r="H29">
            <v>19.8</v>
          </cell>
          <cell r="I29" t="str">
            <v>SO</v>
          </cell>
          <cell r="J29">
            <v>80.64</v>
          </cell>
          <cell r="K29">
            <v>2.6</v>
          </cell>
        </row>
        <row r="30">
          <cell r="B30">
            <v>25.758333333333336</v>
          </cell>
          <cell r="C30">
            <v>31.6</v>
          </cell>
          <cell r="D30">
            <v>21.9</v>
          </cell>
          <cell r="E30">
            <v>70.333333333333329</v>
          </cell>
          <cell r="F30">
            <v>88</v>
          </cell>
          <cell r="G30">
            <v>47</v>
          </cell>
          <cell r="H30">
            <v>21.240000000000002</v>
          </cell>
          <cell r="I30" t="str">
            <v>SE</v>
          </cell>
          <cell r="J30">
            <v>36</v>
          </cell>
          <cell r="K30">
            <v>0</v>
          </cell>
        </row>
        <row r="31">
          <cell r="B31">
            <v>25.654166666666665</v>
          </cell>
          <cell r="C31">
            <v>35.6</v>
          </cell>
          <cell r="D31">
            <v>19.5</v>
          </cell>
          <cell r="E31">
            <v>71.666666666666671</v>
          </cell>
          <cell r="F31">
            <v>94</v>
          </cell>
          <cell r="G31">
            <v>32</v>
          </cell>
          <cell r="H31">
            <v>30.96</v>
          </cell>
          <cell r="I31" t="str">
            <v>S</v>
          </cell>
          <cell r="J31">
            <v>71.28</v>
          </cell>
          <cell r="K31">
            <v>12.8</v>
          </cell>
        </row>
        <row r="32">
          <cell r="B32">
            <v>23.895833333333329</v>
          </cell>
          <cell r="C32">
            <v>29.9</v>
          </cell>
          <cell r="D32">
            <v>20.6</v>
          </cell>
          <cell r="E32">
            <v>81.833333333333329</v>
          </cell>
          <cell r="F32">
            <v>94</v>
          </cell>
          <cell r="G32">
            <v>51</v>
          </cell>
          <cell r="H32">
            <v>12.96</v>
          </cell>
          <cell r="I32" t="str">
            <v>N</v>
          </cell>
          <cell r="J32">
            <v>37.080000000000005</v>
          </cell>
          <cell r="K32">
            <v>0</v>
          </cell>
        </row>
        <row r="33">
          <cell r="B33">
            <v>25.445833333333329</v>
          </cell>
          <cell r="C33">
            <v>30.3</v>
          </cell>
          <cell r="D33">
            <v>21.8</v>
          </cell>
          <cell r="E33">
            <v>70.5</v>
          </cell>
          <cell r="F33">
            <v>94</v>
          </cell>
          <cell r="G33">
            <v>40</v>
          </cell>
          <cell r="H33">
            <v>16.2</v>
          </cell>
          <cell r="I33" t="str">
            <v>N</v>
          </cell>
          <cell r="J33">
            <v>33.480000000000004</v>
          </cell>
          <cell r="K33">
            <v>0</v>
          </cell>
        </row>
        <row r="34">
          <cell r="B34">
            <v>24.395833333333339</v>
          </cell>
          <cell r="C34">
            <v>29.8</v>
          </cell>
          <cell r="D34">
            <v>20.2</v>
          </cell>
          <cell r="E34">
            <v>68.166666666666671</v>
          </cell>
          <cell r="F34">
            <v>85</v>
          </cell>
          <cell r="G34">
            <v>47</v>
          </cell>
          <cell r="H34">
            <v>24.12</v>
          </cell>
          <cell r="I34" t="str">
            <v>SO</v>
          </cell>
          <cell r="J34">
            <v>40.32</v>
          </cell>
          <cell r="K34">
            <v>0</v>
          </cell>
        </row>
        <row r="35">
          <cell r="I35" t="str">
            <v>N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0.2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3.600000000000001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10.200000000000003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25.762499999999999</v>
          </cell>
          <cell r="C5">
            <v>36.4</v>
          </cell>
          <cell r="D5">
            <v>15.2</v>
          </cell>
          <cell r="E5">
            <v>52.208333333333336</v>
          </cell>
          <cell r="F5">
            <v>91</v>
          </cell>
          <cell r="G5">
            <v>18</v>
          </cell>
          <cell r="H5">
            <v>13.32</v>
          </cell>
          <cell r="I5" t="str">
            <v>SO</v>
          </cell>
          <cell r="J5">
            <v>28.44</v>
          </cell>
          <cell r="K5">
            <v>0</v>
          </cell>
        </row>
        <row r="6">
          <cell r="B6">
            <v>25.612499999999997</v>
          </cell>
          <cell r="C6">
            <v>34.799999999999997</v>
          </cell>
          <cell r="D6">
            <v>17.5</v>
          </cell>
          <cell r="E6">
            <v>54.916666666666664</v>
          </cell>
          <cell r="F6">
            <v>88</v>
          </cell>
          <cell r="G6">
            <v>20</v>
          </cell>
          <cell r="H6">
            <v>20.16</v>
          </cell>
          <cell r="I6" t="str">
            <v>SO</v>
          </cell>
          <cell r="J6">
            <v>32.04</v>
          </cell>
          <cell r="K6">
            <v>0</v>
          </cell>
        </row>
        <row r="7">
          <cell r="B7">
            <v>23.575000000000003</v>
          </cell>
          <cell r="C7">
            <v>32</v>
          </cell>
          <cell r="D7">
            <v>16.5</v>
          </cell>
          <cell r="E7">
            <v>71.5</v>
          </cell>
          <cell r="F7">
            <v>97</v>
          </cell>
          <cell r="G7">
            <v>42</v>
          </cell>
          <cell r="H7">
            <v>11.520000000000001</v>
          </cell>
          <cell r="I7" t="str">
            <v>SO</v>
          </cell>
          <cell r="J7">
            <v>30.6</v>
          </cell>
          <cell r="K7">
            <v>0</v>
          </cell>
        </row>
        <row r="8">
          <cell r="B8">
            <v>21.837500000000006</v>
          </cell>
          <cell r="C8">
            <v>27.9</v>
          </cell>
          <cell r="D8">
            <v>18.399999999999999</v>
          </cell>
          <cell r="E8">
            <v>69.208333333333329</v>
          </cell>
          <cell r="F8">
            <v>92</v>
          </cell>
          <cell r="G8">
            <v>31</v>
          </cell>
          <cell r="H8">
            <v>11.879999999999999</v>
          </cell>
          <cell r="I8" t="str">
            <v>SO</v>
          </cell>
          <cell r="J8">
            <v>35.64</v>
          </cell>
          <cell r="K8">
            <v>0</v>
          </cell>
        </row>
        <row r="9">
          <cell r="B9">
            <v>20.125</v>
          </cell>
          <cell r="C9">
            <v>27.3</v>
          </cell>
          <cell r="D9">
            <v>14.5</v>
          </cell>
          <cell r="E9">
            <v>55.333333333333336</v>
          </cell>
          <cell r="F9">
            <v>90</v>
          </cell>
          <cell r="G9">
            <v>19</v>
          </cell>
          <cell r="H9">
            <v>9.7200000000000006</v>
          </cell>
          <cell r="I9" t="str">
            <v>SO</v>
          </cell>
          <cell r="J9">
            <v>22.68</v>
          </cell>
          <cell r="K9">
            <v>0.60000000000000009</v>
          </cell>
        </row>
        <row r="10">
          <cell r="B10">
            <v>19.916666666666668</v>
          </cell>
          <cell r="C10">
            <v>26.9</v>
          </cell>
          <cell r="D10">
            <v>15.1</v>
          </cell>
          <cell r="E10">
            <v>55.458333333333336</v>
          </cell>
          <cell r="F10">
            <v>79</v>
          </cell>
          <cell r="G10">
            <v>32</v>
          </cell>
          <cell r="H10">
            <v>7.5600000000000005</v>
          </cell>
          <cell r="I10" t="str">
            <v>SO</v>
          </cell>
          <cell r="J10">
            <v>14.76</v>
          </cell>
          <cell r="K10">
            <v>0</v>
          </cell>
        </row>
        <row r="11">
          <cell r="B11">
            <v>24.004166666666666</v>
          </cell>
          <cell r="C11">
            <v>34.299999999999997</v>
          </cell>
          <cell r="D11">
            <v>16.5</v>
          </cell>
          <cell r="E11">
            <v>57.916666666666664</v>
          </cell>
          <cell r="F11">
            <v>84</v>
          </cell>
          <cell r="G11">
            <v>30</v>
          </cell>
          <cell r="H11">
            <v>25.2</v>
          </cell>
          <cell r="I11" t="str">
            <v>SO</v>
          </cell>
          <cell r="J11">
            <v>55.080000000000005</v>
          </cell>
          <cell r="K11">
            <v>0</v>
          </cell>
        </row>
        <row r="12">
          <cell r="B12">
            <v>21.054166666666667</v>
          </cell>
          <cell r="C12">
            <v>28.5</v>
          </cell>
          <cell r="D12">
            <v>15.7</v>
          </cell>
          <cell r="E12">
            <v>76.416666666666671</v>
          </cell>
          <cell r="F12">
            <v>96</v>
          </cell>
          <cell r="G12">
            <v>46</v>
          </cell>
          <cell r="H12">
            <v>16.920000000000002</v>
          </cell>
          <cell r="I12" t="str">
            <v>SO</v>
          </cell>
          <cell r="J12">
            <v>70.2</v>
          </cell>
          <cell r="K12">
            <v>0.2</v>
          </cell>
        </row>
        <row r="13">
          <cell r="B13">
            <v>19.645833333333332</v>
          </cell>
          <cell r="C13">
            <v>27.7</v>
          </cell>
          <cell r="D13">
            <v>12.3</v>
          </cell>
          <cell r="E13">
            <v>75.375</v>
          </cell>
          <cell r="F13">
            <v>97</v>
          </cell>
          <cell r="G13">
            <v>42</v>
          </cell>
          <cell r="H13">
            <v>16.920000000000002</v>
          </cell>
          <cell r="I13" t="str">
            <v>SO</v>
          </cell>
          <cell r="J13">
            <v>37.440000000000005</v>
          </cell>
          <cell r="K13">
            <v>0.2</v>
          </cell>
        </row>
        <row r="14">
          <cell r="B14">
            <v>18.529166666666665</v>
          </cell>
          <cell r="C14">
            <v>20.399999999999999</v>
          </cell>
          <cell r="D14">
            <v>17.399999999999999</v>
          </cell>
          <cell r="E14">
            <v>90.375</v>
          </cell>
          <cell r="F14">
            <v>97</v>
          </cell>
          <cell r="G14">
            <v>74</v>
          </cell>
          <cell r="H14">
            <v>19.440000000000001</v>
          </cell>
          <cell r="I14" t="str">
            <v>SO</v>
          </cell>
          <cell r="J14">
            <v>30.6</v>
          </cell>
          <cell r="K14">
            <v>0.2</v>
          </cell>
        </row>
        <row r="15">
          <cell r="B15">
            <v>15.508333333333333</v>
          </cell>
          <cell r="C15">
            <v>18.3</v>
          </cell>
          <cell r="D15">
            <v>10.3</v>
          </cell>
          <cell r="E15">
            <v>91.291666666666671</v>
          </cell>
          <cell r="F15">
            <v>97</v>
          </cell>
          <cell r="G15">
            <v>74</v>
          </cell>
          <cell r="H15">
            <v>19.079999999999998</v>
          </cell>
          <cell r="I15" t="str">
            <v>SO</v>
          </cell>
          <cell r="J15">
            <v>43.56</v>
          </cell>
          <cell r="K15">
            <v>0.2</v>
          </cell>
        </row>
        <row r="16">
          <cell r="B16">
            <v>11.683333333333335</v>
          </cell>
          <cell r="C16">
            <v>19.100000000000001</v>
          </cell>
          <cell r="D16">
            <v>7.7</v>
          </cell>
          <cell r="E16">
            <v>65.333333333333329</v>
          </cell>
          <cell r="F16">
            <v>96</v>
          </cell>
          <cell r="G16">
            <v>24</v>
          </cell>
          <cell r="H16">
            <v>15.120000000000001</v>
          </cell>
          <cell r="I16" t="str">
            <v>SO</v>
          </cell>
          <cell r="J16">
            <v>27.720000000000002</v>
          </cell>
          <cell r="K16">
            <v>0.2</v>
          </cell>
        </row>
        <row r="17">
          <cell r="B17">
            <v>14.35</v>
          </cell>
          <cell r="C17">
            <v>25</v>
          </cell>
          <cell r="D17">
            <v>3.9</v>
          </cell>
          <cell r="E17">
            <v>51.166666666666664</v>
          </cell>
          <cell r="F17">
            <v>89</v>
          </cell>
          <cell r="G17">
            <v>18</v>
          </cell>
          <cell r="H17">
            <v>11.520000000000001</v>
          </cell>
          <cell r="I17" t="str">
            <v>SO</v>
          </cell>
          <cell r="J17">
            <v>27.720000000000002</v>
          </cell>
          <cell r="K17">
            <v>0.2</v>
          </cell>
        </row>
        <row r="18">
          <cell r="B18">
            <v>18.112500000000001</v>
          </cell>
          <cell r="C18">
            <v>28</v>
          </cell>
          <cell r="D18">
            <v>8.4</v>
          </cell>
          <cell r="E18">
            <v>53.958333333333336</v>
          </cell>
          <cell r="F18">
            <v>79</v>
          </cell>
          <cell r="G18">
            <v>36</v>
          </cell>
          <cell r="H18">
            <v>19.8</v>
          </cell>
          <cell r="I18" t="str">
            <v>SO</v>
          </cell>
          <cell r="J18">
            <v>34.92</v>
          </cell>
          <cell r="K18">
            <v>0.2</v>
          </cell>
        </row>
        <row r="19">
          <cell r="B19">
            <v>23.012500000000003</v>
          </cell>
          <cell r="C19">
            <v>32.799999999999997</v>
          </cell>
          <cell r="D19">
            <v>15.3</v>
          </cell>
          <cell r="E19">
            <v>62.916666666666664</v>
          </cell>
          <cell r="F19">
            <v>87</v>
          </cell>
          <cell r="G19">
            <v>33</v>
          </cell>
          <cell r="H19">
            <v>20.88</v>
          </cell>
          <cell r="I19" t="str">
            <v>SO</v>
          </cell>
          <cell r="J19">
            <v>36.72</v>
          </cell>
          <cell r="K19">
            <v>0.2</v>
          </cell>
        </row>
        <row r="20">
          <cell r="B20">
            <v>27.616666666666671</v>
          </cell>
          <cell r="C20">
            <v>36</v>
          </cell>
          <cell r="D20">
            <v>19.3</v>
          </cell>
          <cell r="E20">
            <v>54.375</v>
          </cell>
          <cell r="F20">
            <v>84</v>
          </cell>
          <cell r="G20">
            <v>30</v>
          </cell>
          <cell r="H20">
            <v>26.64</v>
          </cell>
          <cell r="I20" t="str">
            <v>SO</v>
          </cell>
          <cell r="J20">
            <v>57.24</v>
          </cell>
          <cell r="K20">
            <v>0.2</v>
          </cell>
        </row>
        <row r="21">
          <cell r="B21">
            <v>29.112500000000008</v>
          </cell>
          <cell r="C21">
            <v>36.5</v>
          </cell>
          <cell r="D21">
            <v>22</v>
          </cell>
          <cell r="E21">
            <v>52.208333333333336</v>
          </cell>
          <cell r="F21">
            <v>78</v>
          </cell>
          <cell r="G21">
            <v>24</v>
          </cell>
          <cell r="H21">
            <v>27</v>
          </cell>
          <cell r="I21" t="str">
            <v>SO</v>
          </cell>
          <cell r="J21">
            <v>55.440000000000005</v>
          </cell>
          <cell r="K21">
            <v>0.2</v>
          </cell>
        </row>
        <row r="22">
          <cell r="B22">
            <v>29.712499999999995</v>
          </cell>
          <cell r="C22">
            <v>36.4</v>
          </cell>
          <cell r="D22">
            <v>22.7</v>
          </cell>
          <cell r="E22">
            <v>48.5</v>
          </cell>
          <cell r="F22">
            <v>68</v>
          </cell>
          <cell r="G22">
            <v>28</v>
          </cell>
          <cell r="H22">
            <v>21.96</v>
          </cell>
          <cell r="I22" t="str">
            <v>SO</v>
          </cell>
          <cell r="J22">
            <v>45.72</v>
          </cell>
          <cell r="K22">
            <v>0.2</v>
          </cell>
        </row>
        <row r="23">
          <cell r="B23">
            <v>27.029166666666669</v>
          </cell>
          <cell r="C23">
            <v>36.200000000000003</v>
          </cell>
          <cell r="D23">
            <v>19.3</v>
          </cell>
          <cell r="E23">
            <v>64.916666666666671</v>
          </cell>
          <cell r="F23">
            <v>90</v>
          </cell>
          <cell r="G23">
            <v>28</v>
          </cell>
          <cell r="H23">
            <v>14.76</v>
          </cell>
          <cell r="I23" t="str">
            <v>SO</v>
          </cell>
          <cell r="J23">
            <v>52.56</v>
          </cell>
          <cell r="K23">
            <v>0</v>
          </cell>
        </row>
        <row r="24">
          <cell r="B24">
            <v>26.933333333333334</v>
          </cell>
          <cell r="C24">
            <v>37.9</v>
          </cell>
          <cell r="D24">
            <v>17.600000000000001</v>
          </cell>
          <cell r="E24">
            <v>59.25</v>
          </cell>
          <cell r="F24">
            <v>87</v>
          </cell>
          <cell r="G24">
            <v>22</v>
          </cell>
          <cell r="H24">
            <v>16.2</v>
          </cell>
          <cell r="I24" t="str">
            <v>SO</v>
          </cell>
          <cell r="J24">
            <v>35.64</v>
          </cell>
          <cell r="K24">
            <v>0</v>
          </cell>
        </row>
        <row r="25">
          <cell r="B25">
            <v>27.300000000000008</v>
          </cell>
          <cell r="C25">
            <v>37.1</v>
          </cell>
          <cell r="D25">
            <v>17.100000000000001</v>
          </cell>
          <cell r="E25">
            <v>54.416666666666664</v>
          </cell>
          <cell r="F25">
            <v>82</v>
          </cell>
          <cell r="G25">
            <v>20</v>
          </cell>
          <cell r="H25">
            <v>16.920000000000002</v>
          </cell>
          <cell r="I25" t="str">
            <v>SO</v>
          </cell>
          <cell r="J25">
            <v>42.12</v>
          </cell>
          <cell r="K25">
            <v>0</v>
          </cell>
        </row>
        <row r="26">
          <cell r="B26">
            <v>27.108333333333331</v>
          </cell>
          <cell r="C26">
            <v>35.799999999999997</v>
          </cell>
          <cell r="D26">
            <v>17.3</v>
          </cell>
          <cell r="E26">
            <v>54.916666666666664</v>
          </cell>
          <cell r="F26">
            <v>81</v>
          </cell>
          <cell r="G26">
            <v>29</v>
          </cell>
          <cell r="H26">
            <v>12.96</v>
          </cell>
          <cell r="I26" t="str">
            <v>SO</v>
          </cell>
          <cell r="J26">
            <v>30.96</v>
          </cell>
          <cell r="K26">
            <v>0</v>
          </cell>
        </row>
        <row r="27">
          <cell r="B27">
            <v>27.733333333333345</v>
          </cell>
          <cell r="C27">
            <v>35.6</v>
          </cell>
          <cell r="D27">
            <v>21.4</v>
          </cell>
          <cell r="E27">
            <v>59.166666666666664</v>
          </cell>
          <cell r="F27">
            <v>78</v>
          </cell>
          <cell r="G27">
            <v>42</v>
          </cell>
          <cell r="H27">
            <v>17.28</v>
          </cell>
          <cell r="I27" t="str">
            <v>SO</v>
          </cell>
          <cell r="J27">
            <v>44.64</v>
          </cell>
          <cell r="K27">
            <v>0</v>
          </cell>
        </row>
        <row r="28">
          <cell r="B28">
            <v>28.775000000000002</v>
          </cell>
          <cell r="C28">
            <v>34.799999999999997</v>
          </cell>
          <cell r="D28">
            <v>23</v>
          </cell>
          <cell r="E28">
            <v>63.666666666666664</v>
          </cell>
          <cell r="F28">
            <v>76</v>
          </cell>
          <cell r="G28">
            <v>53</v>
          </cell>
          <cell r="H28">
            <v>28.08</v>
          </cell>
          <cell r="I28" t="str">
            <v>SO</v>
          </cell>
          <cell r="J28">
            <v>57.6</v>
          </cell>
          <cell r="K28">
            <v>0</v>
          </cell>
        </row>
        <row r="29">
          <cell r="B29">
            <v>27.558333333333334</v>
          </cell>
          <cell r="C29">
            <v>33.4</v>
          </cell>
          <cell r="D29">
            <v>23.7</v>
          </cell>
          <cell r="E29">
            <v>71.416666666666671</v>
          </cell>
          <cell r="F29">
            <v>81</v>
          </cell>
          <cell r="G29">
            <v>57</v>
          </cell>
          <cell r="H29">
            <v>20.16</v>
          </cell>
          <cell r="I29" t="str">
            <v>SO</v>
          </cell>
          <cell r="J29">
            <v>55.080000000000005</v>
          </cell>
          <cell r="K29">
            <v>0</v>
          </cell>
        </row>
        <row r="30">
          <cell r="B30">
            <v>24.454166666666666</v>
          </cell>
          <cell r="C30">
            <v>26.4</v>
          </cell>
          <cell r="D30">
            <v>21.4</v>
          </cell>
          <cell r="E30">
            <v>77.291666666666671</v>
          </cell>
          <cell r="F30">
            <v>82</v>
          </cell>
          <cell r="G30">
            <v>72</v>
          </cell>
          <cell r="H30">
            <v>20.16</v>
          </cell>
          <cell r="I30" t="str">
            <v>SO</v>
          </cell>
          <cell r="J30">
            <v>80.28</v>
          </cell>
          <cell r="K30">
            <v>0.4</v>
          </cell>
        </row>
        <row r="31">
          <cell r="B31">
            <v>23.0625</v>
          </cell>
          <cell r="C31">
            <v>25.3</v>
          </cell>
          <cell r="D31">
            <v>20.2</v>
          </cell>
          <cell r="E31">
            <v>80.125</v>
          </cell>
          <cell r="F31">
            <v>85</v>
          </cell>
          <cell r="G31">
            <v>75</v>
          </cell>
          <cell r="H31">
            <v>16.2</v>
          </cell>
          <cell r="I31" t="str">
            <v>SO</v>
          </cell>
          <cell r="J31">
            <v>42.480000000000004</v>
          </cell>
          <cell r="K31">
            <v>0.2</v>
          </cell>
        </row>
        <row r="32">
          <cell r="B32">
            <v>21.208333333333332</v>
          </cell>
          <cell r="C32">
            <v>27.1</v>
          </cell>
          <cell r="D32">
            <v>16.600000000000001</v>
          </cell>
          <cell r="E32">
            <v>69</v>
          </cell>
          <cell r="F32">
            <v>81</v>
          </cell>
          <cell r="G32">
            <v>50</v>
          </cell>
          <cell r="H32">
            <v>11.520000000000001</v>
          </cell>
          <cell r="I32" t="str">
            <v>SO</v>
          </cell>
          <cell r="J32">
            <v>27</v>
          </cell>
          <cell r="K32">
            <v>0.2</v>
          </cell>
        </row>
        <row r="33">
          <cell r="B33">
            <v>24.033333333333331</v>
          </cell>
          <cell r="C33">
            <v>32.299999999999997</v>
          </cell>
          <cell r="D33">
            <v>17.899999999999999</v>
          </cell>
          <cell r="E33">
            <v>69.916666666666671</v>
          </cell>
          <cell r="F33">
            <v>78</v>
          </cell>
          <cell r="G33">
            <v>57</v>
          </cell>
          <cell r="H33">
            <v>19.079999999999998</v>
          </cell>
          <cell r="I33" t="str">
            <v>SO</v>
          </cell>
          <cell r="J33">
            <v>39.6</v>
          </cell>
          <cell r="K33">
            <v>0.2</v>
          </cell>
        </row>
        <row r="34">
          <cell r="B34">
            <v>23.5208333333333</v>
          </cell>
          <cell r="C34">
            <v>27.3</v>
          </cell>
          <cell r="D34">
            <v>20.9</v>
          </cell>
          <cell r="E34">
            <v>76.291666666666671</v>
          </cell>
          <cell r="F34">
            <v>83</v>
          </cell>
          <cell r="G34">
            <v>67</v>
          </cell>
          <cell r="H34">
            <v>21.240000000000002</v>
          </cell>
          <cell r="I34" t="str">
            <v>SO</v>
          </cell>
          <cell r="J34">
            <v>54.72</v>
          </cell>
          <cell r="K34">
            <v>0.2</v>
          </cell>
        </row>
        <row r="35">
          <cell r="I35" t="str">
            <v>SO</v>
          </cell>
        </row>
      </sheetData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3.0000000000000004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0.60000000000000009</v>
          </cell>
        </row>
      </sheetData>
      <sheetData sheetId="6">
        <row r="5">
          <cell r="K5">
            <v>0.2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28.258333333333336</v>
          </cell>
          <cell r="C5">
            <v>35</v>
          </cell>
          <cell r="D5">
            <v>23.3</v>
          </cell>
          <cell r="E5">
            <v>34.541666666666664</v>
          </cell>
          <cell r="F5">
            <v>47</v>
          </cell>
          <cell r="G5">
            <v>19</v>
          </cell>
          <cell r="H5">
            <v>12.24</v>
          </cell>
          <cell r="I5" t="str">
            <v>NO</v>
          </cell>
          <cell r="J5">
            <v>26.64</v>
          </cell>
          <cell r="K5">
            <v>0</v>
          </cell>
        </row>
        <row r="6">
          <cell r="B6">
            <v>27.116666666666664</v>
          </cell>
          <cell r="C6">
            <v>33.6</v>
          </cell>
          <cell r="D6">
            <v>20.7</v>
          </cell>
          <cell r="E6">
            <v>43.541666666666664</v>
          </cell>
          <cell r="F6">
            <v>64</v>
          </cell>
          <cell r="G6">
            <v>21</v>
          </cell>
          <cell r="H6">
            <v>19.8</v>
          </cell>
          <cell r="I6" t="str">
            <v>NO</v>
          </cell>
          <cell r="J6">
            <v>38.880000000000003</v>
          </cell>
          <cell r="K6">
            <v>0</v>
          </cell>
        </row>
        <row r="7">
          <cell r="B7">
            <v>25.225000000000005</v>
          </cell>
          <cell r="C7">
            <v>30.3</v>
          </cell>
          <cell r="D7">
            <v>20.100000000000001</v>
          </cell>
          <cell r="E7">
            <v>64.666666666666671</v>
          </cell>
          <cell r="F7">
            <v>92</v>
          </cell>
          <cell r="G7">
            <v>44</v>
          </cell>
          <cell r="H7">
            <v>15.840000000000002</v>
          </cell>
          <cell r="I7" t="str">
            <v>SO</v>
          </cell>
          <cell r="J7">
            <v>30.6</v>
          </cell>
          <cell r="K7">
            <v>0</v>
          </cell>
        </row>
        <row r="8">
          <cell r="B8">
            <v>20.087500000000002</v>
          </cell>
          <cell r="C8">
            <v>25.1</v>
          </cell>
          <cell r="D8">
            <v>16.899999999999999</v>
          </cell>
          <cell r="E8">
            <v>79.458333333333329</v>
          </cell>
          <cell r="F8">
            <v>96</v>
          </cell>
          <cell r="G8">
            <v>43</v>
          </cell>
          <cell r="H8">
            <v>16.2</v>
          </cell>
          <cell r="I8" t="str">
            <v>SO</v>
          </cell>
          <cell r="J8">
            <v>34.56</v>
          </cell>
          <cell r="K8">
            <v>0.2</v>
          </cell>
        </row>
        <row r="9">
          <cell r="B9">
            <v>19.175000000000001</v>
          </cell>
          <cell r="C9">
            <v>24.7</v>
          </cell>
          <cell r="D9">
            <v>15</v>
          </cell>
          <cell r="E9">
            <v>52.916666666666664</v>
          </cell>
          <cell r="F9">
            <v>83</v>
          </cell>
          <cell r="G9">
            <v>29</v>
          </cell>
          <cell r="H9">
            <v>12.6</v>
          </cell>
          <cell r="I9" t="str">
            <v>S</v>
          </cell>
          <cell r="J9">
            <v>25.56</v>
          </cell>
          <cell r="K9">
            <v>0</v>
          </cell>
        </row>
        <row r="10">
          <cell r="B10">
            <v>19.795833333333331</v>
          </cell>
          <cell r="C10">
            <v>25.7</v>
          </cell>
          <cell r="D10">
            <v>15.3</v>
          </cell>
          <cell r="E10">
            <v>49.291666666666664</v>
          </cell>
          <cell r="F10">
            <v>62</v>
          </cell>
          <cell r="G10">
            <v>37</v>
          </cell>
          <cell r="H10">
            <v>9</v>
          </cell>
          <cell r="I10" t="str">
            <v>SO</v>
          </cell>
          <cell r="J10">
            <v>18.720000000000002</v>
          </cell>
          <cell r="K10">
            <v>0</v>
          </cell>
        </row>
        <row r="11">
          <cell r="B11">
            <v>23.229166666666668</v>
          </cell>
          <cell r="C11">
            <v>32.4</v>
          </cell>
          <cell r="D11">
            <v>16.5</v>
          </cell>
          <cell r="E11">
            <v>62.791666666666664</v>
          </cell>
          <cell r="F11">
            <v>88</v>
          </cell>
          <cell r="G11">
            <v>34</v>
          </cell>
          <cell r="H11">
            <v>20.16</v>
          </cell>
          <cell r="I11" t="str">
            <v>NO</v>
          </cell>
          <cell r="J11">
            <v>52.2</v>
          </cell>
          <cell r="K11">
            <v>0</v>
          </cell>
        </row>
        <row r="12">
          <cell r="B12">
            <v>21.516666666666666</v>
          </cell>
          <cell r="C12">
            <v>28</v>
          </cell>
          <cell r="D12">
            <v>14.7</v>
          </cell>
          <cell r="E12">
            <v>72.333333333333329</v>
          </cell>
          <cell r="F12">
            <v>96</v>
          </cell>
          <cell r="G12">
            <v>49</v>
          </cell>
          <cell r="H12">
            <v>24.12</v>
          </cell>
          <cell r="I12" t="str">
            <v>NO</v>
          </cell>
          <cell r="J12">
            <v>61.92</v>
          </cell>
          <cell r="K12">
            <v>62.800000000000011</v>
          </cell>
        </row>
        <row r="13">
          <cell r="B13">
            <v>19.999999999999996</v>
          </cell>
          <cell r="C13">
            <v>26.9</v>
          </cell>
          <cell r="D13">
            <v>14.3</v>
          </cell>
          <cell r="E13">
            <v>73.708333333333329</v>
          </cell>
          <cell r="F13">
            <v>93</v>
          </cell>
          <cell r="G13">
            <v>45</v>
          </cell>
          <cell r="H13">
            <v>20.16</v>
          </cell>
          <cell r="I13" t="str">
            <v>NO</v>
          </cell>
          <cell r="J13">
            <v>36</v>
          </cell>
          <cell r="K13">
            <v>0.2</v>
          </cell>
        </row>
        <row r="14">
          <cell r="B14">
            <v>19.195833333333336</v>
          </cell>
          <cell r="C14">
            <v>22.4</v>
          </cell>
          <cell r="D14">
            <v>17.2</v>
          </cell>
          <cell r="E14">
            <v>91.125</v>
          </cell>
          <cell r="F14">
            <v>96</v>
          </cell>
          <cell r="G14">
            <v>72</v>
          </cell>
          <cell r="H14">
            <v>15.120000000000001</v>
          </cell>
          <cell r="I14" t="str">
            <v>NO</v>
          </cell>
          <cell r="J14">
            <v>39.6</v>
          </cell>
          <cell r="K14">
            <v>94.40000000000002</v>
          </cell>
        </row>
        <row r="15">
          <cell r="B15">
            <v>14.179166666666662</v>
          </cell>
          <cell r="C15">
            <v>17.3</v>
          </cell>
          <cell r="D15">
            <v>9.4</v>
          </cell>
          <cell r="E15">
            <v>96.166666666666671</v>
          </cell>
          <cell r="F15">
            <v>97</v>
          </cell>
          <cell r="G15">
            <v>88</v>
          </cell>
          <cell r="H15">
            <v>17.28</v>
          </cell>
          <cell r="I15" t="str">
            <v>S</v>
          </cell>
          <cell r="J15">
            <v>44.28</v>
          </cell>
          <cell r="K15">
            <v>1.5999999999999999</v>
          </cell>
        </row>
        <row r="16">
          <cell r="B16">
            <v>11.158333333333333</v>
          </cell>
          <cell r="C16">
            <v>16.600000000000001</v>
          </cell>
          <cell r="D16">
            <v>8.3000000000000007</v>
          </cell>
          <cell r="E16">
            <v>63.625</v>
          </cell>
          <cell r="F16">
            <v>91</v>
          </cell>
          <cell r="G16">
            <v>27</v>
          </cell>
          <cell r="H16">
            <v>15.840000000000002</v>
          </cell>
          <cell r="I16" t="str">
            <v>SO</v>
          </cell>
          <cell r="J16">
            <v>32.76</v>
          </cell>
          <cell r="K16">
            <v>0</v>
          </cell>
        </row>
        <row r="17">
          <cell r="B17">
            <v>15.524999999999999</v>
          </cell>
          <cell r="C17">
            <v>23.7</v>
          </cell>
          <cell r="D17">
            <v>7.4</v>
          </cell>
          <cell r="E17">
            <v>39.125</v>
          </cell>
          <cell r="F17">
            <v>65</v>
          </cell>
          <cell r="G17">
            <v>20</v>
          </cell>
          <cell r="H17">
            <v>15.840000000000002</v>
          </cell>
          <cell r="I17" t="str">
            <v>SO</v>
          </cell>
          <cell r="J17">
            <v>34.92</v>
          </cell>
          <cell r="K17">
            <v>0</v>
          </cell>
        </row>
        <row r="18">
          <cell r="B18">
            <v>18.695833333333336</v>
          </cell>
          <cell r="C18">
            <v>26.8</v>
          </cell>
          <cell r="D18">
            <v>11.1</v>
          </cell>
          <cell r="E18">
            <v>54.333333333333336</v>
          </cell>
          <cell r="F18">
            <v>72</v>
          </cell>
          <cell r="G18">
            <v>37</v>
          </cell>
          <cell r="H18">
            <v>22.32</v>
          </cell>
          <cell r="I18" t="str">
            <v>NO</v>
          </cell>
          <cell r="J18">
            <v>39.96</v>
          </cell>
          <cell r="K18">
            <v>0</v>
          </cell>
        </row>
        <row r="19">
          <cell r="B19">
            <v>22.75</v>
          </cell>
          <cell r="C19">
            <v>32.200000000000003</v>
          </cell>
          <cell r="D19">
            <v>15.9</v>
          </cell>
          <cell r="E19">
            <v>65.416666666666671</v>
          </cell>
          <cell r="F19">
            <v>91</v>
          </cell>
          <cell r="G19">
            <v>32</v>
          </cell>
          <cell r="H19">
            <v>21.6</v>
          </cell>
          <cell r="I19" t="str">
            <v>NO</v>
          </cell>
          <cell r="J19">
            <v>40.32</v>
          </cell>
          <cell r="K19">
            <v>0</v>
          </cell>
        </row>
        <row r="20">
          <cell r="B20">
            <v>28.183333333333337</v>
          </cell>
          <cell r="C20">
            <v>33.799999999999997</v>
          </cell>
          <cell r="D20">
            <v>22.8</v>
          </cell>
          <cell r="E20">
            <v>50.375</v>
          </cell>
          <cell r="F20">
            <v>69</v>
          </cell>
          <cell r="G20">
            <v>34</v>
          </cell>
          <cell r="H20">
            <v>24.48</v>
          </cell>
          <cell r="I20" t="str">
            <v>NO</v>
          </cell>
          <cell r="J20">
            <v>57.6</v>
          </cell>
          <cell r="K20">
            <v>0</v>
          </cell>
        </row>
        <row r="21">
          <cell r="B21">
            <v>28.745833333333334</v>
          </cell>
          <cell r="C21">
            <v>34.1</v>
          </cell>
          <cell r="D21">
            <v>24.4</v>
          </cell>
          <cell r="E21">
            <v>50.5</v>
          </cell>
          <cell r="F21">
            <v>67</v>
          </cell>
          <cell r="G21">
            <v>32</v>
          </cell>
          <cell r="H21">
            <v>19.8</v>
          </cell>
          <cell r="I21" t="str">
            <v>NO</v>
          </cell>
          <cell r="J21">
            <v>54</v>
          </cell>
          <cell r="K21">
            <v>0</v>
          </cell>
        </row>
        <row r="22">
          <cell r="B22">
            <v>29.483333333333338</v>
          </cell>
          <cell r="C22">
            <v>34.5</v>
          </cell>
          <cell r="D22">
            <v>23.4</v>
          </cell>
          <cell r="E22">
            <v>45.625</v>
          </cell>
          <cell r="F22">
            <v>66</v>
          </cell>
          <cell r="G22">
            <v>31</v>
          </cell>
          <cell r="H22">
            <v>19.8</v>
          </cell>
          <cell r="I22" t="str">
            <v>N</v>
          </cell>
          <cell r="J22">
            <v>41.76</v>
          </cell>
          <cell r="K22">
            <v>0</v>
          </cell>
        </row>
        <row r="23">
          <cell r="B23">
            <v>28.466666666666665</v>
          </cell>
          <cell r="C23">
            <v>35.1</v>
          </cell>
          <cell r="D23">
            <v>22.8</v>
          </cell>
          <cell r="E23">
            <v>48.791666666666664</v>
          </cell>
          <cell r="F23">
            <v>70</v>
          </cell>
          <cell r="G23">
            <v>23</v>
          </cell>
          <cell r="H23">
            <v>14.04</v>
          </cell>
          <cell r="I23" t="str">
            <v>NO</v>
          </cell>
          <cell r="J23">
            <v>42.12</v>
          </cell>
          <cell r="K23">
            <v>0</v>
          </cell>
        </row>
        <row r="24">
          <cell r="B24">
            <v>29.012499999999999</v>
          </cell>
          <cell r="C24">
            <v>36.799999999999997</v>
          </cell>
          <cell r="D24">
            <v>21.7</v>
          </cell>
          <cell r="E24">
            <v>36.958333333333336</v>
          </cell>
          <cell r="F24">
            <v>60</v>
          </cell>
          <cell r="G24">
            <v>14</v>
          </cell>
          <cell r="H24">
            <v>12.96</v>
          </cell>
          <cell r="I24" t="str">
            <v>NO</v>
          </cell>
          <cell r="J24">
            <v>36</v>
          </cell>
          <cell r="K24">
            <v>0</v>
          </cell>
        </row>
        <row r="25">
          <cell r="B25">
            <v>29.045833333333338</v>
          </cell>
          <cell r="C25">
            <v>35.6</v>
          </cell>
          <cell r="D25">
            <v>19.399999999999999</v>
          </cell>
          <cell r="E25">
            <v>35.041666666666664</v>
          </cell>
          <cell r="F25">
            <v>65</v>
          </cell>
          <cell r="G25">
            <v>18</v>
          </cell>
          <cell r="H25">
            <v>18</v>
          </cell>
          <cell r="I25" t="str">
            <v>NO</v>
          </cell>
          <cell r="J25">
            <v>37.080000000000005</v>
          </cell>
          <cell r="K25">
            <v>0</v>
          </cell>
        </row>
        <row r="26">
          <cell r="B26">
            <v>29.395833333333332</v>
          </cell>
          <cell r="C26">
            <v>35.6</v>
          </cell>
          <cell r="D26">
            <v>19.899999999999999</v>
          </cell>
          <cell r="E26">
            <v>35.875</v>
          </cell>
          <cell r="F26">
            <v>66</v>
          </cell>
          <cell r="G26">
            <v>22</v>
          </cell>
          <cell r="H26">
            <v>15.48</v>
          </cell>
          <cell r="I26" t="str">
            <v>NO</v>
          </cell>
          <cell r="J26">
            <v>36.72</v>
          </cell>
          <cell r="K26">
            <v>0</v>
          </cell>
        </row>
        <row r="27">
          <cell r="B27">
            <v>28.59090909090909</v>
          </cell>
          <cell r="C27">
            <v>34</v>
          </cell>
          <cell r="D27">
            <v>26</v>
          </cell>
          <cell r="E27">
            <v>45.272727272727273</v>
          </cell>
          <cell r="F27">
            <v>51</v>
          </cell>
          <cell r="G27">
            <v>32</v>
          </cell>
          <cell r="H27">
            <v>10.44</v>
          </cell>
          <cell r="I27" t="str">
            <v>N</v>
          </cell>
          <cell r="J27">
            <v>35.28</v>
          </cell>
          <cell r="K27">
            <v>0</v>
          </cell>
        </row>
        <row r="28">
          <cell r="B28">
            <v>30.104166666666661</v>
          </cell>
          <cell r="C28">
            <v>34.200000000000003</v>
          </cell>
          <cell r="D28">
            <v>25.6</v>
          </cell>
          <cell r="E28">
            <v>46.291666666666664</v>
          </cell>
          <cell r="F28">
            <v>60</v>
          </cell>
          <cell r="G28">
            <v>36</v>
          </cell>
          <cell r="H28">
            <v>22.32</v>
          </cell>
          <cell r="I28" t="str">
            <v>NO</v>
          </cell>
          <cell r="J28">
            <v>50.76</v>
          </cell>
          <cell r="K28">
            <v>0</v>
          </cell>
        </row>
        <row r="29">
          <cell r="B29">
            <v>27.012500000000003</v>
          </cell>
          <cell r="C29">
            <v>33.4</v>
          </cell>
          <cell r="D29">
            <v>21.7</v>
          </cell>
          <cell r="E29">
            <v>63.958333333333336</v>
          </cell>
          <cell r="F29">
            <v>90</v>
          </cell>
          <cell r="G29">
            <v>41</v>
          </cell>
          <cell r="H29">
            <v>21.96</v>
          </cell>
          <cell r="I29" t="str">
            <v>O</v>
          </cell>
          <cell r="J29">
            <v>44.64</v>
          </cell>
          <cell r="K29">
            <v>0</v>
          </cell>
        </row>
        <row r="30">
          <cell r="B30">
            <v>21.220833333333331</v>
          </cell>
          <cell r="C30">
            <v>24.6</v>
          </cell>
          <cell r="D30">
            <v>17.7</v>
          </cell>
          <cell r="E30">
            <v>86.458333333333329</v>
          </cell>
          <cell r="F30">
            <v>95</v>
          </cell>
          <cell r="G30">
            <v>68</v>
          </cell>
          <cell r="H30">
            <v>22.32</v>
          </cell>
          <cell r="I30" t="str">
            <v>NO</v>
          </cell>
          <cell r="J30">
            <v>61.92</v>
          </cell>
          <cell r="K30">
            <v>32.400000000000006</v>
          </cell>
        </row>
        <row r="31">
          <cell r="B31">
            <v>19.3125</v>
          </cell>
          <cell r="C31">
            <v>23.4</v>
          </cell>
          <cell r="D31">
            <v>15.7</v>
          </cell>
          <cell r="E31">
            <v>94.833333333333329</v>
          </cell>
          <cell r="F31">
            <v>96</v>
          </cell>
          <cell r="G31">
            <v>81</v>
          </cell>
          <cell r="H31">
            <v>22.68</v>
          </cell>
          <cell r="I31" t="str">
            <v>SO</v>
          </cell>
          <cell r="J31">
            <v>42.84</v>
          </cell>
          <cell r="K31">
            <v>25.599999999999998</v>
          </cell>
        </row>
        <row r="32">
          <cell r="B32">
            <v>18.100000000000001</v>
          </cell>
          <cell r="C32">
            <v>25.9</v>
          </cell>
          <cell r="D32">
            <v>12</v>
          </cell>
          <cell r="E32">
            <v>73.166666666666671</v>
          </cell>
          <cell r="F32">
            <v>97</v>
          </cell>
          <cell r="G32">
            <v>28</v>
          </cell>
          <cell r="H32">
            <v>13.68</v>
          </cell>
          <cell r="I32" t="str">
            <v>S</v>
          </cell>
          <cell r="J32">
            <v>34.56</v>
          </cell>
          <cell r="K32">
            <v>0.8</v>
          </cell>
        </row>
        <row r="33">
          <cell r="B33">
            <v>22.820833333333336</v>
          </cell>
          <cell r="C33">
            <v>30.7</v>
          </cell>
          <cell r="D33">
            <v>16.8</v>
          </cell>
          <cell r="E33">
            <v>66.291666666666671</v>
          </cell>
          <cell r="F33">
            <v>82</v>
          </cell>
          <cell r="G33">
            <v>45</v>
          </cell>
          <cell r="H33">
            <v>15.120000000000001</v>
          </cell>
          <cell r="I33" t="str">
            <v>NO</v>
          </cell>
          <cell r="J33">
            <v>40.32</v>
          </cell>
          <cell r="K33">
            <v>0</v>
          </cell>
        </row>
        <row r="34">
          <cell r="B34">
            <v>20.375</v>
          </cell>
          <cell r="C34">
            <v>25.7</v>
          </cell>
          <cell r="D34">
            <v>16.899999999999999</v>
          </cell>
          <cell r="E34">
            <v>81.041666666666671</v>
          </cell>
          <cell r="F34">
            <v>94</v>
          </cell>
          <cell r="G34">
            <v>62</v>
          </cell>
          <cell r="H34">
            <v>23.400000000000002</v>
          </cell>
          <cell r="I34" t="str">
            <v>NO</v>
          </cell>
          <cell r="J34">
            <v>46.440000000000005</v>
          </cell>
          <cell r="K34">
            <v>28.6</v>
          </cell>
        </row>
        <row r="35">
          <cell r="I35" t="str">
            <v>NO</v>
          </cell>
        </row>
      </sheetData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2.2000000000000002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35.400000000000006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29.137499999999999</v>
          </cell>
          <cell r="C5">
            <v>39.200000000000003</v>
          </cell>
          <cell r="D5">
            <v>20.399999999999999</v>
          </cell>
          <cell r="E5">
            <v>52.458333333333336</v>
          </cell>
          <cell r="F5">
            <v>81</v>
          </cell>
          <cell r="G5">
            <v>17</v>
          </cell>
          <cell r="H5">
            <v>0</v>
          </cell>
          <cell r="I5" t="str">
            <v>SO</v>
          </cell>
          <cell r="J5">
            <v>13.32</v>
          </cell>
          <cell r="K5">
            <v>0</v>
          </cell>
        </row>
        <row r="6">
          <cell r="B6">
            <v>26.025000000000002</v>
          </cell>
          <cell r="C6">
            <v>32.299999999999997</v>
          </cell>
          <cell r="D6">
            <v>21.4</v>
          </cell>
          <cell r="E6">
            <v>65.833333333333329</v>
          </cell>
          <cell r="F6">
            <v>87</v>
          </cell>
          <cell r="G6">
            <v>44</v>
          </cell>
          <cell r="H6">
            <v>4.32</v>
          </cell>
          <cell r="I6" t="str">
            <v>SO</v>
          </cell>
          <cell r="J6">
            <v>27</v>
          </cell>
          <cell r="K6">
            <v>0</v>
          </cell>
        </row>
        <row r="7">
          <cell r="B7">
            <v>24.237500000000001</v>
          </cell>
          <cell r="C7">
            <v>30.2</v>
          </cell>
          <cell r="D7">
            <v>18.8</v>
          </cell>
          <cell r="E7">
            <v>69.833333333333329</v>
          </cell>
          <cell r="F7">
            <v>90</v>
          </cell>
          <cell r="G7">
            <v>46</v>
          </cell>
          <cell r="H7">
            <v>10.08</v>
          </cell>
          <cell r="I7" t="str">
            <v>SO</v>
          </cell>
          <cell r="J7">
            <v>31.680000000000003</v>
          </cell>
          <cell r="K7">
            <v>0</v>
          </cell>
        </row>
        <row r="8">
          <cell r="B8">
            <v>22.9375</v>
          </cell>
          <cell r="C8">
            <v>28.1</v>
          </cell>
          <cell r="D8">
            <v>19.5</v>
          </cell>
          <cell r="E8">
            <v>65.5</v>
          </cell>
          <cell r="F8">
            <v>81</v>
          </cell>
          <cell r="G8">
            <v>48</v>
          </cell>
          <cell r="H8">
            <v>12.6</v>
          </cell>
          <cell r="I8" t="str">
            <v>SO</v>
          </cell>
          <cell r="J8">
            <v>28.44</v>
          </cell>
          <cell r="K8">
            <v>0</v>
          </cell>
        </row>
        <row r="9">
          <cell r="B9">
            <v>22.479166666666661</v>
          </cell>
          <cell r="C9">
            <v>26.9</v>
          </cell>
          <cell r="D9">
            <v>18.5</v>
          </cell>
          <cell r="E9">
            <v>48.833333333333336</v>
          </cell>
          <cell r="F9">
            <v>67</v>
          </cell>
          <cell r="G9">
            <v>28</v>
          </cell>
          <cell r="H9">
            <v>15.120000000000001</v>
          </cell>
          <cell r="I9" t="str">
            <v>SO</v>
          </cell>
          <cell r="J9">
            <v>32.04</v>
          </cell>
          <cell r="K9">
            <v>0.2</v>
          </cell>
        </row>
        <row r="10">
          <cell r="B10">
            <v>21.845833333333331</v>
          </cell>
          <cell r="C10">
            <v>25.5</v>
          </cell>
          <cell r="D10">
            <v>18.600000000000001</v>
          </cell>
          <cell r="E10">
            <v>48.25</v>
          </cell>
          <cell r="F10">
            <v>62</v>
          </cell>
          <cell r="G10">
            <v>33</v>
          </cell>
          <cell r="H10">
            <v>11.879999999999999</v>
          </cell>
          <cell r="I10" t="str">
            <v>SO</v>
          </cell>
          <cell r="J10">
            <v>21.96</v>
          </cell>
          <cell r="K10">
            <v>0</v>
          </cell>
        </row>
        <row r="11">
          <cell r="B11">
            <v>25.920833333333334</v>
          </cell>
          <cell r="C11">
            <v>37.799999999999997</v>
          </cell>
          <cell r="D11">
            <v>16.5</v>
          </cell>
          <cell r="E11">
            <v>54</v>
          </cell>
          <cell r="F11">
            <v>82</v>
          </cell>
          <cell r="G11">
            <v>25</v>
          </cell>
          <cell r="H11">
            <v>22.32</v>
          </cell>
          <cell r="I11" t="str">
            <v>SO</v>
          </cell>
          <cell r="J11">
            <v>57.960000000000008</v>
          </cell>
          <cell r="K11">
            <v>0</v>
          </cell>
        </row>
        <row r="12">
          <cell r="B12">
            <v>26</v>
          </cell>
          <cell r="C12">
            <v>31.7</v>
          </cell>
          <cell r="D12">
            <v>18.3</v>
          </cell>
          <cell r="E12">
            <v>61.458333333333336</v>
          </cell>
          <cell r="F12">
            <v>91</v>
          </cell>
          <cell r="G12">
            <v>38</v>
          </cell>
          <cell r="H12">
            <v>20.16</v>
          </cell>
          <cell r="I12" t="str">
            <v>SO</v>
          </cell>
          <cell r="J12">
            <v>60.12</v>
          </cell>
          <cell r="K12">
            <v>5.8000000000000007</v>
          </cell>
        </row>
        <row r="13">
          <cell r="B13">
            <v>23.224999999999998</v>
          </cell>
          <cell r="C13">
            <v>32.299999999999997</v>
          </cell>
          <cell r="D13">
            <v>15.6</v>
          </cell>
          <cell r="E13">
            <v>69.333333333333329</v>
          </cell>
          <cell r="F13">
            <v>94</v>
          </cell>
          <cell r="G13">
            <v>35</v>
          </cell>
          <cell r="H13">
            <v>11.879999999999999</v>
          </cell>
          <cell r="I13" t="str">
            <v>SO</v>
          </cell>
          <cell r="J13">
            <v>32.76</v>
          </cell>
          <cell r="K13">
            <v>0</v>
          </cell>
        </row>
        <row r="14">
          <cell r="B14">
            <v>25.287499999999998</v>
          </cell>
          <cell r="C14">
            <v>31.5</v>
          </cell>
          <cell r="D14">
            <v>22.2</v>
          </cell>
          <cell r="E14">
            <v>78.166666666666671</v>
          </cell>
          <cell r="F14">
            <v>91</v>
          </cell>
          <cell r="G14">
            <v>58</v>
          </cell>
          <cell r="H14">
            <v>16.920000000000002</v>
          </cell>
          <cell r="I14" t="str">
            <v>SO</v>
          </cell>
          <cell r="J14">
            <v>39.24</v>
          </cell>
          <cell r="K14">
            <v>3.8</v>
          </cell>
        </row>
        <row r="15">
          <cell r="B15">
            <v>17.395833333333332</v>
          </cell>
          <cell r="C15">
            <v>25</v>
          </cell>
          <cell r="D15">
            <v>13.5</v>
          </cell>
          <cell r="E15">
            <v>85.083333333333329</v>
          </cell>
          <cell r="F15">
            <v>94</v>
          </cell>
          <cell r="G15">
            <v>73</v>
          </cell>
          <cell r="H15">
            <v>19.079999999999998</v>
          </cell>
          <cell r="I15" t="str">
            <v>SO</v>
          </cell>
          <cell r="J15">
            <v>41.04</v>
          </cell>
          <cell r="K15">
            <v>16.399999999999999</v>
          </cell>
        </row>
        <row r="16">
          <cell r="B16">
            <v>14.766666666666667</v>
          </cell>
          <cell r="C16">
            <v>19.7</v>
          </cell>
          <cell r="D16">
            <v>11.1</v>
          </cell>
          <cell r="E16">
            <v>67.041666666666671</v>
          </cell>
          <cell r="F16">
            <v>90</v>
          </cell>
          <cell r="G16">
            <v>36</v>
          </cell>
          <cell r="H16">
            <v>13.68</v>
          </cell>
          <cell r="I16" t="str">
            <v>SO</v>
          </cell>
          <cell r="J16">
            <v>26.64</v>
          </cell>
          <cell r="K16">
            <v>0.2</v>
          </cell>
        </row>
        <row r="17">
          <cell r="B17">
            <v>16.379166666666666</v>
          </cell>
          <cell r="C17">
            <v>25.7</v>
          </cell>
          <cell r="D17">
            <v>7.2</v>
          </cell>
          <cell r="E17">
            <v>54.791666666666664</v>
          </cell>
          <cell r="F17">
            <v>90</v>
          </cell>
          <cell r="G17">
            <v>23</v>
          </cell>
          <cell r="H17">
            <v>5.7600000000000007</v>
          </cell>
          <cell r="I17" t="str">
            <v>SO</v>
          </cell>
          <cell r="J17">
            <v>25.56</v>
          </cell>
          <cell r="K17">
            <v>0</v>
          </cell>
        </row>
        <row r="18">
          <cell r="B18">
            <v>21.666666666666671</v>
          </cell>
          <cell r="C18">
            <v>31.9</v>
          </cell>
          <cell r="D18">
            <v>12.3</v>
          </cell>
          <cell r="E18">
            <v>59.333333333333336</v>
          </cell>
          <cell r="F18">
            <v>86</v>
          </cell>
          <cell r="G18">
            <v>34</v>
          </cell>
          <cell r="H18">
            <v>3.9600000000000004</v>
          </cell>
          <cell r="I18" t="str">
            <v>SO</v>
          </cell>
          <cell r="J18">
            <v>22.32</v>
          </cell>
          <cell r="K18">
            <v>0</v>
          </cell>
        </row>
        <row r="19">
          <cell r="B19">
            <v>27.941666666666663</v>
          </cell>
          <cell r="C19">
            <v>35.9</v>
          </cell>
          <cell r="D19">
            <v>20.399999999999999</v>
          </cell>
          <cell r="E19">
            <v>56.5</v>
          </cell>
          <cell r="F19">
            <v>82</v>
          </cell>
          <cell r="G19">
            <v>31</v>
          </cell>
          <cell r="H19">
            <v>17.64</v>
          </cell>
          <cell r="I19" t="str">
            <v>SO</v>
          </cell>
          <cell r="J19">
            <v>43.92</v>
          </cell>
          <cell r="K19">
            <v>0</v>
          </cell>
        </row>
        <row r="20">
          <cell r="B20">
            <v>32.675000000000004</v>
          </cell>
          <cell r="C20">
            <v>38.700000000000003</v>
          </cell>
          <cell r="D20">
            <v>27.9</v>
          </cell>
          <cell r="E20">
            <v>41.583333333333336</v>
          </cell>
          <cell r="F20">
            <v>57</v>
          </cell>
          <cell r="G20">
            <v>25</v>
          </cell>
          <cell r="H20">
            <v>22.32</v>
          </cell>
          <cell r="I20" t="str">
            <v>SO</v>
          </cell>
          <cell r="J20">
            <v>72.360000000000014</v>
          </cell>
          <cell r="K20">
            <v>0</v>
          </cell>
        </row>
        <row r="21">
          <cell r="B21">
            <v>33.383333333333333</v>
          </cell>
          <cell r="C21">
            <v>39.5</v>
          </cell>
          <cell r="D21">
            <v>28.5</v>
          </cell>
          <cell r="E21">
            <v>42.416666666666664</v>
          </cell>
          <cell r="F21">
            <v>58</v>
          </cell>
          <cell r="G21">
            <v>24</v>
          </cell>
          <cell r="H21">
            <v>15.48</v>
          </cell>
          <cell r="I21" t="str">
            <v>SO</v>
          </cell>
          <cell r="J21">
            <v>40.32</v>
          </cell>
          <cell r="K21">
            <v>0</v>
          </cell>
        </row>
        <row r="22">
          <cell r="B22">
            <v>31.758333333333329</v>
          </cell>
          <cell r="C22">
            <v>38.4</v>
          </cell>
          <cell r="D22">
            <v>25.8</v>
          </cell>
          <cell r="E22">
            <v>48.458333333333336</v>
          </cell>
          <cell r="F22">
            <v>69</v>
          </cell>
          <cell r="G22">
            <v>28</v>
          </cell>
          <cell r="H22">
            <v>2.8800000000000003</v>
          </cell>
          <cell r="I22" t="str">
            <v>SO</v>
          </cell>
          <cell r="J22">
            <v>30.96</v>
          </cell>
          <cell r="K22">
            <v>0</v>
          </cell>
        </row>
        <row r="23">
          <cell r="B23">
            <v>30.970833333333331</v>
          </cell>
          <cell r="C23">
            <v>39.799999999999997</v>
          </cell>
          <cell r="D23">
            <v>23.2</v>
          </cell>
          <cell r="E23">
            <v>47.5</v>
          </cell>
          <cell r="F23">
            <v>72</v>
          </cell>
          <cell r="G23">
            <v>23</v>
          </cell>
          <cell r="H23">
            <v>7.5600000000000005</v>
          </cell>
          <cell r="I23" t="str">
            <v>SO</v>
          </cell>
          <cell r="J23">
            <v>27.720000000000002</v>
          </cell>
          <cell r="K23">
            <v>0</v>
          </cell>
        </row>
        <row r="24">
          <cell r="B24">
            <v>31.216666666666665</v>
          </cell>
          <cell r="C24">
            <v>39.200000000000003</v>
          </cell>
          <cell r="D24">
            <v>25</v>
          </cell>
          <cell r="E24">
            <v>44</v>
          </cell>
          <cell r="F24">
            <v>64</v>
          </cell>
          <cell r="G24">
            <v>24</v>
          </cell>
          <cell r="H24">
            <v>4.32</v>
          </cell>
          <cell r="I24" t="str">
            <v>SO</v>
          </cell>
          <cell r="J24">
            <v>26.28</v>
          </cell>
          <cell r="K24">
            <v>0</v>
          </cell>
        </row>
        <row r="25">
          <cell r="B25">
            <v>32.25833333333334</v>
          </cell>
          <cell r="C25">
            <v>39</v>
          </cell>
          <cell r="D25">
            <v>26.2</v>
          </cell>
          <cell r="E25">
            <v>39</v>
          </cell>
          <cell r="F25">
            <v>56</v>
          </cell>
          <cell r="G25">
            <v>25</v>
          </cell>
          <cell r="H25">
            <v>11.520000000000001</v>
          </cell>
          <cell r="I25" t="str">
            <v>SO</v>
          </cell>
          <cell r="J25">
            <v>28.8</v>
          </cell>
          <cell r="K25">
            <v>0</v>
          </cell>
        </row>
        <row r="26">
          <cell r="B26">
            <v>32.579166666666673</v>
          </cell>
          <cell r="C26">
            <v>39.200000000000003</v>
          </cell>
          <cell r="D26">
            <v>25.8</v>
          </cell>
          <cell r="E26">
            <v>42.583333333333336</v>
          </cell>
          <cell r="F26">
            <v>67</v>
          </cell>
          <cell r="G26">
            <v>25</v>
          </cell>
          <cell r="H26">
            <v>14.04</v>
          </cell>
          <cell r="I26" t="str">
            <v>SO</v>
          </cell>
          <cell r="J26">
            <v>33.480000000000004</v>
          </cell>
          <cell r="K26">
            <v>0</v>
          </cell>
        </row>
        <row r="27">
          <cell r="B27">
            <v>33.212499999999999</v>
          </cell>
          <cell r="C27">
            <v>39.700000000000003</v>
          </cell>
          <cell r="D27">
            <v>27.3</v>
          </cell>
          <cell r="E27">
            <v>44.291666666666664</v>
          </cell>
          <cell r="F27">
            <v>65</v>
          </cell>
          <cell r="G27">
            <v>26</v>
          </cell>
          <cell r="H27">
            <v>17.28</v>
          </cell>
          <cell r="I27" t="str">
            <v>SO</v>
          </cell>
          <cell r="J27">
            <v>43.2</v>
          </cell>
          <cell r="K27">
            <v>0</v>
          </cell>
        </row>
        <row r="28">
          <cell r="B28">
            <v>33.833333333333336</v>
          </cell>
          <cell r="C28">
            <v>39</v>
          </cell>
          <cell r="D28">
            <v>29.6</v>
          </cell>
          <cell r="E28">
            <v>44.541666666666664</v>
          </cell>
          <cell r="F28">
            <v>62</v>
          </cell>
          <cell r="G28">
            <v>28</v>
          </cell>
          <cell r="H28">
            <v>16.559999999999999</v>
          </cell>
          <cell r="I28" t="str">
            <v>SO</v>
          </cell>
          <cell r="J28">
            <v>39.96</v>
          </cell>
          <cell r="K28">
            <v>0</v>
          </cell>
        </row>
        <row r="29">
          <cell r="B29">
            <v>28.770833333333332</v>
          </cell>
          <cell r="C29">
            <v>35.6</v>
          </cell>
          <cell r="D29">
            <v>22.5</v>
          </cell>
          <cell r="E29">
            <v>56.125</v>
          </cell>
          <cell r="F29">
            <v>72</v>
          </cell>
          <cell r="G29">
            <v>34</v>
          </cell>
          <cell r="H29">
            <v>12.96</v>
          </cell>
          <cell r="I29" t="str">
            <v>SO</v>
          </cell>
          <cell r="J29">
            <v>33.480000000000004</v>
          </cell>
          <cell r="K29">
            <v>0</v>
          </cell>
        </row>
        <row r="30">
          <cell r="B30">
            <v>23.641666666666669</v>
          </cell>
          <cell r="C30">
            <v>29.4</v>
          </cell>
          <cell r="D30">
            <v>20.6</v>
          </cell>
          <cell r="E30">
            <v>67.416666666666671</v>
          </cell>
          <cell r="F30">
            <v>76</v>
          </cell>
          <cell r="G30">
            <v>55</v>
          </cell>
          <cell r="H30">
            <v>15.48</v>
          </cell>
          <cell r="I30" t="str">
            <v>SO</v>
          </cell>
          <cell r="J30">
            <v>38.519999999999996</v>
          </cell>
          <cell r="K30">
            <v>0</v>
          </cell>
        </row>
        <row r="31">
          <cell r="B31">
            <v>21.212500000000002</v>
          </cell>
          <cell r="C31">
            <v>25.2</v>
          </cell>
          <cell r="D31">
            <v>18.8</v>
          </cell>
          <cell r="E31">
            <v>83.958333333333329</v>
          </cell>
          <cell r="F31">
            <v>94</v>
          </cell>
          <cell r="G31">
            <v>65</v>
          </cell>
          <cell r="H31">
            <v>7.9200000000000008</v>
          </cell>
          <cell r="I31" t="str">
            <v>SO</v>
          </cell>
          <cell r="J31">
            <v>37.440000000000005</v>
          </cell>
          <cell r="K31">
            <v>37.6</v>
          </cell>
        </row>
        <row r="32">
          <cell r="B32">
            <v>21.170833333333331</v>
          </cell>
          <cell r="C32">
            <v>31.2</v>
          </cell>
          <cell r="D32">
            <v>14.1</v>
          </cell>
          <cell r="E32">
            <v>71.333333333333329</v>
          </cell>
          <cell r="F32">
            <v>97</v>
          </cell>
          <cell r="G32">
            <v>26</v>
          </cell>
          <cell r="H32">
            <v>11.520000000000001</v>
          </cell>
          <cell r="I32" t="str">
            <v>SO</v>
          </cell>
          <cell r="J32">
            <v>30.240000000000002</v>
          </cell>
          <cell r="K32">
            <v>0.2</v>
          </cell>
        </row>
        <row r="33">
          <cell r="B33">
            <v>27.637499999999999</v>
          </cell>
          <cell r="C33">
            <v>35.299999999999997</v>
          </cell>
          <cell r="D33">
            <v>21.7</v>
          </cell>
          <cell r="E33">
            <v>60</v>
          </cell>
          <cell r="F33">
            <v>79</v>
          </cell>
          <cell r="G33">
            <v>38</v>
          </cell>
          <cell r="H33">
            <v>15.840000000000002</v>
          </cell>
          <cell r="I33" t="str">
            <v>SO</v>
          </cell>
          <cell r="J33">
            <v>40.680000000000007</v>
          </cell>
          <cell r="K33">
            <v>0</v>
          </cell>
        </row>
        <row r="34">
          <cell r="B34">
            <v>24.299999999999997</v>
          </cell>
          <cell r="C34">
            <v>31.1</v>
          </cell>
          <cell r="D34">
            <v>20.100000000000001</v>
          </cell>
          <cell r="E34">
            <v>76.666666666666671</v>
          </cell>
          <cell r="F34">
            <v>95</v>
          </cell>
          <cell r="G34">
            <v>51</v>
          </cell>
          <cell r="H34">
            <v>16.559999999999999</v>
          </cell>
          <cell r="I34" t="str">
            <v>SO</v>
          </cell>
          <cell r="J34">
            <v>47.519999999999996</v>
          </cell>
          <cell r="K34">
            <v>30.200000000000003</v>
          </cell>
        </row>
        <row r="35">
          <cell r="I35" t="str">
            <v>SO</v>
          </cell>
        </row>
      </sheetData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K5">
            <v>8.7999999999999972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26.308333333333334</v>
          </cell>
          <cell r="C5">
            <v>37.299999999999997</v>
          </cell>
          <cell r="D5">
            <v>14.5</v>
          </cell>
          <cell r="E5">
            <v>50.208333333333336</v>
          </cell>
          <cell r="F5">
            <v>91</v>
          </cell>
          <cell r="G5">
            <v>17</v>
          </cell>
          <cell r="H5">
            <v>8.64</v>
          </cell>
          <cell r="I5" t="str">
            <v>SO</v>
          </cell>
          <cell r="J5">
            <v>23.040000000000003</v>
          </cell>
          <cell r="K5">
            <v>0</v>
          </cell>
        </row>
        <row r="6">
          <cell r="B6">
            <v>25.05</v>
          </cell>
          <cell r="C6">
            <v>35.6</v>
          </cell>
          <cell r="D6">
            <v>15.7</v>
          </cell>
          <cell r="E6">
            <v>55.083333333333336</v>
          </cell>
          <cell r="F6">
            <v>89</v>
          </cell>
          <cell r="G6">
            <v>22</v>
          </cell>
          <cell r="H6">
            <v>11.879999999999999</v>
          </cell>
          <cell r="I6" t="str">
            <v>SO</v>
          </cell>
          <cell r="J6">
            <v>32.4</v>
          </cell>
          <cell r="K6">
            <v>0</v>
          </cell>
        </row>
        <row r="7">
          <cell r="B7">
            <v>25.558333333333337</v>
          </cell>
          <cell r="C7">
            <v>36.799999999999997</v>
          </cell>
          <cell r="D7">
            <v>13.3</v>
          </cell>
          <cell r="E7">
            <v>54.208333333333336</v>
          </cell>
          <cell r="F7">
            <v>95</v>
          </cell>
          <cell r="G7">
            <v>14</v>
          </cell>
          <cell r="H7">
            <v>11.879999999999999</v>
          </cell>
          <cell r="I7" t="str">
            <v>SO</v>
          </cell>
          <cell r="J7">
            <v>34.56</v>
          </cell>
          <cell r="K7">
            <v>0</v>
          </cell>
        </row>
        <row r="8">
          <cell r="B8">
            <v>24.129166666666666</v>
          </cell>
          <cell r="C8">
            <v>30.5</v>
          </cell>
          <cell r="D8">
            <v>17.3</v>
          </cell>
          <cell r="E8">
            <v>71.625</v>
          </cell>
          <cell r="F8">
            <v>97</v>
          </cell>
          <cell r="G8">
            <v>47</v>
          </cell>
          <cell r="H8">
            <v>17.28</v>
          </cell>
          <cell r="I8" t="str">
            <v>SO</v>
          </cell>
          <cell r="J8">
            <v>32.4</v>
          </cell>
          <cell r="K8">
            <v>0</v>
          </cell>
        </row>
        <row r="9">
          <cell r="B9">
            <v>22.275000000000002</v>
          </cell>
          <cell r="C9">
            <v>28.3</v>
          </cell>
          <cell r="D9">
            <v>18.3</v>
          </cell>
          <cell r="E9">
            <v>58.208333333333336</v>
          </cell>
          <cell r="F9">
            <v>69</v>
          </cell>
          <cell r="G9">
            <v>46</v>
          </cell>
          <cell r="H9">
            <v>10.08</v>
          </cell>
          <cell r="I9" t="str">
            <v>SO</v>
          </cell>
          <cell r="J9">
            <v>23.759999999999998</v>
          </cell>
          <cell r="K9">
            <v>0</v>
          </cell>
        </row>
        <row r="10">
          <cell r="B10">
            <v>21.958333333333332</v>
          </cell>
          <cell r="C10">
            <v>29</v>
          </cell>
          <cell r="D10">
            <v>17.2</v>
          </cell>
          <cell r="E10">
            <v>61.541666666666664</v>
          </cell>
          <cell r="F10">
            <v>84</v>
          </cell>
          <cell r="G10">
            <v>40</v>
          </cell>
          <cell r="H10">
            <v>10.08</v>
          </cell>
          <cell r="I10" t="str">
            <v>SO</v>
          </cell>
          <cell r="J10">
            <v>19.440000000000001</v>
          </cell>
          <cell r="K10">
            <v>0</v>
          </cell>
        </row>
        <row r="11">
          <cell r="B11">
            <v>25.108333333333334</v>
          </cell>
          <cell r="C11">
            <v>36.200000000000003</v>
          </cell>
          <cell r="D11">
            <v>17</v>
          </cell>
          <cell r="E11">
            <v>64.333333333333329</v>
          </cell>
          <cell r="F11">
            <v>94</v>
          </cell>
          <cell r="G11">
            <v>31</v>
          </cell>
          <cell r="H11">
            <v>33.480000000000004</v>
          </cell>
          <cell r="I11" t="str">
            <v>SO</v>
          </cell>
          <cell r="J11">
            <v>60.839999999999996</v>
          </cell>
          <cell r="K11">
            <v>0</v>
          </cell>
        </row>
        <row r="12">
          <cell r="B12">
            <v>22.154166666666665</v>
          </cell>
          <cell r="C12">
            <v>29.2</v>
          </cell>
          <cell r="D12">
            <v>16.399999999999999</v>
          </cell>
          <cell r="E12">
            <v>76.708333333333329</v>
          </cell>
          <cell r="F12">
            <v>96</v>
          </cell>
          <cell r="G12">
            <v>50</v>
          </cell>
          <cell r="H12">
            <v>29.52</v>
          </cell>
          <cell r="I12" t="str">
            <v>SO</v>
          </cell>
          <cell r="J12">
            <v>61.2</v>
          </cell>
          <cell r="K12">
            <v>39.200000000000003</v>
          </cell>
        </row>
        <row r="13">
          <cell r="B13">
            <v>19.425000000000001</v>
          </cell>
          <cell r="C13">
            <v>28.6</v>
          </cell>
          <cell r="D13">
            <v>11.6</v>
          </cell>
          <cell r="E13">
            <v>80.708333333333329</v>
          </cell>
          <cell r="F13">
            <v>97</v>
          </cell>
          <cell r="G13">
            <v>44</v>
          </cell>
          <cell r="H13">
            <v>18</v>
          </cell>
          <cell r="I13" t="str">
            <v>SO</v>
          </cell>
          <cell r="J13">
            <v>32.4</v>
          </cell>
          <cell r="K13">
            <v>0.2</v>
          </cell>
        </row>
        <row r="14">
          <cell r="B14">
            <v>20.820833333333336</v>
          </cell>
          <cell r="C14">
            <v>22.9</v>
          </cell>
          <cell r="D14">
            <v>18.3</v>
          </cell>
          <cell r="E14">
            <v>92.166666666666671</v>
          </cell>
          <cell r="F14">
            <v>97</v>
          </cell>
          <cell r="G14">
            <v>73</v>
          </cell>
          <cell r="H14">
            <v>19.079999999999998</v>
          </cell>
          <cell r="I14" t="str">
            <v>SO</v>
          </cell>
          <cell r="J14">
            <v>66.239999999999995</v>
          </cell>
          <cell r="K14">
            <v>56.000000000000007</v>
          </cell>
        </row>
        <row r="15">
          <cell r="B15">
            <v>18.141666666666669</v>
          </cell>
          <cell r="C15">
            <v>21.6</v>
          </cell>
          <cell r="D15">
            <v>15.5</v>
          </cell>
          <cell r="E15">
            <v>93.25</v>
          </cell>
          <cell r="F15">
            <v>97</v>
          </cell>
          <cell r="G15">
            <v>80</v>
          </cell>
          <cell r="H15">
            <v>19.8</v>
          </cell>
          <cell r="I15" t="str">
            <v>SO</v>
          </cell>
          <cell r="J15">
            <v>37.440000000000005</v>
          </cell>
          <cell r="K15">
            <v>3.4</v>
          </cell>
        </row>
        <row r="16">
          <cell r="B16">
            <v>13.029166666666667</v>
          </cell>
          <cell r="C16">
            <v>15.7</v>
          </cell>
          <cell r="D16">
            <v>11.3</v>
          </cell>
          <cell r="E16">
            <v>81.916666666666671</v>
          </cell>
          <cell r="F16">
            <v>90</v>
          </cell>
          <cell r="G16">
            <v>68</v>
          </cell>
          <cell r="H16">
            <v>16.920000000000002</v>
          </cell>
          <cell r="I16" t="str">
            <v>SO</v>
          </cell>
          <cell r="J16">
            <v>34.200000000000003</v>
          </cell>
          <cell r="K16">
            <v>1.2</v>
          </cell>
        </row>
        <row r="17">
          <cell r="B17">
            <v>15.154166666666663</v>
          </cell>
          <cell r="C17">
            <v>25.4</v>
          </cell>
          <cell r="D17">
            <v>6</v>
          </cell>
          <cell r="E17">
            <v>70.5</v>
          </cell>
          <cell r="F17">
            <v>94</v>
          </cell>
          <cell r="G17">
            <v>38</v>
          </cell>
          <cell r="H17">
            <v>9.7200000000000006</v>
          </cell>
          <cell r="I17" t="str">
            <v>SO</v>
          </cell>
          <cell r="J17">
            <v>22.68</v>
          </cell>
          <cell r="K17">
            <v>0</v>
          </cell>
        </row>
        <row r="18">
          <cell r="B18">
            <v>20.874999999999996</v>
          </cell>
          <cell r="C18">
            <v>29.7</v>
          </cell>
          <cell r="D18">
            <v>12.9</v>
          </cell>
          <cell r="E18">
            <v>70.625</v>
          </cell>
          <cell r="F18">
            <v>97</v>
          </cell>
          <cell r="G18">
            <v>42</v>
          </cell>
          <cell r="H18">
            <v>12.6</v>
          </cell>
          <cell r="I18" t="str">
            <v>SO</v>
          </cell>
          <cell r="J18">
            <v>28.08</v>
          </cell>
          <cell r="K18">
            <v>0</v>
          </cell>
        </row>
        <row r="19">
          <cell r="B19">
            <v>24.837499999999995</v>
          </cell>
          <cell r="C19">
            <v>35.700000000000003</v>
          </cell>
          <cell r="D19">
            <v>16.7</v>
          </cell>
          <cell r="E19">
            <v>62.625</v>
          </cell>
          <cell r="F19">
            <v>89</v>
          </cell>
          <cell r="G19">
            <v>31</v>
          </cell>
          <cell r="H19">
            <v>17.28</v>
          </cell>
          <cell r="I19" t="str">
            <v>SO</v>
          </cell>
          <cell r="J19">
            <v>46.800000000000004</v>
          </cell>
          <cell r="K19">
            <v>0</v>
          </cell>
        </row>
        <row r="20">
          <cell r="B20">
            <v>28.058333333333326</v>
          </cell>
          <cell r="C20">
            <v>36.9</v>
          </cell>
          <cell r="D20">
            <v>20.399999999999999</v>
          </cell>
          <cell r="E20">
            <v>58.166666666666664</v>
          </cell>
          <cell r="F20">
            <v>83</v>
          </cell>
          <cell r="G20">
            <v>32</v>
          </cell>
          <cell r="H20">
            <v>29.52</v>
          </cell>
          <cell r="I20" t="str">
            <v>SO</v>
          </cell>
          <cell r="J20">
            <v>56.519999999999996</v>
          </cell>
          <cell r="K20">
            <v>0</v>
          </cell>
        </row>
        <row r="21">
          <cell r="B21">
            <v>28.629166666666674</v>
          </cell>
          <cell r="C21">
            <v>37.1</v>
          </cell>
          <cell r="D21">
            <v>21.7</v>
          </cell>
          <cell r="E21">
            <v>58.666666666666664</v>
          </cell>
          <cell r="F21">
            <v>87</v>
          </cell>
          <cell r="G21">
            <v>31</v>
          </cell>
          <cell r="H21">
            <v>24.840000000000003</v>
          </cell>
          <cell r="I21" t="str">
            <v>SO</v>
          </cell>
          <cell r="J21">
            <v>46.800000000000004</v>
          </cell>
          <cell r="K21">
            <v>0</v>
          </cell>
        </row>
        <row r="22">
          <cell r="B22">
            <v>29.108333333333334</v>
          </cell>
          <cell r="C22">
            <v>38.4</v>
          </cell>
          <cell r="D22">
            <v>20.9</v>
          </cell>
          <cell r="E22">
            <v>56.75</v>
          </cell>
          <cell r="F22">
            <v>88</v>
          </cell>
          <cell r="G22">
            <v>25</v>
          </cell>
          <cell r="H22">
            <v>16.2</v>
          </cell>
          <cell r="I22" t="str">
            <v>SO</v>
          </cell>
          <cell r="J22">
            <v>33.840000000000003</v>
          </cell>
          <cell r="K22">
            <v>0</v>
          </cell>
        </row>
        <row r="23">
          <cell r="B23">
            <v>28.9375</v>
          </cell>
          <cell r="C23">
            <v>38.5</v>
          </cell>
          <cell r="D23">
            <v>20.7</v>
          </cell>
          <cell r="E23">
            <v>54.541666666666664</v>
          </cell>
          <cell r="F23">
            <v>90</v>
          </cell>
          <cell r="G23">
            <v>16</v>
          </cell>
          <cell r="H23">
            <v>21.240000000000002</v>
          </cell>
          <cell r="I23" t="str">
            <v>SO</v>
          </cell>
          <cell r="J23">
            <v>37.080000000000005</v>
          </cell>
          <cell r="K23">
            <v>0</v>
          </cell>
        </row>
        <row r="24">
          <cell r="B24">
            <v>28.479166666666671</v>
          </cell>
          <cell r="C24">
            <v>38.9</v>
          </cell>
          <cell r="D24">
            <v>16.600000000000001</v>
          </cell>
          <cell r="E24">
            <v>43.541666666666664</v>
          </cell>
          <cell r="F24">
            <v>89</v>
          </cell>
          <cell r="G24">
            <v>13</v>
          </cell>
          <cell r="H24">
            <v>18.36</v>
          </cell>
          <cell r="I24" t="str">
            <v>SO</v>
          </cell>
          <cell r="J24">
            <v>37.800000000000004</v>
          </cell>
          <cell r="K24">
            <v>0</v>
          </cell>
        </row>
        <row r="25">
          <cell r="B25">
            <v>29.474999999999994</v>
          </cell>
          <cell r="C25">
            <v>38.799999999999997</v>
          </cell>
          <cell r="D25">
            <v>20.7</v>
          </cell>
          <cell r="E25">
            <v>32.416666666666664</v>
          </cell>
          <cell r="F25">
            <v>56</v>
          </cell>
          <cell r="G25">
            <v>13</v>
          </cell>
          <cell r="H25">
            <v>21.96</v>
          </cell>
          <cell r="I25" t="str">
            <v>SO</v>
          </cell>
          <cell r="J25">
            <v>41.4</v>
          </cell>
          <cell r="K25">
            <v>0</v>
          </cell>
        </row>
        <row r="26">
          <cell r="B26">
            <v>28.329166666666666</v>
          </cell>
          <cell r="C26">
            <v>38.299999999999997</v>
          </cell>
          <cell r="D26">
            <v>17</v>
          </cell>
          <cell r="E26">
            <v>45.416666666666664</v>
          </cell>
          <cell r="F26">
            <v>85</v>
          </cell>
          <cell r="G26">
            <v>15</v>
          </cell>
          <cell r="H26">
            <v>16.920000000000002</v>
          </cell>
          <cell r="I26" t="str">
            <v>SO</v>
          </cell>
          <cell r="J26">
            <v>35.64</v>
          </cell>
          <cell r="K26">
            <v>0</v>
          </cell>
        </row>
        <row r="27">
          <cell r="B27">
            <v>28.770833333333332</v>
          </cell>
          <cell r="C27">
            <v>38.799999999999997</v>
          </cell>
          <cell r="D27">
            <v>18.600000000000001</v>
          </cell>
          <cell r="E27">
            <v>45.458333333333336</v>
          </cell>
          <cell r="F27">
            <v>81</v>
          </cell>
          <cell r="G27">
            <v>16</v>
          </cell>
          <cell r="H27">
            <v>23.040000000000003</v>
          </cell>
          <cell r="I27" t="str">
            <v>SO</v>
          </cell>
          <cell r="J27">
            <v>41.4</v>
          </cell>
          <cell r="K27">
            <v>0</v>
          </cell>
        </row>
        <row r="28">
          <cell r="B28">
            <v>29.254166666666663</v>
          </cell>
          <cell r="C28">
            <v>37.299999999999997</v>
          </cell>
          <cell r="D28">
            <v>22.4</v>
          </cell>
          <cell r="E28">
            <v>54.291666666666664</v>
          </cell>
          <cell r="F28">
            <v>77</v>
          </cell>
          <cell r="G28">
            <v>32</v>
          </cell>
          <cell r="H28">
            <v>30.240000000000002</v>
          </cell>
          <cell r="I28" t="str">
            <v>SO</v>
          </cell>
          <cell r="J28">
            <v>50.4</v>
          </cell>
          <cell r="K28">
            <v>0</v>
          </cell>
        </row>
        <row r="29">
          <cell r="B29">
            <v>27.504166666666666</v>
          </cell>
          <cell r="C29">
            <v>37.799999999999997</v>
          </cell>
          <cell r="D29">
            <v>21.8</v>
          </cell>
          <cell r="E29">
            <v>65.958333333333329</v>
          </cell>
          <cell r="F29">
            <v>93</v>
          </cell>
          <cell r="G29">
            <v>32</v>
          </cell>
          <cell r="H29">
            <v>27.36</v>
          </cell>
          <cell r="I29" t="str">
            <v>SO</v>
          </cell>
          <cell r="J29">
            <v>84.600000000000009</v>
          </cell>
          <cell r="K29">
            <v>8.2000000000000011</v>
          </cell>
        </row>
        <row r="30">
          <cell r="B30">
            <v>22.529166666666665</v>
          </cell>
          <cell r="C30">
            <v>26.5</v>
          </cell>
          <cell r="D30">
            <v>19.399999999999999</v>
          </cell>
          <cell r="E30">
            <v>88.958333333333329</v>
          </cell>
          <cell r="F30">
            <v>96</v>
          </cell>
          <cell r="G30">
            <v>70</v>
          </cell>
          <cell r="H30">
            <v>23.040000000000003</v>
          </cell>
          <cell r="I30" t="str">
            <v>SO</v>
          </cell>
          <cell r="J30">
            <v>41.4</v>
          </cell>
          <cell r="K30">
            <v>28.799999999999997</v>
          </cell>
        </row>
        <row r="31">
          <cell r="B31">
            <v>23.620833333333334</v>
          </cell>
          <cell r="C31">
            <v>31.5</v>
          </cell>
          <cell r="D31">
            <v>19.100000000000001</v>
          </cell>
          <cell r="E31">
            <v>82.375</v>
          </cell>
          <cell r="F31">
            <v>96</v>
          </cell>
          <cell r="G31">
            <v>48</v>
          </cell>
          <cell r="H31">
            <v>24.840000000000003</v>
          </cell>
          <cell r="I31" t="str">
            <v>SO</v>
          </cell>
          <cell r="J31">
            <v>51.12</v>
          </cell>
          <cell r="K31">
            <v>8.8000000000000007</v>
          </cell>
        </row>
        <row r="32">
          <cell r="B32">
            <v>20.262500000000003</v>
          </cell>
          <cell r="C32">
            <v>26.1</v>
          </cell>
          <cell r="D32">
            <v>17.3</v>
          </cell>
          <cell r="E32">
            <v>79.708333333333329</v>
          </cell>
          <cell r="F32">
            <v>96</v>
          </cell>
          <cell r="G32">
            <v>47</v>
          </cell>
          <cell r="H32">
            <v>10.08</v>
          </cell>
          <cell r="I32" t="str">
            <v>S</v>
          </cell>
          <cell r="J32">
            <v>22.32</v>
          </cell>
          <cell r="K32">
            <v>1.8</v>
          </cell>
        </row>
        <row r="33">
          <cell r="B33">
            <v>23.650000000000002</v>
          </cell>
          <cell r="C33">
            <v>33.5</v>
          </cell>
          <cell r="D33">
            <v>16.7</v>
          </cell>
          <cell r="E33">
            <v>72.708333333333329</v>
          </cell>
          <cell r="F33">
            <v>95</v>
          </cell>
          <cell r="G33">
            <v>41</v>
          </cell>
          <cell r="H33">
            <v>18.36</v>
          </cell>
          <cell r="I33" t="str">
            <v>SO</v>
          </cell>
          <cell r="J33">
            <v>35.64</v>
          </cell>
          <cell r="K33">
            <v>0.8</v>
          </cell>
        </row>
        <row r="34">
          <cell r="B34">
            <v>21.520833333333332</v>
          </cell>
          <cell r="C34">
            <v>26.2</v>
          </cell>
          <cell r="D34">
            <v>18</v>
          </cell>
          <cell r="E34">
            <v>83.458333333333329</v>
          </cell>
          <cell r="F34">
            <v>96</v>
          </cell>
          <cell r="G34">
            <v>66</v>
          </cell>
          <cell r="H34">
            <v>18.720000000000002</v>
          </cell>
          <cell r="I34" t="str">
            <v>SO</v>
          </cell>
          <cell r="J34">
            <v>55.440000000000005</v>
          </cell>
          <cell r="K34">
            <v>33.600000000000009</v>
          </cell>
        </row>
        <row r="35">
          <cell r="I35" t="str">
            <v>SO</v>
          </cell>
        </row>
      </sheetData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 t="str">
            <v>*</v>
          </cell>
        </row>
      </sheetData>
      <sheetData sheetId="2">
        <row r="5">
          <cell r="K5" t="str">
            <v>*</v>
          </cell>
        </row>
      </sheetData>
      <sheetData sheetId="3">
        <row r="5">
          <cell r="K5" t="str">
            <v>*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5.6000000000000005</v>
          </cell>
        </row>
      </sheetData>
      <sheetData sheetId="6">
        <row r="5">
          <cell r="K5">
            <v>6.3999999999999995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27.258333333333329</v>
          </cell>
          <cell r="C5">
            <v>35.799999999999997</v>
          </cell>
          <cell r="D5">
            <v>19.600000000000001</v>
          </cell>
          <cell r="E5">
            <v>36.166666666666664</v>
          </cell>
          <cell r="F5">
            <v>59</v>
          </cell>
          <cell r="G5">
            <v>16</v>
          </cell>
          <cell r="H5">
            <v>13.68</v>
          </cell>
          <cell r="I5" t="str">
            <v>L</v>
          </cell>
          <cell r="J5">
            <v>36.36</v>
          </cell>
          <cell r="K5">
            <v>0</v>
          </cell>
        </row>
        <row r="6">
          <cell r="B6">
            <v>26.466666666666658</v>
          </cell>
          <cell r="C6">
            <v>34.4</v>
          </cell>
          <cell r="D6">
            <v>18.399999999999999</v>
          </cell>
          <cell r="E6">
            <v>34.166666666666664</v>
          </cell>
          <cell r="F6">
            <v>61</v>
          </cell>
          <cell r="G6">
            <v>14</v>
          </cell>
          <cell r="H6">
            <v>15.48</v>
          </cell>
          <cell r="I6" t="str">
            <v>L</v>
          </cell>
          <cell r="J6">
            <v>37.800000000000004</v>
          </cell>
          <cell r="K6">
            <v>0</v>
          </cell>
        </row>
        <row r="7">
          <cell r="B7">
            <v>26.541666666666668</v>
          </cell>
          <cell r="C7">
            <v>36.5</v>
          </cell>
          <cell r="D7">
            <v>17.899999999999999</v>
          </cell>
          <cell r="E7">
            <v>34.541666666666664</v>
          </cell>
          <cell r="F7">
            <v>62</v>
          </cell>
          <cell r="G7">
            <v>14</v>
          </cell>
          <cell r="H7">
            <v>16.559999999999999</v>
          </cell>
          <cell r="I7" t="str">
            <v>L</v>
          </cell>
          <cell r="J7">
            <v>32.76</v>
          </cell>
          <cell r="K7">
            <v>0</v>
          </cell>
        </row>
        <row r="8">
          <cell r="B8">
            <v>25.158333333333335</v>
          </cell>
          <cell r="C8">
            <v>34.200000000000003</v>
          </cell>
          <cell r="D8">
            <v>16.2</v>
          </cell>
          <cell r="E8">
            <v>51.666666666666664</v>
          </cell>
          <cell r="F8">
            <v>90</v>
          </cell>
          <cell r="G8">
            <v>24</v>
          </cell>
          <cell r="H8">
            <v>18</v>
          </cell>
          <cell r="I8" t="str">
            <v>L</v>
          </cell>
          <cell r="J8">
            <v>32.76</v>
          </cell>
          <cell r="K8">
            <v>0</v>
          </cell>
        </row>
        <row r="9">
          <cell r="B9">
            <v>24.816666666666666</v>
          </cell>
          <cell r="C9">
            <v>33.6</v>
          </cell>
          <cell r="D9">
            <v>19.7</v>
          </cell>
          <cell r="E9">
            <v>60.291666666666664</v>
          </cell>
          <cell r="F9">
            <v>84</v>
          </cell>
          <cell r="G9">
            <v>28</v>
          </cell>
          <cell r="H9">
            <v>19.8</v>
          </cell>
          <cell r="I9" t="str">
            <v>L</v>
          </cell>
          <cell r="J9">
            <v>51.12</v>
          </cell>
          <cell r="K9">
            <v>0</v>
          </cell>
        </row>
        <row r="10">
          <cell r="B10">
            <v>24.579166666666669</v>
          </cell>
          <cell r="C10">
            <v>33.5</v>
          </cell>
          <cell r="D10">
            <v>17.600000000000001</v>
          </cell>
          <cell r="E10">
            <v>55.583333333333336</v>
          </cell>
          <cell r="F10">
            <v>81</v>
          </cell>
          <cell r="G10">
            <v>25</v>
          </cell>
          <cell r="H10">
            <v>14.4</v>
          </cell>
          <cell r="I10" t="str">
            <v>L</v>
          </cell>
          <cell r="J10">
            <v>41.4</v>
          </cell>
          <cell r="K10">
            <v>0</v>
          </cell>
        </row>
        <row r="11">
          <cell r="B11">
            <v>26.929166666666664</v>
          </cell>
          <cell r="C11">
            <v>34.4</v>
          </cell>
          <cell r="D11">
            <v>20.9</v>
          </cell>
          <cell r="E11">
            <v>52.166666666666664</v>
          </cell>
          <cell r="F11">
            <v>73</v>
          </cell>
          <cell r="G11">
            <v>31</v>
          </cell>
          <cell r="H11">
            <v>35.28</v>
          </cell>
          <cell r="I11" t="str">
            <v>L</v>
          </cell>
          <cell r="J11">
            <v>59.4</v>
          </cell>
          <cell r="K11">
            <v>0</v>
          </cell>
        </row>
        <row r="12">
          <cell r="B12">
            <v>24.900000000000002</v>
          </cell>
          <cell r="C12">
            <v>34.200000000000003</v>
          </cell>
          <cell r="D12">
            <v>17.100000000000001</v>
          </cell>
          <cell r="E12">
            <v>65.833333333333329</v>
          </cell>
          <cell r="F12">
            <v>94</v>
          </cell>
          <cell r="G12">
            <v>29</v>
          </cell>
          <cell r="H12">
            <v>57.960000000000008</v>
          </cell>
          <cell r="I12" t="str">
            <v>L</v>
          </cell>
          <cell r="J12">
            <v>91.44</v>
          </cell>
          <cell r="K12">
            <v>11.2</v>
          </cell>
        </row>
        <row r="13">
          <cell r="B13">
            <v>19.854166666666664</v>
          </cell>
          <cell r="C13">
            <v>23</v>
          </cell>
          <cell r="D13">
            <v>17.399999999999999</v>
          </cell>
          <cell r="E13">
            <v>88.5</v>
          </cell>
          <cell r="F13">
            <v>95</v>
          </cell>
          <cell r="G13">
            <v>75</v>
          </cell>
          <cell r="H13">
            <v>25.56</v>
          </cell>
          <cell r="I13" t="str">
            <v>L</v>
          </cell>
          <cell r="J13">
            <v>42.12</v>
          </cell>
          <cell r="K13">
            <v>12</v>
          </cell>
        </row>
        <row r="14">
          <cell r="B14">
            <v>23.008333333333336</v>
          </cell>
          <cell r="C14">
            <v>29.9</v>
          </cell>
          <cell r="D14">
            <v>18.3</v>
          </cell>
          <cell r="E14">
            <v>77.583333333333329</v>
          </cell>
          <cell r="F14">
            <v>95</v>
          </cell>
          <cell r="G14">
            <v>51</v>
          </cell>
          <cell r="H14">
            <v>34.56</v>
          </cell>
          <cell r="I14" t="str">
            <v>L</v>
          </cell>
          <cell r="J14">
            <v>59.4</v>
          </cell>
          <cell r="K14">
            <v>7.2</v>
          </cell>
        </row>
        <row r="15">
          <cell r="B15">
            <v>20.645833333333329</v>
          </cell>
          <cell r="C15">
            <v>25.7</v>
          </cell>
          <cell r="D15">
            <v>18.600000000000001</v>
          </cell>
          <cell r="E15">
            <v>91.5</v>
          </cell>
          <cell r="F15">
            <v>96</v>
          </cell>
          <cell r="G15">
            <v>63</v>
          </cell>
          <cell r="H15">
            <v>31.680000000000003</v>
          </cell>
          <cell r="I15" t="str">
            <v>L</v>
          </cell>
          <cell r="J15">
            <v>77.039999999999992</v>
          </cell>
          <cell r="K15">
            <v>67</v>
          </cell>
        </row>
        <row r="16">
          <cell r="B16">
            <v>15.920833333333334</v>
          </cell>
          <cell r="C16">
            <v>19.2</v>
          </cell>
          <cell r="D16">
            <v>13.2</v>
          </cell>
          <cell r="E16">
            <v>91.75</v>
          </cell>
          <cell r="F16">
            <v>96</v>
          </cell>
          <cell r="G16">
            <v>79</v>
          </cell>
          <cell r="H16">
            <v>17.28</v>
          </cell>
          <cell r="I16" t="str">
            <v>L</v>
          </cell>
          <cell r="J16">
            <v>33.840000000000003</v>
          </cell>
          <cell r="K16">
            <v>10.600000000000001</v>
          </cell>
        </row>
        <row r="17">
          <cell r="B17">
            <v>16.366666666666667</v>
          </cell>
          <cell r="C17">
            <v>23.5</v>
          </cell>
          <cell r="D17">
            <v>11.9</v>
          </cell>
          <cell r="E17">
            <v>85.875</v>
          </cell>
          <cell r="F17">
            <v>97</v>
          </cell>
          <cell r="G17">
            <v>62</v>
          </cell>
          <cell r="H17">
            <v>14.4</v>
          </cell>
          <cell r="I17" t="str">
            <v>L</v>
          </cell>
          <cell r="J17">
            <v>28.44</v>
          </cell>
          <cell r="K17">
            <v>5.8</v>
          </cell>
        </row>
        <row r="18">
          <cell r="B18">
            <v>20.9375</v>
          </cell>
          <cell r="C18">
            <v>29.9</v>
          </cell>
          <cell r="D18">
            <v>15.2</v>
          </cell>
          <cell r="E18">
            <v>73.916666666666671</v>
          </cell>
          <cell r="F18">
            <v>92</v>
          </cell>
          <cell r="G18">
            <v>42</v>
          </cell>
          <cell r="H18">
            <v>15.48</v>
          </cell>
          <cell r="I18" t="str">
            <v>L</v>
          </cell>
          <cell r="J18">
            <v>30.240000000000002</v>
          </cell>
          <cell r="K18">
            <v>0</v>
          </cell>
        </row>
        <row r="19">
          <cell r="B19">
            <v>25.229166666666668</v>
          </cell>
          <cell r="C19">
            <v>34</v>
          </cell>
          <cell r="D19">
            <v>18.100000000000001</v>
          </cell>
          <cell r="E19">
            <v>60.375</v>
          </cell>
          <cell r="F19">
            <v>85</v>
          </cell>
          <cell r="G19">
            <v>29</v>
          </cell>
          <cell r="H19">
            <v>11.16</v>
          </cell>
          <cell r="I19" t="str">
            <v>L</v>
          </cell>
          <cell r="J19">
            <v>35.28</v>
          </cell>
          <cell r="K19">
            <v>0</v>
          </cell>
        </row>
        <row r="20">
          <cell r="B20">
            <v>27.758333333333329</v>
          </cell>
          <cell r="C20">
            <v>34.6</v>
          </cell>
          <cell r="D20">
            <v>21.8</v>
          </cell>
          <cell r="E20">
            <v>51.958333333333336</v>
          </cell>
          <cell r="F20">
            <v>75</v>
          </cell>
          <cell r="G20">
            <v>31</v>
          </cell>
          <cell r="H20">
            <v>30.96</v>
          </cell>
          <cell r="I20" t="str">
            <v>L</v>
          </cell>
          <cell r="J20">
            <v>53.28</v>
          </cell>
          <cell r="K20">
            <v>0</v>
          </cell>
        </row>
        <row r="21">
          <cell r="B21">
            <v>28.016666666666666</v>
          </cell>
          <cell r="C21">
            <v>35.1</v>
          </cell>
          <cell r="D21">
            <v>22.7</v>
          </cell>
          <cell r="E21">
            <v>51.958333333333336</v>
          </cell>
          <cell r="F21">
            <v>70</v>
          </cell>
          <cell r="G21">
            <v>28</v>
          </cell>
          <cell r="H21">
            <v>25.56</v>
          </cell>
          <cell r="I21" t="str">
            <v>L</v>
          </cell>
          <cell r="J21">
            <v>41.76</v>
          </cell>
          <cell r="K21">
            <v>0</v>
          </cell>
        </row>
        <row r="22">
          <cell r="B22">
            <v>28.233333333333331</v>
          </cell>
          <cell r="C22">
            <v>36</v>
          </cell>
          <cell r="D22">
            <v>21.4</v>
          </cell>
          <cell r="E22">
            <v>48.166666666666664</v>
          </cell>
          <cell r="F22">
            <v>78</v>
          </cell>
          <cell r="G22">
            <v>19</v>
          </cell>
          <cell r="H22">
            <v>15.48</v>
          </cell>
          <cell r="I22" t="str">
            <v>L</v>
          </cell>
          <cell r="J22">
            <v>58.32</v>
          </cell>
          <cell r="K22">
            <v>0</v>
          </cell>
        </row>
        <row r="23">
          <cell r="B23">
            <v>29.308333333333334</v>
          </cell>
          <cell r="C23">
            <v>36.700000000000003</v>
          </cell>
          <cell r="D23">
            <v>21.8</v>
          </cell>
          <cell r="E23">
            <v>36.583333333333336</v>
          </cell>
          <cell r="F23">
            <v>68</v>
          </cell>
          <cell r="G23">
            <v>13</v>
          </cell>
          <cell r="H23">
            <v>25.92</v>
          </cell>
          <cell r="I23" t="str">
            <v>L</v>
          </cell>
          <cell r="J23">
            <v>46.440000000000005</v>
          </cell>
          <cell r="K23">
            <v>0</v>
          </cell>
        </row>
        <row r="24">
          <cell r="B24">
            <v>27.870833333333337</v>
          </cell>
          <cell r="C24">
            <v>36.1</v>
          </cell>
          <cell r="D24">
            <v>18.600000000000001</v>
          </cell>
          <cell r="E24">
            <v>32.166666666666664</v>
          </cell>
          <cell r="F24">
            <v>69</v>
          </cell>
          <cell r="G24">
            <v>11</v>
          </cell>
          <cell r="H24">
            <v>12.96</v>
          </cell>
          <cell r="I24" t="str">
            <v>L</v>
          </cell>
          <cell r="J24">
            <v>35.64</v>
          </cell>
          <cell r="K24">
            <v>0</v>
          </cell>
        </row>
        <row r="25">
          <cell r="B25">
            <v>27.612499999999997</v>
          </cell>
          <cell r="C25">
            <v>36.1</v>
          </cell>
          <cell r="D25">
            <v>19.3</v>
          </cell>
          <cell r="E25">
            <v>34.666666666666664</v>
          </cell>
          <cell r="F25">
            <v>64</v>
          </cell>
          <cell r="G25">
            <v>12</v>
          </cell>
          <cell r="H25">
            <v>16.2</v>
          </cell>
          <cell r="I25" t="str">
            <v>L</v>
          </cell>
          <cell r="J25">
            <v>47.88</v>
          </cell>
          <cell r="K25">
            <v>0</v>
          </cell>
        </row>
        <row r="26">
          <cell r="B26">
            <v>27.208333333333332</v>
          </cell>
          <cell r="C26">
            <v>36.200000000000003</v>
          </cell>
          <cell r="D26">
            <v>16.7</v>
          </cell>
          <cell r="E26">
            <v>35.708333333333336</v>
          </cell>
          <cell r="F26">
            <v>76</v>
          </cell>
          <cell r="G26">
            <v>14</v>
          </cell>
          <cell r="H26">
            <v>16.559999999999999</v>
          </cell>
          <cell r="I26" t="str">
            <v>L</v>
          </cell>
          <cell r="J26">
            <v>33.480000000000004</v>
          </cell>
          <cell r="K26">
            <v>0</v>
          </cell>
        </row>
        <row r="27">
          <cell r="B27">
            <v>27.276190476190475</v>
          </cell>
          <cell r="C27">
            <v>36.700000000000003</v>
          </cell>
          <cell r="D27">
            <v>18.399999999999999</v>
          </cell>
          <cell r="E27">
            <v>44.19047619047619</v>
          </cell>
          <cell r="F27">
            <v>81</v>
          </cell>
          <cell r="G27">
            <v>15</v>
          </cell>
          <cell r="H27">
            <v>19.440000000000001</v>
          </cell>
          <cell r="I27" t="str">
            <v>L</v>
          </cell>
          <cell r="J27">
            <v>36.36</v>
          </cell>
          <cell r="K27">
            <v>0</v>
          </cell>
        </row>
        <row r="28">
          <cell r="B28">
            <v>30.786666666666669</v>
          </cell>
          <cell r="C28">
            <v>36.1</v>
          </cell>
          <cell r="D28">
            <v>22.3</v>
          </cell>
          <cell r="E28">
            <v>41.93333333333333</v>
          </cell>
          <cell r="F28">
            <v>80</v>
          </cell>
          <cell r="G28">
            <v>23</v>
          </cell>
          <cell r="H28">
            <v>25.92</v>
          </cell>
          <cell r="I28" t="str">
            <v>L</v>
          </cell>
          <cell r="J28">
            <v>42.84</v>
          </cell>
          <cell r="K28">
            <v>0</v>
          </cell>
        </row>
        <row r="29">
          <cell r="B29">
            <v>25.299999999999997</v>
          </cell>
          <cell r="C29">
            <v>35</v>
          </cell>
          <cell r="D29">
            <v>19.5</v>
          </cell>
          <cell r="E29">
            <v>66.291666666666671</v>
          </cell>
          <cell r="F29">
            <v>94</v>
          </cell>
          <cell r="G29">
            <v>33</v>
          </cell>
          <cell r="H29">
            <v>29.880000000000003</v>
          </cell>
          <cell r="I29" t="str">
            <v>L</v>
          </cell>
          <cell r="J29">
            <v>52.92</v>
          </cell>
          <cell r="K29">
            <v>33.6</v>
          </cell>
        </row>
        <row r="30">
          <cell r="B30">
            <v>21.683333333333337</v>
          </cell>
          <cell r="C30">
            <v>24.3</v>
          </cell>
          <cell r="D30">
            <v>17.899999999999999</v>
          </cell>
          <cell r="E30">
            <v>82.142857142857139</v>
          </cell>
          <cell r="F30">
            <v>100</v>
          </cell>
          <cell r="G30">
            <v>70</v>
          </cell>
          <cell r="H30">
            <v>18.36</v>
          </cell>
          <cell r="I30" t="str">
            <v>L</v>
          </cell>
          <cell r="J30">
            <v>73.44</v>
          </cell>
          <cell r="K30">
            <v>38.199999999999996</v>
          </cell>
        </row>
        <row r="31">
          <cell r="B31">
            <v>23.854166666666671</v>
          </cell>
          <cell r="C31">
            <v>30.1</v>
          </cell>
          <cell r="D31">
            <v>20.100000000000001</v>
          </cell>
          <cell r="E31">
            <v>78.791666666666671</v>
          </cell>
          <cell r="F31">
            <v>93</v>
          </cell>
          <cell r="G31">
            <v>49</v>
          </cell>
          <cell r="H31">
            <v>21.96</v>
          </cell>
          <cell r="I31" t="str">
            <v>L</v>
          </cell>
          <cell r="J31">
            <v>34.92</v>
          </cell>
          <cell r="K31">
            <v>0</v>
          </cell>
        </row>
        <row r="32">
          <cell r="B32">
            <v>22.533333333333335</v>
          </cell>
          <cell r="C32">
            <v>26.5</v>
          </cell>
          <cell r="D32">
            <v>19.7</v>
          </cell>
          <cell r="E32">
            <v>82.208333333333329</v>
          </cell>
          <cell r="F32">
            <v>96</v>
          </cell>
          <cell r="G32">
            <v>59</v>
          </cell>
          <cell r="H32">
            <v>10.44</v>
          </cell>
          <cell r="I32" t="str">
            <v>L</v>
          </cell>
          <cell r="J32">
            <v>29.52</v>
          </cell>
          <cell r="K32">
            <v>0.8</v>
          </cell>
        </row>
        <row r="33">
          <cell r="B33">
            <v>24.787499999999998</v>
          </cell>
          <cell r="C33">
            <v>31.7</v>
          </cell>
          <cell r="D33">
            <v>20</v>
          </cell>
          <cell r="E33">
            <v>66.333333333333329</v>
          </cell>
          <cell r="F33">
            <v>94</v>
          </cell>
          <cell r="G33">
            <v>35</v>
          </cell>
          <cell r="H33">
            <v>18.720000000000002</v>
          </cell>
          <cell r="I33" t="str">
            <v>L</v>
          </cell>
          <cell r="J33">
            <v>38.880000000000003</v>
          </cell>
          <cell r="K33">
            <v>0</v>
          </cell>
        </row>
        <row r="34">
          <cell r="B34">
            <v>20.437500000000004</v>
          </cell>
          <cell r="C34">
            <v>24.5</v>
          </cell>
          <cell r="D34">
            <v>17.7</v>
          </cell>
          <cell r="E34">
            <v>79.958333333333329</v>
          </cell>
          <cell r="F34">
            <v>94</v>
          </cell>
          <cell r="G34">
            <v>60</v>
          </cell>
          <cell r="H34">
            <v>23.400000000000002</v>
          </cell>
          <cell r="I34" t="str">
            <v>L</v>
          </cell>
          <cell r="J34">
            <v>46.080000000000005</v>
          </cell>
          <cell r="K34">
            <v>7.3999999999999995</v>
          </cell>
        </row>
        <row r="35">
          <cell r="I35" t="str">
            <v>L</v>
          </cell>
        </row>
      </sheetData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0.8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27.370833333333326</v>
          </cell>
          <cell r="C5">
            <v>36</v>
          </cell>
          <cell r="D5">
            <v>20.9</v>
          </cell>
          <cell r="E5">
            <v>49.791666666666664</v>
          </cell>
          <cell r="F5">
            <v>69</v>
          </cell>
          <cell r="G5">
            <v>19</v>
          </cell>
          <cell r="H5">
            <v>16.559999999999999</v>
          </cell>
          <cell r="I5" t="str">
            <v>N</v>
          </cell>
          <cell r="J5">
            <v>26.64</v>
          </cell>
          <cell r="K5">
            <v>0</v>
          </cell>
        </row>
        <row r="6">
          <cell r="B6">
            <v>26.037499999999998</v>
          </cell>
          <cell r="C6">
            <v>32.799999999999997</v>
          </cell>
          <cell r="D6">
            <v>21</v>
          </cell>
          <cell r="E6">
            <v>57.625</v>
          </cell>
          <cell r="F6">
            <v>78</v>
          </cell>
          <cell r="G6">
            <v>30</v>
          </cell>
          <cell r="H6">
            <v>23.759999999999998</v>
          </cell>
          <cell r="I6" t="str">
            <v>NE</v>
          </cell>
          <cell r="J6">
            <v>33.840000000000003</v>
          </cell>
          <cell r="K6">
            <v>0</v>
          </cell>
        </row>
        <row r="7">
          <cell r="B7">
            <v>23.374999999999996</v>
          </cell>
          <cell r="C7">
            <v>28.6</v>
          </cell>
          <cell r="D7">
            <v>19</v>
          </cell>
          <cell r="E7">
            <v>73.125</v>
          </cell>
          <cell r="F7">
            <v>89</v>
          </cell>
          <cell r="G7">
            <v>56</v>
          </cell>
          <cell r="H7">
            <v>10.44</v>
          </cell>
          <cell r="I7" t="str">
            <v>SO</v>
          </cell>
          <cell r="J7">
            <v>25.92</v>
          </cell>
          <cell r="K7">
            <v>0</v>
          </cell>
        </row>
        <row r="8">
          <cell r="B8">
            <v>20.629166666666666</v>
          </cell>
          <cell r="C8">
            <v>25.5</v>
          </cell>
          <cell r="D8">
            <v>16.399999999999999</v>
          </cell>
          <cell r="E8">
            <v>70.166666666666671</v>
          </cell>
          <cell r="F8">
            <v>94</v>
          </cell>
          <cell r="G8">
            <v>37</v>
          </cell>
          <cell r="H8">
            <v>20.52</v>
          </cell>
          <cell r="I8" t="str">
            <v>S</v>
          </cell>
          <cell r="J8">
            <v>36.36</v>
          </cell>
          <cell r="K8">
            <v>3</v>
          </cell>
        </row>
        <row r="9">
          <cell r="B9">
            <v>18.829166666666669</v>
          </cell>
          <cell r="C9">
            <v>25.7</v>
          </cell>
          <cell r="D9">
            <v>12.5</v>
          </cell>
          <cell r="E9">
            <v>56.5</v>
          </cell>
          <cell r="F9">
            <v>83</v>
          </cell>
          <cell r="G9">
            <v>21</v>
          </cell>
          <cell r="H9">
            <v>20.88</v>
          </cell>
          <cell r="I9" t="str">
            <v>S</v>
          </cell>
          <cell r="J9">
            <v>30.96</v>
          </cell>
          <cell r="K9">
            <v>0</v>
          </cell>
        </row>
        <row r="10">
          <cell r="B10">
            <v>19.68333333333333</v>
          </cell>
          <cell r="C10">
            <v>26.3</v>
          </cell>
          <cell r="D10">
            <v>15</v>
          </cell>
          <cell r="E10">
            <v>51.166666666666664</v>
          </cell>
          <cell r="F10">
            <v>77</v>
          </cell>
          <cell r="G10">
            <v>22</v>
          </cell>
          <cell r="H10">
            <v>13.32</v>
          </cell>
          <cell r="I10" t="str">
            <v>S</v>
          </cell>
          <cell r="J10">
            <v>29.880000000000003</v>
          </cell>
          <cell r="K10">
            <v>0</v>
          </cell>
        </row>
        <row r="11">
          <cell r="B11">
            <v>22.333333333333329</v>
          </cell>
          <cell r="C11">
            <v>31.4</v>
          </cell>
          <cell r="D11">
            <v>17.399999999999999</v>
          </cell>
          <cell r="E11">
            <v>59.875</v>
          </cell>
          <cell r="F11">
            <v>85</v>
          </cell>
          <cell r="G11">
            <v>42</v>
          </cell>
          <cell r="H11">
            <v>16.920000000000002</v>
          </cell>
          <cell r="I11" t="str">
            <v>NE</v>
          </cell>
          <cell r="J11">
            <v>38.159999999999997</v>
          </cell>
          <cell r="K11">
            <v>1.2</v>
          </cell>
        </row>
        <row r="12">
          <cell r="B12">
            <v>19.887499999999996</v>
          </cell>
          <cell r="C12">
            <v>24.7</v>
          </cell>
          <cell r="D12">
            <v>15.7</v>
          </cell>
          <cell r="E12">
            <v>82.75</v>
          </cell>
          <cell r="F12">
            <v>95</v>
          </cell>
          <cell r="G12">
            <v>55</v>
          </cell>
          <cell r="H12">
            <v>24.48</v>
          </cell>
          <cell r="I12" t="str">
            <v>L</v>
          </cell>
          <cell r="J12">
            <v>56.519999999999996</v>
          </cell>
          <cell r="K12">
            <v>45.599999999999994</v>
          </cell>
        </row>
        <row r="13">
          <cell r="B13">
            <v>21.104166666666668</v>
          </cell>
          <cell r="C13">
            <v>28.2</v>
          </cell>
          <cell r="D13">
            <v>15.8</v>
          </cell>
          <cell r="E13">
            <v>71.875</v>
          </cell>
          <cell r="F13">
            <v>92</v>
          </cell>
          <cell r="G13">
            <v>44</v>
          </cell>
          <cell r="H13">
            <v>17.28</v>
          </cell>
          <cell r="I13" t="str">
            <v>NE</v>
          </cell>
          <cell r="J13">
            <v>32.76</v>
          </cell>
          <cell r="K13">
            <v>0</v>
          </cell>
        </row>
        <row r="14">
          <cell r="B14">
            <v>18.783333333333335</v>
          </cell>
          <cell r="C14">
            <v>21.1</v>
          </cell>
          <cell r="D14">
            <v>17.5</v>
          </cell>
          <cell r="E14">
            <v>90.791666666666671</v>
          </cell>
          <cell r="F14">
            <v>96</v>
          </cell>
          <cell r="G14">
            <v>74</v>
          </cell>
          <cell r="H14">
            <v>15.120000000000001</v>
          </cell>
          <cell r="I14" t="str">
            <v>NE</v>
          </cell>
          <cell r="J14">
            <v>29.16</v>
          </cell>
          <cell r="K14">
            <v>44.199999999999996</v>
          </cell>
        </row>
        <row r="15">
          <cell r="B15">
            <v>14.975</v>
          </cell>
          <cell r="C15">
            <v>17.899999999999999</v>
          </cell>
          <cell r="D15">
            <v>10.8</v>
          </cell>
          <cell r="E15">
            <v>91</v>
          </cell>
          <cell r="F15">
            <v>96</v>
          </cell>
          <cell r="G15">
            <v>77</v>
          </cell>
          <cell r="H15">
            <v>22.32</v>
          </cell>
          <cell r="I15" t="str">
            <v>S</v>
          </cell>
          <cell r="J15">
            <v>41.04</v>
          </cell>
          <cell r="K15">
            <v>4.2</v>
          </cell>
        </row>
        <row r="16">
          <cell r="B16">
            <v>11.162500000000001</v>
          </cell>
          <cell r="C16">
            <v>17.899999999999999</v>
          </cell>
          <cell r="D16">
            <v>6.6</v>
          </cell>
          <cell r="E16">
            <v>61.458333333333336</v>
          </cell>
          <cell r="F16">
            <v>93</v>
          </cell>
          <cell r="G16">
            <v>28</v>
          </cell>
          <cell r="H16">
            <v>21.6</v>
          </cell>
          <cell r="I16" t="str">
            <v>S</v>
          </cell>
          <cell r="J16">
            <v>41.4</v>
          </cell>
          <cell r="K16">
            <v>0.2</v>
          </cell>
        </row>
        <row r="17">
          <cell r="B17">
            <v>14.700000000000003</v>
          </cell>
          <cell r="C17">
            <v>24.7</v>
          </cell>
          <cell r="D17">
            <v>7.2</v>
          </cell>
          <cell r="E17">
            <v>49.208333333333336</v>
          </cell>
          <cell r="F17">
            <v>74</v>
          </cell>
          <cell r="G17">
            <v>15</v>
          </cell>
          <cell r="H17">
            <v>13.32</v>
          </cell>
          <cell r="I17" t="str">
            <v>SE</v>
          </cell>
          <cell r="J17">
            <v>28.44</v>
          </cell>
          <cell r="K17">
            <v>0</v>
          </cell>
        </row>
        <row r="18">
          <cell r="B18">
            <v>18.516666666666669</v>
          </cell>
          <cell r="C18">
            <v>27.2</v>
          </cell>
          <cell r="D18">
            <v>11.4</v>
          </cell>
          <cell r="E18">
            <v>44.875</v>
          </cell>
          <cell r="F18">
            <v>56</v>
          </cell>
          <cell r="G18">
            <v>30</v>
          </cell>
          <cell r="H18">
            <v>18.720000000000002</v>
          </cell>
          <cell r="I18" t="str">
            <v>SE</v>
          </cell>
          <cell r="J18">
            <v>34.56</v>
          </cell>
          <cell r="K18">
            <v>0</v>
          </cell>
        </row>
        <row r="19">
          <cell r="B19">
            <v>22.854166666666668</v>
          </cell>
          <cell r="C19">
            <v>31.4</v>
          </cell>
          <cell r="D19">
            <v>16</v>
          </cell>
          <cell r="E19">
            <v>59.083333333333336</v>
          </cell>
          <cell r="F19">
            <v>75</v>
          </cell>
          <cell r="G19">
            <v>38</v>
          </cell>
          <cell r="H19">
            <v>23.040000000000003</v>
          </cell>
          <cell r="I19" t="str">
            <v>NE</v>
          </cell>
          <cell r="J19">
            <v>39.24</v>
          </cell>
          <cell r="K19">
            <v>0</v>
          </cell>
        </row>
        <row r="20">
          <cell r="B20">
            <v>27.137499999999992</v>
          </cell>
          <cell r="C20">
            <v>36.200000000000003</v>
          </cell>
          <cell r="D20">
            <v>20</v>
          </cell>
          <cell r="E20">
            <v>60.041666666666664</v>
          </cell>
          <cell r="F20">
            <v>85</v>
          </cell>
          <cell r="G20">
            <v>30</v>
          </cell>
          <cell r="H20">
            <v>23.400000000000002</v>
          </cell>
          <cell r="I20" t="str">
            <v>N</v>
          </cell>
          <cell r="J20">
            <v>49.680000000000007</v>
          </cell>
          <cell r="K20">
            <v>0</v>
          </cell>
        </row>
        <row r="21">
          <cell r="B21">
            <v>28.583333333333332</v>
          </cell>
          <cell r="C21">
            <v>35.700000000000003</v>
          </cell>
          <cell r="D21">
            <v>21.8</v>
          </cell>
          <cell r="E21">
            <v>54.958333333333336</v>
          </cell>
          <cell r="F21">
            <v>82</v>
          </cell>
          <cell r="G21">
            <v>30</v>
          </cell>
          <cell r="H21">
            <v>27.720000000000002</v>
          </cell>
          <cell r="I21" t="str">
            <v>N</v>
          </cell>
          <cell r="J21">
            <v>58.680000000000007</v>
          </cell>
          <cell r="K21">
            <v>0</v>
          </cell>
        </row>
        <row r="22">
          <cell r="B22">
            <v>28.4375</v>
          </cell>
          <cell r="C22">
            <v>35.4</v>
          </cell>
          <cell r="D22">
            <v>22.5</v>
          </cell>
          <cell r="E22">
            <v>54.041666666666664</v>
          </cell>
          <cell r="F22">
            <v>73</v>
          </cell>
          <cell r="G22">
            <v>32</v>
          </cell>
          <cell r="H22">
            <v>19.079999999999998</v>
          </cell>
          <cell r="I22" t="str">
            <v>N</v>
          </cell>
          <cell r="J22">
            <v>40.32</v>
          </cell>
          <cell r="K22">
            <v>0</v>
          </cell>
        </row>
        <row r="23">
          <cell r="B23">
            <v>27.683333333333326</v>
          </cell>
          <cell r="C23">
            <v>36.200000000000003</v>
          </cell>
          <cell r="D23">
            <v>22.7</v>
          </cell>
          <cell r="E23">
            <v>60.625</v>
          </cell>
          <cell r="F23">
            <v>81</v>
          </cell>
          <cell r="G23">
            <v>29</v>
          </cell>
          <cell r="H23">
            <v>19.8</v>
          </cell>
          <cell r="I23" t="str">
            <v>NE</v>
          </cell>
          <cell r="J23">
            <v>58.680000000000007</v>
          </cell>
          <cell r="K23">
            <v>4.6000000000000005</v>
          </cell>
        </row>
        <row r="24">
          <cell r="B24">
            <v>26.820833333333336</v>
          </cell>
          <cell r="C24">
            <v>36.799999999999997</v>
          </cell>
          <cell r="D24">
            <v>21.1</v>
          </cell>
          <cell r="E24">
            <v>56.416666666666664</v>
          </cell>
          <cell r="F24">
            <v>78</v>
          </cell>
          <cell r="G24">
            <v>19</v>
          </cell>
          <cell r="H24">
            <v>17.28</v>
          </cell>
          <cell r="I24" t="str">
            <v>S</v>
          </cell>
          <cell r="J24">
            <v>32.4</v>
          </cell>
          <cell r="K24">
            <v>0</v>
          </cell>
        </row>
        <row r="25">
          <cell r="B25">
            <v>28.2</v>
          </cell>
          <cell r="C25">
            <v>36.1</v>
          </cell>
          <cell r="D25">
            <v>21.7</v>
          </cell>
          <cell r="E25">
            <v>43.833333333333336</v>
          </cell>
          <cell r="F25">
            <v>68</v>
          </cell>
          <cell r="G25">
            <v>19</v>
          </cell>
          <cell r="H25">
            <v>23.759999999999998</v>
          </cell>
          <cell r="I25" t="str">
            <v>NE</v>
          </cell>
          <cell r="J25">
            <v>39.96</v>
          </cell>
          <cell r="K25">
            <v>0</v>
          </cell>
        </row>
        <row r="26">
          <cell r="B26">
            <v>28.741666666666671</v>
          </cell>
          <cell r="C26">
            <v>36.4</v>
          </cell>
          <cell r="D26">
            <v>21.6</v>
          </cell>
          <cell r="E26">
            <v>38.25</v>
          </cell>
          <cell r="F26">
            <v>62</v>
          </cell>
          <cell r="G26">
            <v>19</v>
          </cell>
          <cell r="H26">
            <v>17.64</v>
          </cell>
          <cell r="I26" t="str">
            <v>NE</v>
          </cell>
          <cell r="J26">
            <v>29.880000000000003</v>
          </cell>
          <cell r="K26">
            <v>0</v>
          </cell>
        </row>
        <row r="27">
          <cell r="B27">
            <v>28.5</v>
          </cell>
          <cell r="C27">
            <v>36.4</v>
          </cell>
          <cell r="D27">
            <v>23.3</v>
          </cell>
          <cell r="E27">
            <v>38.375</v>
          </cell>
          <cell r="F27">
            <v>54</v>
          </cell>
          <cell r="G27">
            <v>19</v>
          </cell>
          <cell r="H27">
            <v>16.920000000000002</v>
          </cell>
          <cell r="I27" t="str">
            <v>N</v>
          </cell>
          <cell r="J27">
            <v>35.64</v>
          </cell>
          <cell r="K27">
            <v>0</v>
          </cell>
        </row>
        <row r="28">
          <cell r="B28">
            <v>28.670833333333334</v>
          </cell>
          <cell r="C28">
            <v>35.4</v>
          </cell>
          <cell r="D28">
            <v>22.5</v>
          </cell>
          <cell r="E28">
            <v>52.125</v>
          </cell>
          <cell r="F28">
            <v>74</v>
          </cell>
          <cell r="G28">
            <v>35</v>
          </cell>
          <cell r="H28">
            <v>26.28</v>
          </cell>
          <cell r="I28" t="str">
            <v>NO</v>
          </cell>
          <cell r="J28">
            <v>54</v>
          </cell>
          <cell r="K28">
            <v>0</v>
          </cell>
        </row>
        <row r="29">
          <cell r="B29">
            <v>25.583333333333332</v>
          </cell>
          <cell r="C29">
            <v>30.9</v>
          </cell>
          <cell r="D29">
            <v>20.8</v>
          </cell>
          <cell r="E29">
            <v>72.541666666666671</v>
          </cell>
          <cell r="F29">
            <v>92</v>
          </cell>
          <cell r="G29">
            <v>52</v>
          </cell>
          <cell r="H29">
            <v>22.68</v>
          </cell>
          <cell r="I29" t="str">
            <v>S</v>
          </cell>
          <cell r="J29">
            <v>35.64</v>
          </cell>
          <cell r="K29">
            <v>0</v>
          </cell>
        </row>
        <row r="30">
          <cell r="B30">
            <v>22</v>
          </cell>
          <cell r="C30">
            <v>26</v>
          </cell>
          <cell r="D30">
            <v>18.899999999999999</v>
          </cell>
          <cell r="E30">
            <v>83.041666666666671</v>
          </cell>
          <cell r="F30">
            <v>94</v>
          </cell>
          <cell r="G30">
            <v>66</v>
          </cell>
          <cell r="H30">
            <v>21.96</v>
          </cell>
          <cell r="I30" t="str">
            <v>N</v>
          </cell>
          <cell r="J30">
            <v>51.480000000000004</v>
          </cell>
          <cell r="K30">
            <v>4.8</v>
          </cell>
        </row>
        <row r="31">
          <cell r="B31">
            <v>19.483333333333331</v>
          </cell>
          <cell r="C31">
            <v>22.6</v>
          </cell>
          <cell r="D31">
            <v>16.5</v>
          </cell>
          <cell r="E31">
            <v>91.625</v>
          </cell>
          <cell r="F31">
            <v>95</v>
          </cell>
          <cell r="G31">
            <v>82</v>
          </cell>
          <cell r="H31">
            <v>15.48</v>
          </cell>
          <cell r="I31" t="str">
            <v>SO</v>
          </cell>
          <cell r="J31">
            <v>32.4</v>
          </cell>
          <cell r="K31">
            <v>27.8</v>
          </cell>
        </row>
        <row r="32">
          <cell r="B32">
            <v>17.945833333333333</v>
          </cell>
          <cell r="C32">
            <v>25.5</v>
          </cell>
          <cell r="D32">
            <v>13.3</v>
          </cell>
          <cell r="E32">
            <v>76.75</v>
          </cell>
          <cell r="F32">
            <v>96</v>
          </cell>
          <cell r="G32">
            <v>37</v>
          </cell>
          <cell r="H32">
            <v>10.44</v>
          </cell>
          <cell r="I32" t="str">
            <v>S</v>
          </cell>
          <cell r="J32">
            <v>25.92</v>
          </cell>
          <cell r="K32">
            <v>0.2</v>
          </cell>
        </row>
        <row r="33">
          <cell r="B33">
            <v>20.666666666666668</v>
          </cell>
          <cell r="C33">
            <v>27.5</v>
          </cell>
          <cell r="D33">
            <v>15.8</v>
          </cell>
          <cell r="E33">
            <v>74.625</v>
          </cell>
          <cell r="F33">
            <v>88</v>
          </cell>
          <cell r="G33">
            <v>57</v>
          </cell>
          <cell r="H33">
            <v>16.920000000000002</v>
          </cell>
          <cell r="I33" t="str">
            <v>NE</v>
          </cell>
          <cell r="J33">
            <v>29.16</v>
          </cell>
          <cell r="K33">
            <v>0.2</v>
          </cell>
        </row>
        <row r="34">
          <cell r="B34">
            <v>21.5625</v>
          </cell>
          <cell r="C34">
            <v>27.5</v>
          </cell>
          <cell r="D34">
            <v>17.8</v>
          </cell>
          <cell r="E34">
            <v>79.5</v>
          </cell>
          <cell r="F34">
            <v>95</v>
          </cell>
          <cell r="G34">
            <v>52</v>
          </cell>
          <cell r="H34">
            <v>23.759999999999998</v>
          </cell>
          <cell r="I34" t="str">
            <v>NE</v>
          </cell>
          <cell r="J34">
            <v>47.519999999999996</v>
          </cell>
          <cell r="K34">
            <v>20.999999999999996</v>
          </cell>
        </row>
        <row r="35">
          <cell r="I35" t="str">
            <v>NE</v>
          </cell>
        </row>
      </sheetData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0.2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0.2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7.2000000000000028</v>
          </cell>
        </row>
      </sheetData>
      <sheetData sheetId="6">
        <row r="5">
          <cell r="K5">
            <v>1.4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28.904166666666669</v>
          </cell>
          <cell r="C5">
            <v>37.200000000000003</v>
          </cell>
          <cell r="D5">
            <v>20.399999999999999</v>
          </cell>
          <cell r="E5">
            <v>33.25</v>
          </cell>
          <cell r="F5">
            <v>60</v>
          </cell>
          <cell r="G5">
            <v>15</v>
          </cell>
          <cell r="H5" t="str">
            <v>*</v>
          </cell>
          <cell r="I5" t="str">
            <v>*</v>
          </cell>
          <cell r="J5" t="str">
            <v>*</v>
          </cell>
          <cell r="K5">
            <v>0</v>
          </cell>
        </row>
        <row r="6">
          <cell r="B6">
            <v>28.729166666666668</v>
          </cell>
          <cell r="C6">
            <v>36.4</v>
          </cell>
          <cell r="D6">
            <v>20.3</v>
          </cell>
          <cell r="E6">
            <v>30.416666666666668</v>
          </cell>
          <cell r="F6">
            <v>54</v>
          </cell>
          <cell r="G6">
            <v>15</v>
          </cell>
          <cell r="H6" t="str">
            <v>*</v>
          </cell>
          <cell r="I6" t="str">
            <v>*</v>
          </cell>
          <cell r="J6" t="str">
            <v>*</v>
          </cell>
          <cell r="K6">
            <v>0</v>
          </cell>
        </row>
        <row r="7">
          <cell r="B7">
            <v>28.095833333333335</v>
          </cell>
          <cell r="C7">
            <v>37</v>
          </cell>
          <cell r="D7">
            <v>16.399999999999999</v>
          </cell>
          <cell r="E7">
            <v>33.375</v>
          </cell>
          <cell r="F7">
            <v>70</v>
          </cell>
          <cell r="G7">
            <v>11</v>
          </cell>
          <cell r="H7" t="str">
            <v>*</v>
          </cell>
          <cell r="I7" t="str">
            <v>*</v>
          </cell>
          <cell r="J7" t="str">
            <v>*</v>
          </cell>
          <cell r="K7">
            <v>0</v>
          </cell>
        </row>
        <row r="8">
          <cell r="B8">
            <v>24.670833333333334</v>
          </cell>
          <cell r="C8">
            <v>31.6</v>
          </cell>
          <cell r="D8">
            <v>19.600000000000001</v>
          </cell>
          <cell r="E8">
            <v>67.916666666666671</v>
          </cell>
          <cell r="F8">
            <v>93</v>
          </cell>
          <cell r="G8">
            <v>31</v>
          </cell>
          <cell r="H8" t="str">
            <v>*</v>
          </cell>
          <cell r="I8" t="str">
            <v>*</v>
          </cell>
          <cell r="J8" t="str">
            <v>*</v>
          </cell>
          <cell r="K8">
            <v>0</v>
          </cell>
        </row>
        <row r="9">
          <cell r="B9">
            <v>23.241666666666664</v>
          </cell>
          <cell r="C9">
            <v>29</v>
          </cell>
          <cell r="D9">
            <v>18.600000000000001</v>
          </cell>
          <cell r="E9">
            <v>53.791666666666664</v>
          </cell>
          <cell r="F9">
            <v>66</v>
          </cell>
          <cell r="G9">
            <v>40</v>
          </cell>
          <cell r="H9" t="str">
            <v>*</v>
          </cell>
          <cell r="I9" t="str">
            <v>*</v>
          </cell>
          <cell r="J9" t="str">
            <v>*</v>
          </cell>
          <cell r="K9">
            <v>0</v>
          </cell>
        </row>
        <row r="10">
          <cell r="B10">
            <v>22.941666666666663</v>
          </cell>
          <cell r="C10">
            <v>31.8</v>
          </cell>
          <cell r="D10">
            <v>16.7</v>
          </cell>
          <cell r="E10">
            <v>60.291666666666664</v>
          </cell>
          <cell r="F10">
            <v>88</v>
          </cell>
          <cell r="G10">
            <v>34</v>
          </cell>
          <cell r="H10" t="str">
            <v>*</v>
          </cell>
          <cell r="I10" t="str">
            <v>*</v>
          </cell>
          <cell r="J10" t="str">
            <v>*</v>
          </cell>
          <cell r="K10">
            <v>0</v>
          </cell>
        </row>
        <row r="11">
          <cell r="B11">
            <v>26.408333333333331</v>
          </cell>
          <cell r="C11">
            <v>35.1</v>
          </cell>
          <cell r="D11">
            <v>19.100000000000001</v>
          </cell>
          <cell r="E11">
            <v>54.875</v>
          </cell>
          <cell r="F11">
            <v>78</v>
          </cell>
          <cell r="G11">
            <v>32</v>
          </cell>
          <cell r="H11" t="str">
            <v>*</v>
          </cell>
          <cell r="I11" t="str">
            <v>*</v>
          </cell>
          <cell r="J11" t="str">
            <v>*</v>
          </cell>
          <cell r="K11">
            <v>0</v>
          </cell>
        </row>
        <row r="12">
          <cell r="B12">
            <v>23.05416666666666</v>
          </cell>
          <cell r="C12">
            <v>30.4</v>
          </cell>
          <cell r="D12">
            <v>15.8</v>
          </cell>
          <cell r="E12">
            <v>71.791666666666671</v>
          </cell>
          <cell r="F12">
            <v>96</v>
          </cell>
          <cell r="G12">
            <v>40</v>
          </cell>
          <cell r="H12" t="str">
            <v>*</v>
          </cell>
          <cell r="I12" t="str">
            <v>*</v>
          </cell>
          <cell r="J12" t="str">
            <v>*</v>
          </cell>
          <cell r="K12">
            <v>47.600000000000016</v>
          </cell>
        </row>
        <row r="13">
          <cell r="B13">
            <v>19.491666666666664</v>
          </cell>
          <cell r="C13">
            <v>27.6</v>
          </cell>
          <cell r="D13">
            <v>14</v>
          </cell>
          <cell r="E13">
            <v>84.541666666666671</v>
          </cell>
          <cell r="F13">
            <v>97</v>
          </cell>
          <cell r="G13">
            <v>55</v>
          </cell>
          <cell r="H13" t="str">
            <v>*</v>
          </cell>
          <cell r="I13" t="str">
            <v>*</v>
          </cell>
          <cell r="J13" t="str">
            <v>*</v>
          </cell>
          <cell r="K13">
            <v>6.0000000000000009</v>
          </cell>
        </row>
        <row r="14">
          <cell r="B14">
            <v>23.691666666666674</v>
          </cell>
          <cell r="C14">
            <v>32.200000000000003</v>
          </cell>
          <cell r="D14">
            <v>19.5</v>
          </cell>
          <cell r="E14">
            <v>78.291666666666671</v>
          </cell>
          <cell r="F14">
            <v>95</v>
          </cell>
          <cell r="G14">
            <v>47</v>
          </cell>
          <cell r="H14" t="str">
            <v>*</v>
          </cell>
          <cell r="I14" t="str">
            <v>*</v>
          </cell>
          <cell r="J14" t="str">
            <v>*</v>
          </cell>
          <cell r="K14">
            <v>0.8</v>
          </cell>
        </row>
        <row r="15">
          <cell r="B15">
            <v>19.279166666666665</v>
          </cell>
          <cell r="C15">
            <v>21.6</v>
          </cell>
          <cell r="D15">
            <v>15.1</v>
          </cell>
          <cell r="E15">
            <v>91.166666666666671</v>
          </cell>
          <cell r="F15">
            <v>96</v>
          </cell>
          <cell r="G15">
            <v>76</v>
          </cell>
          <cell r="H15" t="str">
            <v>*</v>
          </cell>
          <cell r="I15" t="str">
            <v>*</v>
          </cell>
          <cell r="J15" t="str">
            <v>*</v>
          </cell>
          <cell r="K15">
            <v>0</v>
          </cell>
        </row>
        <row r="16">
          <cell r="B16">
            <v>12.220833333333331</v>
          </cell>
          <cell r="C16">
            <v>15.4</v>
          </cell>
          <cell r="D16">
            <v>11</v>
          </cell>
          <cell r="E16">
            <v>87.583333333333329</v>
          </cell>
          <cell r="F16">
            <v>93</v>
          </cell>
          <cell r="G16">
            <v>78</v>
          </cell>
          <cell r="H16" t="str">
            <v>*</v>
          </cell>
          <cell r="I16" t="str">
            <v>*</v>
          </cell>
          <cell r="J16" t="str">
            <v>*</v>
          </cell>
          <cell r="K16">
            <v>0</v>
          </cell>
        </row>
        <row r="17">
          <cell r="B17">
            <v>15.89583333333333</v>
          </cell>
          <cell r="C17">
            <v>26.5</v>
          </cell>
          <cell r="D17">
            <v>7.4</v>
          </cell>
          <cell r="E17">
            <v>73.791666666666671</v>
          </cell>
          <cell r="F17">
            <v>97</v>
          </cell>
          <cell r="G17">
            <v>45</v>
          </cell>
          <cell r="H17" t="str">
            <v>*</v>
          </cell>
          <cell r="I17" t="str">
            <v>*</v>
          </cell>
          <cell r="J17" t="str">
            <v>*</v>
          </cell>
          <cell r="K17">
            <v>0</v>
          </cell>
        </row>
        <row r="18">
          <cell r="B18">
            <v>21.241666666666664</v>
          </cell>
          <cell r="C18">
            <v>29.8</v>
          </cell>
          <cell r="D18">
            <v>14</v>
          </cell>
          <cell r="E18">
            <v>67.791666666666671</v>
          </cell>
          <cell r="F18">
            <v>94</v>
          </cell>
          <cell r="G18">
            <v>40</v>
          </cell>
          <cell r="H18" t="str">
            <v>*</v>
          </cell>
          <cell r="I18" t="str">
            <v>*</v>
          </cell>
          <cell r="J18" t="str">
            <v>*</v>
          </cell>
          <cell r="K18">
            <v>0</v>
          </cell>
        </row>
        <row r="19">
          <cell r="B19">
            <v>26.520833333333339</v>
          </cell>
          <cell r="C19">
            <v>34.700000000000003</v>
          </cell>
          <cell r="D19">
            <v>20.399999999999999</v>
          </cell>
          <cell r="E19">
            <v>56.208333333333336</v>
          </cell>
          <cell r="F19">
            <v>74</v>
          </cell>
          <cell r="G19">
            <v>32</v>
          </cell>
          <cell r="H19" t="str">
            <v>*</v>
          </cell>
          <cell r="I19" t="str">
            <v>*</v>
          </cell>
          <cell r="J19" t="str">
            <v>*</v>
          </cell>
          <cell r="K19">
            <v>0</v>
          </cell>
        </row>
        <row r="20">
          <cell r="B20">
            <v>29.445833333333336</v>
          </cell>
          <cell r="C20">
            <v>35.4</v>
          </cell>
          <cell r="D20">
            <v>23.8</v>
          </cell>
          <cell r="E20">
            <v>49.75</v>
          </cell>
          <cell r="F20">
            <v>66</v>
          </cell>
          <cell r="G20">
            <v>34</v>
          </cell>
          <cell r="H20" t="str">
            <v>*</v>
          </cell>
          <cell r="I20" t="str">
            <v>*</v>
          </cell>
          <cell r="J20" t="str">
            <v>*</v>
          </cell>
          <cell r="K20">
            <v>0</v>
          </cell>
        </row>
        <row r="21">
          <cell r="B21">
            <v>29.141666666666669</v>
          </cell>
          <cell r="C21">
            <v>35.799999999999997</v>
          </cell>
          <cell r="D21">
            <v>23</v>
          </cell>
          <cell r="E21">
            <v>53.083333333333336</v>
          </cell>
          <cell r="F21">
            <v>77</v>
          </cell>
          <cell r="G21">
            <v>30</v>
          </cell>
          <cell r="H21" t="str">
            <v>*</v>
          </cell>
          <cell r="I21" t="str">
            <v>*</v>
          </cell>
          <cell r="J21" t="str">
            <v>*</v>
          </cell>
          <cell r="K21">
            <v>0</v>
          </cell>
        </row>
        <row r="22">
          <cell r="B22">
            <v>30.020833333333339</v>
          </cell>
          <cell r="C22">
            <v>37.299999999999997</v>
          </cell>
          <cell r="D22">
            <v>23.6</v>
          </cell>
          <cell r="E22">
            <v>48.666666666666664</v>
          </cell>
          <cell r="F22">
            <v>72</v>
          </cell>
          <cell r="G22">
            <v>24</v>
          </cell>
          <cell r="H22" t="str">
            <v>*</v>
          </cell>
          <cell r="I22" t="str">
            <v>*</v>
          </cell>
          <cell r="J22" t="str">
            <v>*</v>
          </cell>
          <cell r="K22">
            <v>0</v>
          </cell>
        </row>
        <row r="23">
          <cell r="B23">
            <v>30.379166666666674</v>
          </cell>
          <cell r="C23">
            <v>38.6</v>
          </cell>
          <cell r="D23">
            <v>23.7</v>
          </cell>
          <cell r="E23">
            <v>43.125</v>
          </cell>
          <cell r="F23">
            <v>71</v>
          </cell>
          <cell r="G23">
            <v>14</v>
          </cell>
          <cell r="H23" t="str">
            <v>*</v>
          </cell>
          <cell r="I23" t="str">
            <v>*</v>
          </cell>
          <cell r="J23" t="str">
            <v>*</v>
          </cell>
          <cell r="K23">
            <v>0</v>
          </cell>
        </row>
        <row r="24">
          <cell r="B24">
            <v>30.479166666666668</v>
          </cell>
          <cell r="C24">
            <v>38.200000000000003</v>
          </cell>
          <cell r="D24">
            <v>22.7</v>
          </cell>
          <cell r="E24">
            <v>30.875</v>
          </cell>
          <cell r="F24">
            <v>64</v>
          </cell>
          <cell r="G24">
            <v>13</v>
          </cell>
          <cell r="H24" t="str">
            <v>*</v>
          </cell>
          <cell r="I24" t="str">
            <v>*</v>
          </cell>
          <cell r="J24" t="str">
            <v>*</v>
          </cell>
          <cell r="K24">
            <v>0</v>
          </cell>
        </row>
        <row r="25">
          <cell r="B25">
            <v>30.733333333333331</v>
          </cell>
          <cell r="C25">
            <v>37.9</v>
          </cell>
          <cell r="D25">
            <v>21.4</v>
          </cell>
          <cell r="E25">
            <v>29.125</v>
          </cell>
          <cell r="F25">
            <v>55</v>
          </cell>
          <cell r="G25">
            <v>14</v>
          </cell>
          <cell r="H25" t="str">
            <v>*</v>
          </cell>
          <cell r="I25" t="str">
            <v>*</v>
          </cell>
          <cell r="J25" t="str">
            <v>*</v>
          </cell>
          <cell r="K25">
            <v>0</v>
          </cell>
        </row>
        <row r="26">
          <cell r="B26">
            <v>28.858333333333338</v>
          </cell>
          <cell r="C26">
            <v>37.1</v>
          </cell>
          <cell r="D26">
            <v>20.100000000000001</v>
          </cell>
          <cell r="E26">
            <v>39.208333333333336</v>
          </cell>
          <cell r="F26">
            <v>67</v>
          </cell>
          <cell r="G26">
            <v>20</v>
          </cell>
          <cell r="H26" t="str">
            <v>*</v>
          </cell>
          <cell r="I26" t="str">
            <v>*</v>
          </cell>
          <cell r="J26" t="str">
            <v>*</v>
          </cell>
          <cell r="K26">
            <v>0</v>
          </cell>
        </row>
        <row r="27">
          <cell r="B27">
            <v>29.816666666666666</v>
          </cell>
          <cell r="C27">
            <v>37.4</v>
          </cell>
          <cell r="D27">
            <v>22</v>
          </cell>
          <cell r="E27">
            <v>39.625</v>
          </cell>
          <cell r="F27">
            <v>71</v>
          </cell>
          <cell r="G27">
            <v>19</v>
          </cell>
          <cell r="H27" t="str">
            <v>*</v>
          </cell>
          <cell r="I27" t="str">
            <v>*</v>
          </cell>
          <cell r="J27" t="str">
            <v>*</v>
          </cell>
          <cell r="K27">
            <v>0</v>
          </cell>
        </row>
        <row r="28">
          <cell r="B28">
            <v>29.349999999999994</v>
          </cell>
          <cell r="C28">
            <v>35.9</v>
          </cell>
          <cell r="D28">
            <v>23.7</v>
          </cell>
          <cell r="E28">
            <v>53.333333333333336</v>
          </cell>
          <cell r="F28">
            <v>73</v>
          </cell>
          <cell r="G28">
            <v>32</v>
          </cell>
          <cell r="H28" t="str">
            <v>*</v>
          </cell>
          <cell r="I28" t="str">
            <v>*</v>
          </cell>
          <cell r="J28" t="str">
            <v>*</v>
          </cell>
          <cell r="K28">
            <v>0</v>
          </cell>
        </row>
        <row r="29">
          <cell r="B29">
            <v>29.570833333333329</v>
          </cell>
          <cell r="C29">
            <v>36.700000000000003</v>
          </cell>
          <cell r="D29">
            <v>24.8</v>
          </cell>
          <cell r="E29">
            <v>55.25</v>
          </cell>
          <cell r="F29">
            <v>70</v>
          </cell>
          <cell r="G29">
            <v>34</v>
          </cell>
          <cell r="H29" t="str">
            <v>*</v>
          </cell>
          <cell r="I29" t="str">
            <v>*</v>
          </cell>
          <cell r="J29" t="str">
            <v>*</v>
          </cell>
          <cell r="K29">
            <v>0</v>
          </cell>
        </row>
        <row r="30">
          <cell r="B30">
            <v>23.383333333333329</v>
          </cell>
          <cell r="C30">
            <v>27.4</v>
          </cell>
          <cell r="D30">
            <v>19.100000000000001</v>
          </cell>
          <cell r="E30">
            <v>79.875</v>
          </cell>
          <cell r="F30">
            <v>96</v>
          </cell>
          <cell r="G30">
            <v>60</v>
          </cell>
          <cell r="H30" t="str">
            <v>*</v>
          </cell>
          <cell r="I30" t="str">
            <v>*</v>
          </cell>
          <cell r="J30" t="str">
            <v>*</v>
          </cell>
          <cell r="K30">
            <v>0.60000000000000009</v>
          </cell>
        </row>
        <row r="31">
          <cell r="B31">
            <v>23.308333333333334</v>
          </cell>
          <cell r="C31">
            <v>29.6</v>
          </cell>
          <cell r="D31">
            <v>19.100000000000001</v>
          </cell>
          <cell r="E31">
            <v>81.5</v>
          </cell>
          <cell r="F31">
            <v>95</v>
          </cell>
          <cell r="G31">
            <v>57</v>
          </cell>
          <cell r="H31" t="str">
            <v>*</v>
          </cell>
          <cell r="I31" t="str">
            <v>*</v>
          </cell>
          <cell r="J31" t="str">
            <v>*</v>
          </cell>
          <cell r="K31">
            <v>0.2</v>
          </cell>
        </row>
        <row r="32">
          <cell r="B32">
            <v>20.883333333333333</v>
          </cell>
          <cell r="C32">
            <v>27.6</v>
          </cell>
          <cell r="D32">
            <v>16.399999999999999</v>
          </cell>
          <cell r="E32">
            <v>76.333333333333329</v>
          </cell>
          <cell r="F32">
            <v>94</v>
          </cell>
          <cell r="G32">
            <v>41</v>
          </cell>
          <cell r="H32" t="str">
            <v>*</v>
          </cell>
          <cell r="I32" t="str">
            <v>*</v>
          </cell>
          <cell r="J32" t="str">
            <v>*</v>
          </cell>
          <cell r="K32">
            <v>0</v>
          </cell>
        </row>
        <row r="33">
          <cell r="B33">
            <v>24.483333333333334</v>
          </cell>
          <cell r="C33">
            <v>32.4</v>
          </cell>
          <cell r="D33">
            <v>18</v>
          </cell>
          <cell r="E33">
            <v>68.708333333333329</v>
          </cell>
          <cell r="F33">
            <v>91</v>
          </cell>
          <cell r="G33">
            <v>40</v>
          </cell>
          <cell r="H33" t="str">
            <v>*</v>
          </cell>
          <cell r="I33" t="str">
            <v>*</v>
          </cell>
          <cell r="J33" t="str">
            <v>*</v>
          </cell>
          <cell r="K33">
            <v>0</v>
          </cell>
        </row>
        <row r="34">
          <cell r="B34">
            <v>21.145833333333336</v>
          </cell>
          <cell r="C34">
            <v>26.4</v>
          </cell>
          <cell r="D34">
            <v>17.5</v>
          </cell>
          <cell r="E34">
            <v>81.625</v>
          </cell>
          <cell r="F34">
            <v>95</v>
          </cell>
          <cell r="G34">
            <v>57</v>
          </cell>
          <cell r="H34" t="str">
            <v>*</v>
          </cell>
          <cell r="I34" t="str">
            <v>*</v>
          </cell>
          <cell r="J34" t="str">
            <v>*</v>
          </cell>
          <cell r="K34">
            <v>0</v>
          </cell>
        </row>
        <row r="35">
          <cell r="I3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18.799999999999997</v>
          </cell>
        </row>
      </sheetData>
      <sheetData sheetId="3">
        <row r="5">
          <cell r="K5">
            <v>5.4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0.60000000000000009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29.533333333333331</v>
          </cell>
          <cell r="C5">
            <v>37</v>
          </cell>
          <cell r="D5">
            <v>22.3</v>
          </cell>
          <cell r="E5">
            <v>29.875</v>
          </cell>
          <cell r="F5">
            <v>52</v>
          </cell>
          <cell r="G5">
            <v>15</v>
          </cell>
          <cell r="H5">
            <v>26.28</v>
          </cell>
          <cell r="I5" t="str">
            <v>L</v>
          </cell>
          <cell r="J5">
            <v>35.64</v>
          </cell>
          <cell r="K5">
            <v>0</v>
          </cell>
        </row>
        <row r="6">
          <cell r="B6">
            <v>29.670833333333334</v>
          </cell>
          <cell r="C6">
            <v>37.5</v>
          </cell>
          <cell r="D6">
            <v>21.5</v>
          </cell>
          <cell r="E6">
            <v>27.625</v>
          </cell>
          <cell r="F6">
            <v>49</v>
          </cell>
          <cell r="G6">
            <v>13</v>
          </cell>
          <cell r="H6">
            <v>23.040000000000003</v>
          </cell>
          <cell r="I6" t="str">
            <v>SE</v>
          </cell>
          <cell r="J6">
            <v>41.4</v>
          </cell>
          <cell r="K6">
            <v>0</v>
          </cell>
        </row>
        <row r="7">
          <cell r="B7">
            <v>29.195833333333329</v>
          </cell>
          <cell r="C7">
            <v>37.700000000000003</v>
          </cell>
          <cell r="D7">
            <v>21.6</v>
          </cell>
          <cell r="E7">
            <v>28.041666666666668</v>
          </cell>
          <cell r="F7">
            <v>47</v>
          </cell>
          <cell r="G7">
            <v>13</v>
          </cell>
          <cell r="H7">
            <v>19.440000000000001</v>
          </cell>
          <cell r="I7" t="str">
            <v>S</v>
          </cell>
          <cell r="J7">
            <v>34.56</v>
          </cell>
          <cell r="K7">
            <v>0</v>
          </cell>
        </row>
        <row r="8">
          <cell r="B8">
            <v>28.079166666666666</v>
          </cell>
          <cell r="C8">
            <v>36</v>
          </cell>
          <cell r="D8">
            <v>19.3</v>
          </cell>
          <cell r="E8">
            <v>40.5</v>
          </cell>
          <cell r="F8">
            <v>77</v>
          </cell>
          <cell r="G8">
            <v>18</v>
          </cell>
          <cell r="H8">
            <v>23.400000000000002</v>
          </cell>
          <cell r="I8" t="str">
            <v>SO</v>
          </cell>
          <cell r="J8">
            <v>36.36</v>
          </cell>
          <cell r="K8">
            <v>0</v>
          </cell>
        </row>
        <row r="9">
          <cell r="B9">
            <v>26.912499999999994</v>
          </cell>
          <cell r="C9">
            <v>35.1</v>
          </cell>
          <cell r="D9">
            <v>21.3</v>
          </cell>
          <cell r="E9">
            <v>56.291666666666664</v>
          </cell>
          <cell r="F9">
            <v>84</v>
          </cell>
          <cell r="G9">
            <v>25</v>
          </cell>
          <cell r="H9">
            <v>24.48</v>
          </cell>
          <cell r="I9" t="str">
            <v>SO</v>
          </cell>
          <cell r="J9">
            <v>33.480000000000004</v>
          </cell>
          <cell r="K9">
            <v>0</v>
          </cell>
        </row>
        <row r="10">
          <cell r="B10">
            <v>27.066666666666666</v>
          </cell>
          <cell r="C10">
            <v>36.1</v>
          </cell>
          <cell r="D10">
            <v>20.399999999999999</v>
          </cell>
          <cell r="E10">
            <v>51.458333333333336</v>
          </cell>
          <cell r="F10">
            <v>75</v>
          </cell>
          <cell r="G10">
            <v>24</v>
          </cell>
          <cell r="H10">
            <v>21.240000000000002</v>
          </cell>
          <cell r="I10" t="str">
            <v>S</v>
          </cell>
          <cell r="J10">
            <v>34.200000000000003</v>
          </cell>
          <cell r="K10">
            <v>0</v>
          </cell>
        </row>
        <row r="11">
          <cell r="B11">
            <v>28.504166666666674</v>
          </cell>
          <cell r="C11">
            <v>35.299999999999997</v>
          </cell>
          <cell r="D11">
            <v>23.4</v>
          </cell>
          <cell r="E11">
            <v>48.416666666666664</v>
          </cell>
          <cell r="F11">
            <v>63</v>
          </cell>
          <cell r="G11">
            <v>32</v>
          </cell>
          <cell r="H11">
            <v>29.16</v>
          </cell>
          <cell r="I11" t="str">
            <v>L</v>
          </cell>
          <cell r="J11">
            <v>47.16</v>
          </cell>
          <cell r="K11">
            <v>0</v>
          </cell>
        </row>
        <row r="12">
          <cell r="B12">
            <v>27.383333333333336</v>
          </cell>
          <cell r="C12">
            <v>34.4</v>
          </cell>
          <cell r="D12">
            <v>22.2</v>
          </cell>
          <cell r="E12">
            <v>58.75</v>
          </cell>
          <cell r="F12">
            <v>86</v>
          </cell>
          <cell r="G12">
            <v>30</v>
          </cell>
          <cell r="H12">
            <v>38.880000000000003</v>
          </cell>
          <cell r="I12" t="str">
            <v>NO</v>
          </cell>
          <cell r="J12">
            <v>60.839999999999996</v>
          </cell>
          <cell r="K12">
            <v>0</v>
          </cell>
        </row>
        <row r="13">
          <cell r="B13">
            <v>20.712500000000002</v>
          </cell>
          <cell r="C13">
            <v>22.2</v>
          </cell>
          <cell r="D13">
            <v>19.7</v>
          </cell>
          <cell r="E13">
            <v>91.333333333333329</v>
          </cell>
          <cell r="F13">
            <v>95</v>
          </cell>
          <cell r="G13">
            <v>78</v>
          </cell>
          <cell r="H13">
            <v>34.56</v>
          </cell>
          <cell r="I13" t="str">
            <v>NE</v>
          </cell>
          <cell r="J13">
            <v>62.639999999999993</v>
          </cell>
          <cell r="K13">
            <v>50.20000000000001</v>
          </cell>
        </row>
        <row r="14">
          <cell r="B14">
            <v>25.366666666666671</v>
          </cell>
          <cell r="C14">
            <v>32.5</v>
          </cell>
          <cell r="D14">
            <v>20.6</v>
          </cell>
          <cell r="E14">
            <v>70.916666666666671</v>
          </cell>
          <cell r="F14">
            <v>95</v>
          </cell>
          <cell r="G14">
            <v>42</v>
          </cell>
          <cell r="H14">
            <v>29.52</v>
          </cell>
          <cell r="I14" t="str">
            <v>NE</v>
          </cell>
          <cell r="J14">
            <v>46.080000000000005</v>
          </cell>
          <cell r="K14">
            <v>2.6000000000000005</v>
          </cell>
        </row>
        <row r="15">
          <cell r="B15">
            <v>24.849999999999998</v>
          </cell>
          <cell r="C15">
            <v>29.9</v>
          </cell>
          <cell r="D15">
            <v>21.7</v>
          </cell>
          <cell r="E15">
            <v>73.708333333333329</v>
          </cell>
          <cell r="F15">
            <v>91</v>
          </cell>
          <cell r="G15">
            <v>49</v>
          </cell>
          <cell r="H15">
            <v>21.6</v>
          </cell>
          <cell r="I15" t="str">
            <v>SO</v>
          </cell>
          <cell r="J15">
            <v>35.64</v>
          </cell>
          <cell r="K15">
            <v>0</v>
          </cell>
        </row>
        <row r="16">
          <cell r="B16">
            <v>18.226666666666667</v>
          </cell>
          <cell r="C16">
            <v>21.8</v>
          </cell>
          <cell r="D16">
            <v>16.899999999999999</v>
          </cell>
          <cell r="E16">
            <v>96.8</v>
          </cell>
          <cell r="F16">
            <v>97</v>
          </cell>
          <cell r="G16">
            <v>91</v>
          </cell>
          <cell r="H16">
            <v>16.559999999999999</v>
          </cell>
          <cell r="I16" t="str">
            <v>SO</v>
          </cell>
          <cell r="J16">
            <v>27</v>
          </cell>
          <cell r="K16">
            <v>0.8</v>
          </cell>
        </row>
        <row r="17">
          <cell r="B17">
            <v>25.311111111111114</v>
          </cell>
          <cell r="C17">
            <v>28.3</v>
          </cell>
          <cell r="D17">
            <v>20</v>
          </cell>
          <cell r="E17">
            <v>61</v>
          </cell>
          <cell r="F17">
            <v>79</v>
          </cell>
          <cell r="G17">
            <v>50</v>
          </cell>
          <cell r="H17">
            <v>15.120000000000001</v>
          </cell>
          <cell r="I17" t="str">
            <v>SO</v>
          </cell>
          <cell r="J17">
            <v>21.96</v>
          </cell>
          <cell r="K17">
            <v>0</v>
          </cell>
        </row>
        <row r="18">
          <cell r="B18">
            <v>29.366666666666667</v>
          </cell>
          <cell r="C18">
            <v>32.6</v>
          </cell>
          <cell r="D18">
            <v>20.9</v>
          </cell>
          <cell r="E18">
            <v>48.333333333333336</v>
          </cell>
          <cell r="F18">
            <v>84</v>
          </cell>
          <cell r="G18">
            <v>34</v>
          </cell>
          <cell r="H18">
            <v>14.04</v>
          </cell>
          <cell r="I18" t="str">
            <v>SO</v>
          </cell>
          <cell r="J18">
            <v>24.48</v>
          </cell>
          <cell r="K18">
            <v>0</v>
          </cell>
        </row>
        <row r="19">
          <cell r="B19">
            <v>34.657142857142858</v>
          </cell>
          <cell r="C19">
            <v>36</v>
          </cell>
          <cell r="D19">
            <v>30.6</v>
          </cell>
          <cell r="E19">
            <v>30.142857142857142</v>
          </cell>
          <cell r="F19">
            <v>43</v>
          </cell>
          <cell r="G19">
            <v>27</v>
          </cell>
          <cell r="H19">
            <v>22.32</v>
          </cell>
          <cell r="I19" t="str">
            <v>N</v>
          </cell>
          <cell r="J19">
            <v>37.440000000000005</v>
          </cell>
          <cell r="K19">
            <v>0</v>
          </cell>
        </row>
        <row r="20">
          <cell r="B20">
            <v>34.737500000000004</v>
          </cell>
          <cell r="C20">
            <v>36.9</v>
          </cell>
          <cell r="D20">
            <v>32.1</v>
          </cell>
          <cell r="E20">
            <v>33.625</v>
          </cell>
          <cell r="F20">
            <v>44</v>
          </cell>
          <cell r="G20">
            <v>26</v>
          </cell>
          <cell r="H20">
            <v>25.2</v>
          </cell>
          <cell r="I20" t="str">
            <v>NO</v>
          </cell>
          <cell r="J20">
            <v>42.480000000000004</v>
          </cell>
          <cell r="K20">
            <v>0</v>
          </cell>
        </row>
        <row r="21">
          <cell r="B21">
            <v>34.633333333333333</v>
          </cell>
          <cell r="C21">
            <v>35.4</v>
          </cell>
          <cell r="D21">
            <v>34.200000000000003</v>
          </cell>
          <cell r="E21">
            <v>30.333333333333332</v>
          </cell>
          <cell r="F21">
            <v>32</v>
          </cell>
          <cell r="G21">
            <v>29</v>
          </cell>
          <cell r="H21">
            <v>18.720000000000002</v>
          </cell>
          <cell r="I21" t="str">
            <v>NO</v>
          </cell>
          <cell r="J21">
            <v>35.64</v>
          </cell>
          <cell r="K21">
            <v>0</v>
          </cell>
        </row>
        <row r="22">
          <cell r="B22">
            <v>36.800000000000004</v>
          </cell>
          <cell r="C22">
            <v>37.6</v>
          </cell>
          <cell r="D22">
            <v>36</v>
          </cell>
          <cell r="E22">
            <v>18.333333333333332</v>
          </cell>
          <cell r="F22">
            <v>20</v>
          </cell>
          <cell r="G22">
            <v>17</v>
          </cell>
          <cell r="H22">
            <v>14.04</v>
          </cell>
          <cell r="I22" t="str">
            <v>NO</v>
          </cell>
          <cell r="J22">
            <v>34.200000000000003</v>
          </cell>
          <cell r="K22">
            <v>0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36.300000000000004</v>
          </cell>
          <cell r="C26">
            <v>37.299999999999997</v>
          </cell>
          <cell r="D26">
            <v>35.799999999999997</v>
          </cell>
          <cell r="E26">
            <v>22.666666666666668</v>
          </cell>
          <cell r="F26">
            <v>25</v>
          </cell>
          <cell r="G26">
            <v>20</v>
          </cell>
          <cell r="H26">
            <v>12.6</v>
          </cell>
          <cell r="I26" t="str">
            <v>O</v>
          </cell>
          <cell r="J26">
            <v>28.08</v>
          </cell>
          <cell r="K26">
            <v>0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>
            <v>23.966666666666665</v>
          </cell>
          <cell r="C34">
            <v>34.299999999999997</v>
          </cell>
          <cell r="D34">
            <v>21.6</v>
          </cell>
          <cell r="E34">
            <v>70.166666666666671</v>
          </cell>
          <cell r="F34">
            <v>77</v>
          </cell>
          <cell r="G34">
            <v>56</v>
          </cell>
          <cell r="H34">
            <v>32.76</v>
          </cell>
          <cell r="I34" t="str">
            <v>S</v>
          </cell>
          <cell r="J34">
            <v>45.72</v>
          </cell>
          <cell r="K34">
            <v>2.2000000000000002</v>
          </cell>
        </row>
        <row r="35">
          <cell r="I35" t="str">
            <v>SO</v>
          </cell>
        </row>
      </sheetData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7.2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2.4000000000000004</v>
          </cell>
        </row>
      </sheetData>
      <sheetData sheetId="6">
        <row r="5">
          <cell r="K5">
            <v>6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27.524999999999995</v>
          </cell>
          <cell r="C5">
            <v>38.6</v>
          </cell>
          <cell r="D5">
            <v>18.600000000000001</v>
          </cell>
          <cell r="E5">
            <v>41.958333333333336</v>
          </cell>
          <cell r="F5">
            <v>74</v>
          </cell>
          <cell r="G5">
            <v>14</v>
          </cell>
          <cell r="H5">
            <v>10.44</v>
          </cell>
          <cell r="I5" t="str">
            <v>S</v>
          </cell>
          <cell r="J5">
            <v>25.92</v>
          </cell>
          <cell r="K5">
            <v>0</v>
          </cell>
        </row>
        <row r="6">
          <cell r="B6">
            <v>25.575000000000003</v>
          </cell>
          <cell r="C6">
            <v>35.299999999999997</v>
          </cell>
          <cell r="D6">
            <v>17.399999999999999</v>
          </cell>
          <cell r="E6">
            <v>48.416666666666664</v>
          </cell>
          <cell r="F6">
            <v>82</v>
          </cell>
          <cell r="G6">
            <v>17</v>
          </cell>
          <cell r="H6">
            <v>6.84</v>
          </cell>
          <cell r="I6" t="str">
            <v>SE</v>
          </cell>
          <cell r="J6">
            <v>21.96</v>
          </cell>
          <cell r="K6">
            <v>0</v>
          </cell>
        </row>
        <row r="7">
          <cell r="B7">
            <v>26.137500000000003</v>
          </cell>
          <cell r="C7">
            <v>37.4</v>
          </cell>
          <cell r="D7">
            <v>17.399999999999999</v>
          </cell>
          <cell r="E7">
            <v>48.041666666666664</v>
          </cell>
          <cell r="F7">
            <v>81</v>
          </cell>
          <cell r="G7">
            <v>13</v>
          </cell>
          <cell r="H7">
            <v>6.48</v>
          </cell>
          <cell r="I7" t="str">
            <v>SE</v>
          </cell>
          <cell r="J7">
            <v>25.56</v>
          </cell>
          <cell r="K7">
            <v>0</v>
          </cell>
        </row>
        <row r="8">
          <cell r="B8">
            <v>26.691666666666666</v>
          </cell>
          <cell r="C8">
            <v>35.9</v>
          </cell>
          <cell r="D8">
            <v>19.399999999999999</v>
          </cell>
          <cell r="E8">
            <v>48.458333333333336</v>
          </cell>
          <cell r="F8">
            <v>70</v>
          </cell>
          <cell r="G8">
            <v>32</v>
          </cell>
          <cell r="H8">
            <v>11.879999999999999</v>
          </cell>
          <cell r="I8" t="str">
            <v>S</v>
          </cell>
          <cell r="J8">
            <v>29.880000000000003</v>
          </cell>
          <cell r="K8">
            <v>0</v>
          </cell>
        </row>
        <row r="9">
          <cell r="B9">
            <v>24.849999999999994</v>
          </cell>
          <cell r="C9">
            <v>31.7</v>
          </cell>
          <cell r="D9">
            <v>20</v>
          </cell>
          <cell r="E9">
            <v>58.208333333333336</v>
          </cell>
          <cell r="F9">
            <v>74</v>
          </cell>
          <cell r="G9">
            <v>33</v>
          </cell>
          <cell r="H9">
            <v>9.7200000000000006</v>
          </cell>
          <cell r="I9" t="str">
            <v>S</v>
          </cell>
          <cell r="J9">
            <v>25.2</v>
          </cell>
          <cell r="K9">
            <v>0</v>
          </cell>
        </row>
        <row r="10">
          <cell r="B10">
            <v>25.241666666666664</v>
          </cell>
          <cell r="C10">
            <v>34.1</v>
          </cell>
          <cell r="D10">
            <v>18.8</v>
          </cell>
          <cell r="E10">
            <v>56.916666666666664</v>
          </cell>
          <cell r="F10">
            <v>78</v>
          </cell>
          <cell r="G10">
            <v>30</v>
          </cell>
          <cell r="H10">
            <v>7.9200000000000008</v>
          </cell>
          <cell r="I10" t="str">
            <v>S</v>
          </cell>
          <cell r="J10">
            <v>20.88</v>
          </cell>
          <cell r="K10">
            <v>0</v>
          </cell>
        </row>
        <row r="11">
          <cell r="B11">
            <v>25.195833333333329</v>
          </cell>
          <cell r="C11">
            <v>34.5</v>
          </cell>
          <cell r="D11">
            <v>21.2</v>
          </cell>
          <cell r="E11">
            <v>64.291666666666671</v>
          </cell>
          <cell r="F11">
            <v>92</v>
          </cell>
          <cell r="G11">
            <v>34</v>
          </cell>
          <cell r="H11">
            <v>14.04</v>
          </cell>
          <cell r="I11" t="str">
            <v>NE</v>
          </cell>
          <cell r="J11">
            <v>50.04</v>
          </cell>
          <cell r="K11">
            <v>9.8000000000000007</v>
          </cell>
        </row>
        <row r="12">
          <cell r="B12">
            <v>23.391666666666669</v>
          </cell>
          <cell r="C12">
            <v>34.5</v>
          </cell>
          <cell r="D12">
            <v>17.2</v>
          </cell>
          <cell r="E12">
            <v>76.791666666666671</v>
          </cell>
          <cell r="F12">
            <v>95</v>
          </cell>
          <cell r="G12">
            <v>36</v>
          </cell>
          <cell r="H12">
            <v>29.16</v>
          </cell>
          <cell r="I12" t="str">
            <v>N</v>
          </cell>
          <cell r="J12">
            <v>65.88000000000001</v>
          </cell>
          <cell r="K12">
            <v>44</v>
          </cell>
        </row>
        <row r="13">
          <cell r="B13">
            <v>20.320833333333336</v>
          </cell>
          <cell r="C13">
            <v>25.3</v>
          </cell>
          <cell r="D13">
            <v>17.3</v>
          </cell>
          <cell r="E13">
            <v>83.458333333333329</v>
          </cell>
          <cell r="F13">
            <v>96</v>
          </cell>
          <cell r="G13">
            <v>61</v>
          </cell>
          <cell r="H13">
            <v>10.44</v>
          </cell>
          <cell r="I13" t="str">
            <v>N</v>
          </cell>
          <cell r="J13">
            <v>24.48</v>
          </cell>
          <cell r="K13">
            <v>2.6000000000000005</v>
          </cell>
        </row>
        <row r="14">
          <cell r="B14">
            <v>22.870833333333334</v>
          </cell>
          <cell r="C14">
            <v>25.6</v>
          </cell>
          <cell r="D14">
            <v>20.5</v>
          </cell>
          <cell r="E14">
            <v>83.958333333333329</v>
          </cell>
          <cell r="F14">
            <v>94</v>
          </cell>
          <cell r="G14">
            <v>73</v>
          </cell>
          <cell r="H14">
            <v>15.840000000000002</v>
          </cell>
          <cell r="I14" t="str">
            <v>NE</v>
          </cell>
          <cell r="J14">
            <v>35.64</v>
          </cell>
          <cell r="K14">
            <v>8.1999999999999993</v>
          </cell>
        </row>
        <row r="15">
          <cell r="B15">
            <v>21.558333333333337</v>
          </cell>
          <cell r="C15">
            <v>25</v>
          </cell>
          <cell r="D15">
            <v>19.600000000000001</v>
          </cell>
          <cell r="E15">
            <v>87.083333333333329</v>
          </cell>
          <cell r="F15">
            <v>94</v>
          </cell>
          <cell r="G15">
            <v>74</v>
          </cell>
          <cell r="H15">
            <v>12.6</v>
          </cell>
          <cell r="I15" t="str">
            <v>SO</v>
          </cell>
          <cell r="J15">
            <v>45</v>
          </cell>
          <cell r="K15">
            <v>26.399999999999995</v>
          </cell>
        </row>
        <row r="16">
          <cell r="B16">
            <v>18.087499999999995</v>
          </cell>
          <cell r="C16">
            <v>22</v>
          </cell>
          <cell r="D16">
            <v>16.3</v>
          </cell>
          <cell r="E16">
            <v>90.583333333333329</v>
          </cell>
          <cell r="F16">
            <v>95</v>
          </cell>
          <cell r="G16">
            <v>76</v>
          </cell>
          <cell r="H16">
            <v>6.84</v>
          </cell>
          <cell r="I16" t="str">
            <v>S</v>
          </cell>
          <cell r="J16">
            <v>20.52</v>
          </cell>
          <cell r="K16">
            <v>9.2000000000000011</v>
          </cell>
        </row>
        <row r="17">
          <cell r="B17">
            <v>19.029166666666665</v>
          </cell>
          <cell r="C17">
            <v>25.3</v>
          </cell>
          <cell r="D17">
            <v>15.8</v>
          </cell>
          <cell r="E17">
            <v>83.25</v>
          </cell>
          <cell r="F17">
            <v>96</v>
          </cell>
          <cell r="G17">
            <v>55</v>
          </cell>
          <cell r="H17">
            <v>8.2799999999999994</v>
          </cell>
          <cell r="I17" t="str">
            <v>S</v>
          </cell>
          <cell r="J17">
            <v>19.8</v>
          </cell>
          <cell r="K17">
            <v>4.6000000000000005</v>
          </cell>
        </row>
        <row r="18">
          <cell r="B18">
            <v>21.658333333333335</v>
          </cell>
          <cell r="C18">
            <v>30.9</v>
          </cell>
          <cell r="D18">
            <v>15</v>
          </cell>
          <cell r="E18">
            <v>69.5</v>
          </cell>
          <cell r="F18">
            <v>92</v>
          </cell>
          <cell r="G18">
            <v>38</v>
          </cell>
          <cell r="H18">
            <v>7.9200000000000008</v>
          </cell>
          <cell r="I18" t="str">
            <v>S</v>
          </cell>
          <cell r="J18">
            <v>28.44</v>
          </cell>
          <cell r="K18">
            <v>0.2</v>
          </cell>
        </row>
        <row r="19">
          <cell r="B19">
            <v>24.820833333333336</v>
          </cell>
          <cell r="C19">
            <v>35</v>
          </cell>
          <cell r="D19">
            <v>17.2</v>
          </cell>
          <cell r="E19">
            <v>62.375</v>
          </cell>
          <cell r="F19">
            <v>85</v>
          </cell>
          <cell r="G19">
            <v>35</v>
          </cell>
          <cell r="H19">
            <v>7.2</v>
          </cell>
          <cell r="I19" t="str">
            <v>L</v>
          </cell>
          <cell r="J19">
            <v>19.8</v>
          </cell>
          <cell r="K19">
            <v>0</v>
          </cell>
        </row>
        <row r="20">
          <cell r="B20">
            <v>28.45</v>
          </cell>
          <cell r="C20">
            <v>37.799999999999997</v>
          </cell>
          <cell r="D20">
            <v>21.1</v>
          </cell>
          <cell r="E20">
            <v>60.125</v>
          </cell>
          <cell r="F20">
            <v>90</v>
          </cell>
          <cell r="G20">
            <v>29</v>
          </cell>
          <cell r="H20">
            <v>16.2</v>
          </cell>
          <cell r="I20" t="str">
            <v>N</v>
          </cell>
          <cell r="J20">
            <v>30.6</v>
          </cell>
          <cell r="K20">
            <v>0</v>
          </cell>
        </row>
        <row r="21">
          <cell r="B21">
            <v>29.737499999999997</v>
          </cell>
          <cell r="C21">
            <v>38.200000000000003</v>
          </cell>
          <cell r="D21">
            <v>23.1</v>
          </cell>
          <cell r="E21">
            <v>50.791666666666664</v>
          </cell>
          <cell r="F21">
            <v>74</v>
          </cell>
          <cell r="G21">
            <v>23</v>
          </cell>
          <cell r="H21">
            <v>9.7200000000000006</v>
          </cell>
          <cell r="I21" t="str">
            <v>N</v>
          </cell>
          <cell r="J21">
            <v>25.92</v>
          </cell>
          <cell r="K21">
            <v>0</v>
          </cell>
        </row>
        <row r="22">
          <cell r="B22">
            <v>30.704166666666669</v>
          </cell>
          <cell r="C22">
            <v>38.9</v>
          </cell>
          <cell r="D22">
            <v>23.7</v>
          </cell>
          <cell r="E22">
            <v>47.583333333333336</v>
          </cell>
          <cell r="F22">
            <v>79</v>
          </cell>
          <cell r="G22">
            <v>21</v>
          </cell>
          <cell r="H22">
            <v>9.7200000000000006</v>
          </cell>
          <cell r="I22" t="str">
            <v>N</v>
          </cell>
          <cell r="J22">
            <v>27</v>
          </cell>
          <cell r="K22">
            <v>0</v>
          </cell>
        </row>
        <row r="23">
          <cell r="B23">
            <v>29.920833333333331</v>
          </cell>
          <cell r="C23">
            <v>39.1</v>
          </cell>
          <cell r="D23">
            <v>22.3</v>
          </cell>
          <cell r="E23">
            <v>43.166666666666664</v>
          </cell>
          <cell r="F23">
            <v>79</v>
          </cell>
          <cell r="G23">
            <v>10</v>
          </cell>
          <cell r="H23">
            <v>12.96</v>
          </cell>
          <cell r="I23" t="str">
            <v>NE</v>
          </cell>
          <cell r="J23">
            <v>29.880000000000003</v>
          </cell>
          <cell r="K23">
            <v>0</v>
          </cell>
        </row>
        <row r="24">
          <cell r="B24">
            <v>28.720833333333335</v>
          </cell>
          <cell r="C24">
            <v>39.4</v>
          </cell>
          <cell r="D24">
            <v>19</v>
          </cell>
          <cell r="E24">
            <v>41.791666666666664</v>
          </cell>
          <cell r="F24">
            <v>83</v>
          </cell>
          <cell r="G24">
            <v>11</v>
          </cell>
          <cell r="H24">
            <v>10.44</v>
          </cell>
          <cell r="I24" t="str">
            <v>NE</v>
          </cell>
          <cell r="J24">
            <v>27.720000000000002</v>
          </cell>
          <cell r="K24">
            <v>0</v>
          </cell>
        </row>
        <row r="25">
          <cell r="B25">
            <v>28.324999999999999</v>
          </cell>
          <cell r="C25">
            <v>38.6</v>
          </cell>
          <cell r="D25">
            <v>19.5</v>
          </cell>
          <cell r="E25">
            <v>37.041666666666664</v>
          </cell>
          <cell r="F25">
            <v>62</v>
          </cell>
          <cell r="G25">
            <v>12</v>
          </cell>
          <cell r="H25">
            <v>10.8</v>
          </cell>
          <cell r="I25" t="str">
            <v>NE</v>
          </cell>
          <cell r="J25">
            <v>26.28</v>
          </cell>
          <cell r="K25">
            <v>0</v>
          </cell>
        </row>
        <row r="26">
          <cell r="B26">
            <v>28.858333333333334</v>
          </cell>
          <cell r="C26">
            <v>39.1</v>
          </cell>
          <cell r="D26">
            <v>20.3</v>
          </cell>
          <cell r="E26">
            <v>37.833333333333336</v>
          </cell>
          <cell r="F26">
            <v>70</v>
          </cell>
          <cell r="G26">
            <v>12</v>
          </cell>
          <cell r="H26">
            <v>11.16</v>
          </cell>
          <cell r="I26" t="str">
            <v>NE</v>
          </cell>
          <cell r="J26">
            <v>28.44</v>
          </cell>
          <cell r="K26">
            <v>0</v>
          </cell>
        </row>
        <row r="27">
          <cell r="B27">
            <v>29.183333333333326</v>
          </cell>
          <cell r="C27">
            <v>39.299999999999997</v>
          </cell>
          <cell r="D27">
            <v>21</v>
          </cell>
          <cell r="E27">
            <v>41</v>
          </cell>
          <cell r="F27">
            <v>74</v>
          </cell>
          <cell r="G27">
            <v>14</v>
          </cell>
          <cell r="H27">
            <v>11.879999999999999</v>
          </cell>
          <cell r="I27" t="str">
            <v>NE</v>
          </cell>
          <cell r="J27">
            <v>32.04</v>
          </cell>
          <cell r="K27">
            <v>0</v>
          </cell>
        </row>
        <row r="28">
          <cell r="B28">
            <v>30.104166666666668</v>
          </cell>
          <cell r="C28">
            <v>38.6</v>
          </cell>
          <cell r="D28">
            <v>23.8</v>
          </cell>
          <cell r="E28">
            <v>43.25</v>
          </cell>
          <cell r="F28">
            <v>66</v>
          </cell>
          <cell r="G28">
            <v>27</v>
          </cell>
          <cell r="H28">
            <v>11.520000000000001</v>
          </cell>
          <cell r="I28" t="str">
            <v>NO</v>
          </cell>
          <cell r="J28">
            <v>26.28</v>
          </cell>
          <cell r="K28">
            <v>0</v>
          </cell>
        </row>
        <row r="29">
          <cell r="B29">
            <v>29.137499999999999</v>
          </cell>
          <cell r="C29">
            <v>38.5</v>
          </cell>
          <cell r="D29">
            <v>25.4</v>
          </cell>
          <cell r="E29">
            <v>58.666666666666664</v>
          </cell>
          <cell r="F29">
            <v>82</v>
          </cell>
          <cell r="G29">
            <v>27</v>
          </cell>
          <cell r="H29">
            <v>15.48</v>
          </cell>
          <cell r="I29" t="str">
            <v>N</v>
          </cell>
          <cell r="J29">
            <v>61.2</v>
          </cell>
          <cell r="K29">
            <v>0</v>
          </cell>
        </row>
        <row r="30">
          <cell r="B30">
            <v>25.295833333333338</v>
          </cell>
          <cell r="C30">
            <v>31</v>
          </cell>
          <cell r="D30">
            <v>21.6</v>
          </cell>
          <cell r="E30">
            <v>67.916666666666671</v>
          </cell>
          <cell r="F30">
            <v>82</v>
          </cell>
          <cell r="G30">
            <v>44</v>
          </cell>
          <cell r="H30">
            <v>14.04</v>
          </cell>
          <cell r="I30" t="str">
            <v>SE</v>
          </cell>
          <cell r="J30">
            <v>33.840000000000003</v>
          </cell>
          <cell r="K30">
            <v>0</v>
          </cell>
        </row>
        <row r="31">
          <cell r="B31">
            <v>27.241666666666664</v>
          </cell>
          <cell r="C31">
            <v>35.4</v>
          </cell>
          <cell r="D31">
            <v>21.1</v>
          </cell>
          <cell r="E31">
            <v>63.458333333333336</v>
          </cell>
          <cell r="F31">
            <v>89</v>
          </cell>
          <cell r="G31">
            <v>29</v>
          </cell>
          <cell r="H31">
            <v>12.6</v>
          </cell>
          <cell r="I31" t="str">
            <v>NE</v>
          </cell>
          <cell r="J31">
            <v>55.080000000000005</v>
          </cell>
          <cell r="K31">
            <v>0.4</v>
          </cell>
        </row>
        <row r="32">
          <cell r="B32">
            <v>23.916666666666671</v>
          </cell>
          <cell r="C32">
            <v>30</v>
          </cell>
          <cell r="D32">
            <v>20.9</v>
          </cell>
          <cell r="E32">
            <v>76.416666666666671</v>
          </cell>
          <cell r="F32">
            <v>91</v>
          </cell>
          <cell r="G32">
            <v>54</v>
          </cell>
          <cell r="H32">
            <v>11.520000000000001</v>
          </cell>
          <cell r="I32" t="str">
            <v>SE</v>
          </cell>
          <cell r="J32">
            <v>41.4</v>
          </cell>
          <cell r="K32">
            <v>0.4</v>
          </cell>
        </row>
        <row r="33">
          <cell r="B33">
            <v>25.891666666666666</v>
          </cell>
          <cell r="C33">
            <v>33.299999999999997</v>
          </cell>
          <cell r="D33">
            <v>21.1</v>
          </cell>
          <cell r="E33">
            <v>69.166666666666671</v>
          </cell>
          <cell r="F33">
            <v>91</v>
          </cell>
          <cell r="G33">
            <v>37</v>
          </cell>
          <cell r="H33">
            <v>10.08</v>
          </cell>
          <cell r="I33" t="str">
            <v>NE</v>
          </cell>
          <cell r="J33">
            <v>25.56</v>
          </cell>
          <cell r="K33">
            <v>0</v>
          </cell>
        </row>
        <row r="34">
          <cell r="B34">
            <v>24.941666666666663</v>
          </cell>
          <cell r="C34">
            <v>29</v>
          </cell>
          <cell r="D34">
            <v>21.5</v>
          </cell>
          <cell r="E34">
            <v>64.5</v>
          </cell>
          <cell r="F34">
            <v>81</v>
          </cell>
          <cell r="G34">
            <v>44</v>
          </cell>
          <cell r="H34">
            <v>17.64</v>
          </cell>
          <cell r="I34" t="str">
            <v>N</v>
          </cell>
          <cell r="J34">
            <v>39.6</v>
          </cell>
          <cell r="K34">
            <v>0</v>
          </cell>
        </row>
        <row r="35">
          <cell r="I35" t="str">
            <v>NE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0.8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0.2</v>
          </cell>
        </row>
      </sheetData>
      <sheetData sheetId="3">
        <row r="5">
          <cell r="K5">
            <v>0.60000000000000009</v>
          </cell>
        </row>
      </sheetData>
      <sheetData sheetId="4">
        <row r="5">
          <cell r="K5">
            <v>0</v>
          </cell>
        </row>
      </sheetData>
      <sheetData sheetId="5">
        <row r="5">
          <cell r="K5" t="str">
            <v>*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27.916666666666668</v>
          </cell>
          <cell r="C5">
            <v>39.6</v>
          </cell>
          <cell r="D5">
            <v>17.7</v>
          </cell>
          <cell r="E5">
            <v>50.166666666666664</v>
          </cell>
          <cell r="F5">
            <v>91</v>
          </cell>
          <cell r="G5">
            <v>13</v>
          </cell>
          <cell r="H5">
            <v>7.5600000000000005</v>
          </cell>
          <cell r="I5" t="str">
            <v>SE</v>
          </cell>
          <cell r="J5">
            <v>21.6</v>
          </cell>
          <cell r="K5">
            <v>0</v>
          </cell>
        </row>
        <row r="6">
          <cell r="B6">
            <v>28.220833333333335</v>
          </cell>
          <cell r="C6">
            <v>39.4</v>
          </cell>
          <cell r="D6">
            <v>16.899999999999999</v>
          </cell>
          <cell r="E6">
            <v>45.333333333333336</v>
          </cell>
          <cell r="F6">
            <v>91</v>
          </cell>
          <cell r="G6">
            <v>11</v>
          </cell>
          <cell r="H6">
            <v>15.840000000000002</v>
          </cell>
          <cell r="I6" t="str">
            <v>SE</v>
          </cell>
          <cell r="J6">
            <v>31.680000000000003</v>
          </cell>
          <cell r="K6">
            <v>0</v>
          </cell>
        </row>
        <row r="7">
          <cell r="B7">
            <v>26.675000000000001</v>
          </cell>
          <cell r="C7">
            <v>38.299999999999997</v>
          </cell>
          <cell r="D7">
            <v>17</v>
          </cell>
          <cell r="E7">
            <v>49.916666666666664</v>
          </cell>
          <cell r="F7">
            <v>91</v>
          </cell>
          <cell r="G7">
            <v>14</v>
          </cell>
          <cell r="H7">
            <v>5.04</v>
          </cell>
          <cell r="I7" t="str">
            <v>SE</v>
          </cell>
          <cell r="J7">
            <v>15.120000000000001</v>
          </cell>
          <cell r="K7">
            <v>0</v>
          </cell>
        </row>
        <row r="8">
          <cell r="B8">
            <v>25.799999999999997</v>
          </cell>
          <cell r="C8">
            <v>32.6</v>
          </cell>
          <cell r="D8">
            <v>19.7</v>
          </cell>
          <cell r="E8">
            <v>66.708333333333329</v>
          </cell>
          <cell r="F8">
            <v>90</v>
          </cell>
          <cell r="G8">
            <v>40</v>
          </cell>
          <cell r="H8">
            <v>7.5600000000000005</v>
          </cell>
          <cell r="I8" t="str">
            <v>SE</v>
          </cell>
          <cell r="J8">
            <v>23.040000000000003</v>
          </cell>
          <cell r="K8">
            <v>0</v>
          </cell>
        </row>
        <row r="9">
          <cell r="B9">
            <v>26.125</v>
          </cell>
          <cell r="C9">
            <v>32.700000000000003</v>
          </cell>
          <cell r="D9">
            <v>21.4</v>
          </cell>
          <cell r="E9">
            <v>48.166666666666664</v>
          </cell>
          <cell r="F9">
            <v>69</v>
          </cell>
          <cell r="G9">
            <v>28</v>
          </cell>
          <cell r="H9">
            <v>10.8</v>
          </cell>
          <cell r="I9" t="str">
            <v>SE</v>
          </cell>
          <cell r="J9">
            <v>25.92</v>
          </cell>
          <cell r="K9">
            <v>0</v>
          </cell>
        </row>
        <row r="10">
          <cell r="B10">
            <v>25.275000000000006</v>
          </cell>
          <cell r="C10">
            <v>33.200000000000003</v>
          </cell>
          <cell r="D10">
            <v>18.7</v>
          </cell>
          <cell r="E10">
            <v>47.5</v>
          </cell>
          <cell r="F10">
            <v>61</v>
          </cell>
          <cell r="G10">
            <v>33</v>
          </cell>
          <cell r="H10">
            <v>8.2799999999999994</v>
          </cell>
          <cell r="I10" t="str">
            <v>SE</v>
          </cell>
          <cell r="J10">
            <v>22.32</v>
          </cell>
          <cell r="K10">
            <v>0</v>
          </cell>
        </row>
        <row r="11">
          <cell r="B11">
            <v>27.529166666666665</v>
          </cell>
          <cell r="C11">
            <v>37.4</v>
          </cell>
          <cell r="D11">
            <v>19.3</v>
          </cell>
          <cell r="E11">
            <v>56.708333333333336</v>
          </cell>
          <cell r="F11">
            <v>87</v>
          </cell>
          <cell r="G11">
            <v>29</v>
          </cell>
          <cell r="H11">
            <v>19.440000000000001</v>
          </cell>
          <cell r="I11" t="str">
            <v>SE</v>
          </cell>
          <cell r="J11">
            <v>48.6</v>
          </cell>
          <cell r="K11">
            <v>0</v>
          </cell>
        </row>
        <row r="12">
          <cell r="B12">
            <v>25.933333333333334</v>
          </cell>
          <cell r="C12">
            <v>33.1</v>
          </cell>
          <cell r="D12">
            <v>18.399999999999999</v>
          </cell>
          <cell r="E12">
            <v>66.833333333333329</v>
          </cell>
          <cell r="F12">
            <v>95</v>
          </cell>
          <cell r="G12">
            <v>39</v>
          </cell>
          <cell r="H12">
            <v>20.16</v>
          </cell>
          <cell r="I12" t="str">
            <v>SE</v>
          </cell>
          <cell r="J12">
            <v>43.2</v>
          </cell>
          <cell r="K12">
            <v>19.8</v>
          </cell>
        </row>
        <row r="13">
          <cell r="B13">
            <v>21.662500000000005</v>
          </cell>
          <cell r="C13">
            <v>27</v>
          </cell>
          <cell r="D13">
            <v>19.100000000000001</v>
          </cell>
          <cell r="E13">
            <v>84.916666666666671</v>
          </cell>
          <cell r="F13">
            <v>94</v>
          </cell>
          <cell r="G13">
            <v>62</v>
          </cell>
          <cell r="H13">
            <v>10.8</v>
          </cell>
          <cell r="I13" t="str">
            <v>SE</v>
          </cell>
          <cell r="J13">
            <v>21.6</v>
          </cell>
          <cell r="K13">
            <v>4.4000000000000004</v>
          </cell>
        </row>
        <row r="14">
          <cell r="B14">
            <v>25.145833333333339</v>
          </cell>
          <cell r="C14">
            <v>34.1</v>
          </cell>
          <cell r="D14">
            <v>20.2</v>
          </cell>
          <cell r="E14">
            <v>79.458333333333329</v>
          </cell>
          <cell r="F14">
            <v>96</v>
          </cell>
          <cell r="G14">
            <v>46</v>
          </cell>
          <cell r="H14">
            <v>18.720000000000002</v>
          </cell>
          <cell r="I14" t="str">
            <v>SE</v>
          </cell>
          <cell r="J14">
            <v>56.88</v>
          </cell>
          <cell r="K14">
            <v>17.8</v>
          </cell>
        </row>
        <row r="15">
          <cell r="B15">
            <v>20.920833333333334</v>
          </cell>
          <cell r="C15">
            <v>22.9</v>
          </cell>
          <cell r="D15">
            <v>17.100000000000001</v>
          </cell>
          <cell r="E15">
            <v>90.625</v>
          </cell>
          <cell r="F15">
            <v>96</v>
          </cell>
          <cell r="G15">
            <v>81</v>
          </cell>
          <cell r="H15">
            <v>9</v>
          </cell>
          <cell r="I15" t="str">
            <v>SE</v>
          </cell>
          <cell r="J15">
            <v>31.680000000000003</v>
          </cell>
          <cell r="K15">
            <v>37</v>
          </cell>
        </row>
        <row r="16">
          <cell r="B16">
            <v>14.329166666666671</v>
          </cell>
          <cell r="C16">
            <v>17.8</v>
          </cell>
          <cell r="D16">
            <v>12.2</v>
          </cell>
          <cell r="E16">
            <v>88.875</v>
          </cell>
          <cell r="F16">
            <v>95</v>
          </cell>
          <cell r="G16">
            <v>76</v>
          </cell>
          <cell r="H16">
            <v>11.16</v>
          </cell>
          <cell r="I16" t="str">
            <v>SE</v>
          </cell>
          <cell r="J16">
            <v>26.28</v>
          </cell>
          <cell r="K16">
            <v>14.399999999999999</v>
          </cell>
        </row>
        <row r="17">
          <cell r="B17">
            <v>17.5</v>
          </cell>
          <cell r="C17">
            <v>26.9</v>
          </cell>
          <cell r="D17">
            <v>10.7</v>
          </cell>
          <cell r="E17">
            <v>72.291666666666671</v>
          </cell>
          <cell r="F17">
            <v>97</v>
          </cell>
          <cell r="G17">
            <v>42</v>
          </cell>
          <cell r="H17">
            <v>15.840000000000002</v>
          </cell>
          <cell r="I17" t="str">
            <v>SE</v>
          </cell>
          <cell r="J17">
            <v>33.480000000000004</v>
          </cell>
          <cell r="K17">
            <v>0</v>
          </cell>
        </row>
        <row r="18">
          <cell r="B18">
            <v>23.375</v>
          </cell>
          <cell r="C18">
            <v>31.9</v>
          </cell>
          <cell r="D18">
            <v>16.899999999999999</v>
          </cell>
          <cell r="E18">
            <v>68.791666666666671</v>
          </cell>
          <cell r="F18">
            <v>90</v>
          </cell>
          <cell r="G18">
            <v>39</v>
          </cell>
          <cell r="H18">
            <v>12.24</v>
          </cell>
          <cell r="I18" t="str">
            <v>SE</v>
          </cell>
          <cell r="J18">
            <v>22.68</v>
          </cell>
          <cell r="K18">
            <v>0</v>
          </cell>
        </row>
        <row r="19">
          <cell r="B19">
            <v>26.475000000000005</v>
          </cell>
          <cell r="C19">
            <v>36.5</v>
          </cell>
          <cell r="D19">
            <v>18.3</v>
          </cell>
          <cell r="E19">
            <v>67.375</v>
          </cell>
          <cell r="F19">
            <v>95</v>
          </cell>
          <cell r="G19">
            <v>29</v>
          </cell>
          <cell r="H19">
            <v>10.08</v>
          </cell>
          <cell r="I19" t="str">
            <v>SE</v>
          </cell>
          <cell r="J19">
            <v>27.36</v>
          </cell>
          <cell r="K19">
            <v>0</v>
          </cell>
        </row>
        <row r="20">
          <cell r="B20">
            <v>28.908333333333331</v>
          </cell>
          <cell r="C20">
            <v>37</v>
          </cell>
          <cell r="D20">
            <v>22</v>
          </cell>
          <cell r="E20">
            <v>62.541666666666664</v>
          </cell>
          <cell r="F20">
            <v>92</v>
          </cell>
          <cell r="G20">
            <v>34</v>
          </cell>
          <cell r="H20">
            <v>16.559999999999999</v>
          </cell>
          <cell r="I20" t="str">
            <v>SE</v>
          </cell>
          <cell r="J20">
            <v>47.519999999999996</v>
          </cell>
          <cell r="K20">
            <v>0</v>
          </cell>
        </row>
        <row r="21">
          <cell r="B21">
            <v>29.954166666666669</v>
          </cell>
          <cell r="C21">
            <v>37.799999999999997</v>
          </cell>
          <cell r="D21">
            <v>22.4</v>
          </cell>
          <cell r="E21">
            <v>56.5</v>
          </cell>
          <cell r="F21">
            <v>91</v>
          </cell>
          <cell r="G21">
            <v>30</v>
          </cell>
          <cell r="H21">
            <v>15.120000000000001</v>
          </cell>
          <cell r="I21" t="str">
            <v>SE</v>
          </cell>
          <cell r="J21">
            <v>37.080000000000005</v>
          </cell>
          <cell r="K21">
            <v>0</v>
          </cell>
        </row>
        <row r="22">
          <cell r="B22">
            <v>29.716666666666669</v>
          </cell>
          <cell r="C22">
            <v>38.799999999999997</v>
          </cell>
          <cell r="D22">
            <v>21.6</v>
          </cell>
          <cell r="E22">
            <v>60.541666666666664</v>
          </cell>
          <cell r="F22">
            <v>94</v>
          </cell>
          <cell r="G22">
            <v>24</v>
          </cell>
          <cell r="H22">
            <v>11.16</v>
          </cell>
          <cell r="I22" t="str">
            <v>SE</v>
          </cell>
          <cell r="J22">
            <v>28.44</v>
          </cell>
          <cell r="K22">
            <v>0</v>
          </cell>
        </row>
        <row r="23">
          <cell r="B23">
            <v>30.258333333333326</v>
          </cell>
          <cell r="C23">
            <v>40.299999999999997</v>
          </cell>
          <cell r="D23">
            <v>23.3</v>
          </cell>
          <cell r="E23">
            <v>57.791666666666664</v>
          </cell>
          <cell r="F23">
            <v>87</v>
          </cell>
          <cell r="G23">
            <v>18</v>
          </cell>
          <cell r="H23">
            <v>10.44</v>
          </cell>
          <cell r="I23" t="str">
            <v>SE</v>
          </cell>
          <cell r="J23">
            <v>28.44</v>
          </cell>
          <cell r="K23">
            <v>0</v>
          </cell>
        </row>
        <row r="24">
          <cell r="B24">
            <v>30.287499999999998</v>
          </cell>
          <cell r="C24">
            <v>40.4</v>
          </cell>
          <cell r="D24">
            <v>21.8</v>
          </cell>
          <cell r="E24">
            <v>51.875</v>
          </cell>
          <cell r="F24">
            <v>88</v>
          </cell>
          <cell r="G24">
            <v>12</v>
          </cell>
          <cell r="H24">
            <v>16.559999999999999</v>
          </cell>
          <cell r="I24" t="str">
            <v>SE</v>
          </cell>
          <cell r="J24">
            <v>37.440000000000005</v>
          </cell>
          <cell r="K24">
            <v>0</v>
          </cell>
        </row>
        <row r="25">
          <cell r="B25">
            <v>28.824999999999999</v>
          </cell>
          <cell r="C25">
            <v>38.299999999999997</v>
          </cell>
          <cell r="D25">
            <v>19.2</v>
          </cell>
          <cell r="E25">
            <v>52.708333333333336</v>
          </cell>
          <cell r="F25">
            <v>91</v>
          </cell>
          <cell r="G25">
            <v>18</v>
          </cell>
          <cell r="H25">
            <v>11.520000000000001</v>
          </cell>
          <cell r="I25" t="str">
            <v>SE</v>
          </cell>
          <cell r="J25">
            <v>27.36</v>
          </cell>
          <cell r="K25">
            <v>0</v>
          </cell>
        </row>
        <row r="26">
          <cell r="B26">
            <v>28.275000000000006</v>
          </cell>
          <cell r="C26">
            <v>38.200000000000003</v>
          </cell>
          <cell r="D26">
            <v>20.100000000000001</v>
          </cell>
          <cell r="E26">
            <v>59.791666666666664</v>
          </cell>
          <cell r="F26">
            <v>89</v>
          </cell>
          <cell r="G26">
            <v>22</v>
          </cell>
          <cell r="H26">
            <v>9</v>
          </cell>
          <cell r="I26" t="str">
            <v>SE</v>
          </cell>
          <cell r="J26">
            <v>23.759999999999998</v>
          </cell>
          <cell r="K26">
            <v>0</v>
          </cell>
        </row>
        <row r="27">
          <cell r="B27">
            <v>29.650000000000002</v>
          </cell>
          <cell r="C27">
            <v>38.4</v>
          </cell>
          <cell r="D27">
            <v>23.1</v>
          </cell>
          <cell r="E27">
            <v>60.083333333333336</v>
          </cell>
          <cell r="F27">
            <v>86</v>
          </cell>
          <cell r="G27">
            <v>27</v>
          </cell>
          <cell r="H27">
            <v>12.96</v>
          </cell>
          <cell r="I27" t="str">
            <v>SE</v>
          </cell>
          <cell r="J27">
            <v>33.119999999999997</v>
          </cell>
          <cell r="K27">
            <v>0</v>
          </cell>
        </row>
        <row r="28">
          <cell r="B28">
            <v>30.11666666666666</v>
          </cell>
          <cell r="C28">
            <v>37.700000000000003</v>
          </cell>
          <cell r="D28">
            <v>23</v>
          </cell>
          <cell r="E28">
            <v>60.791666666666664</v>
          </cell>
          <cell r="F28">
            <v>91</v>
          </cell>
          <cell r="G28">
            <v>33</v>
          </cell>
          <cell r="H28">
            <v>13.68</v>
          </cell>
          <cell r="I28" t="str">
            <v>SE</v>
          </cell>
          <cell r="J28">
            <v>31.319999999999997</v>
          </cell>
          <cell r="K28">
            <v>0</v>
          </cell>
        </row>
        <row r="29">
          <cell r="B29">
            <v>29.820833333333329</v>
          </cell>
          <cell r="C29">
            <v>38.5</v>
          </cell>
          <cell r="D29">
            <v>22.7</v>
          </cell>
          <cell r="E29">
            <v>63.458333333333336</v>
          </cell>
          <cell r="F29">
            <v>93</v>
          </cell>
          <cell r="G29">
            <v>31</v>
          </cell>
          <cell r="H29">
            <v>13.32</v>
          </cell>
          <cell r="I29" t="str">
            <v>SE</v>
          </cell>
          <cell r="J29">
            <v>35.28</v>
          </cell>
          <cell r="K29">
            <v>0</v>
          </cell>
        </row>
        <row r="30">
          <cell r="B30">
            <v>26.212500000000002</v>
          </cell>
          <cell r="C30">
            <v>31</v>
          </cell>
          <cell r="D30">
            <v>21.5</v>
          </cell>
          <cell r="E30">
            <v>73.333333333333329</v>
          </cell>
          <cell r="F30">
            <v>95</v>
          </cell>
          <cell r="G30">
            <v>51</v>
          </cell>
          <cell r="H30">
            <v>19.079999999999998</v>
          </cell>
          <cell r="I30" t="str">
            <v>SE</v>
          </cell>
          <cell r="J30">
            <v>44.28</v>
          </cell>
          <cell r="K30">
            <v>22.199999999999996</v>
          </cell>
        </row>
        <row r="31">
          <cell r="B31">
            <v>24.154166666666672</v>
          </cell>
          <cell r="C31">
            <v>29.6</v>
          </cell>
          <cell r="D31">
            <v>20.7</v>
          </cell>
          <cell r="E31">
            <v>80.125</v>
          </cell>
          <cell r="F31">
            <v>95</v>
          </cell>
          <cell r="G31">
            <v>59</v>
          </cell>
          <cell r="H31">
            <v>9.3600000000000012</v>
          </cell>
          <cell r="I31" t="str">
            <v>SE</v>
          </cell>
          <cell r="J31">
            <v>35.28</v>
          </cell>
          <cell r="K31">
            <v>7.6</v>
          </cell>
        </row>
        <row r="32">
          <cell r="B32">
            <v>22.849999999999994</v>
          </cell>
          <cell r="C32">
            <v>29.5</v>
          </cell>
          <cell r="D32">
            <v>18.5</v>
          </cell>
          <cell r="E32">
            <v>76.416666666666671</v>
          </cell>
          <cell r="F32">
            <v>94</v>
          </cell>
          <cell r="G32">
            <v>39</v>
          </cell>
          <cell r="H32">
            <v>4.6800000000000006</v>
          </cell>
          <cell r="I32" t="str">
            <v>SE</v>
          </cell>
          <cell r="J32">
            <v>24.840000000000003</v>
          </cell>
          <cell r="K32">
            <v>0</v>
          </cell>
        </row>
        <row r="33">
          <cell r="B33">
            <v>26.216666666666669</v>
          </cell>
          <cell r="C33">
            <v>34.6</v>
          </cell>
          <cell r="D33">
            <v>19.8</v>
          </cell>
          <cell r="E33">
            <v>70.708333333333329</v>
          </cell>
          <cell r="F33">
            <v>95</v>
          </cell>
          <cell r="G33">
            <v>40</v>
          </cell>
          <cell r="H33">
            <v>16.559999999999999</v>
          </cell>
          <cell r="I33" t="str">
            <v>SE</v>
          </cell>
          <cell r="J33">
            <v>36.72</v>
          </cell>
          <cell r="K33">
            <v>0</v>
          </cell>
        </row>
        <row r="34">
          <cell r="B34">
            <v>22.887499999999999</v>
          </cell>
          <cell r="C34">
            <v>28.8</v>
          </cell>
          <cell r="D34">
            <v>19.3</v>
          </cell>
          <cell r="E34">
            <v>79.625</v>
          </cell>
          <cell r="F34">
            <v>95</v>
          </cell>
          <cell r="G34">
            <v>49</v>
          </cell>
          <cell r="H34">
            <v>14.4</v>
          </cell>
          <cell r="I34" t="str">
            <v>SE</v>
          </cell>
          <cell r="J34">
            <v>53.64</v>
          </cell>
          <cell r="K34">
            <v>44.600000000000009</v>
          </cell>
        </row>
        <row r="35">
          <cell r="I35" t="str">
            <v>SE</v>
          </cell>
        </row>
      </sheetData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Setembro"/>
      <sheetName val="Agost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2.2000000000000002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0.8</v>
          </cell>
        </row>
      </sheetData>
      <sheetData sheetId="6">
        <row r="5">
          <cell r="K5">
            <v>68.8</v>
          </cell>
        </row>
      </sheetData>
      <sheetData sheetId="7">
        <row r="5">
          <cell r="B5">
            <v>29.537500000000009</v>
          </cell>
          <cell r="C5">
            <v>37.4</v>
          </cell>
          <cell r="D5">
            <v>19.7</v>
          </cell>
          <cell r="E5">
            <v>32.833333333333336</v>
          </cell>
          <cell r="F5">
            <v>66</v>
          </cell>
          <cell r="G5">
            <v>15</v>
          </cell>
          <cell r="H5">
            <v>15.48</v>
          </cell>
          <cell r="I5" t="str">
            <v>SE</v>
          </cell>
          <cell r="J5">
            <v>32.04</v>
          </cell>
          <cell r="K5">
            <v>0</v>
          </cell>
        </row>
        <row r="6">
          <cell r="B6">
            <v>25.900000000000006</v>
          </cell>
          <cell r="C6">
            <v>33.700000000000003</v>
          </cell>
          <cell r="D6">
            <v>18.100000000000001</v>
          </cell>
          <cell r="E6">
            <v>51</v>
          </cell>
          <cell r="F6">
            <v>89</v>
          </cell>
          <cell r="G6">
            <v>28</v>
          </cell>
          <cell r="H6">
            <v>26.64</v>
          </cell>
          <cell r="I6" t="str">
            <v>L</v>
          </cell>
          <cell r="J6">
            <v>41.04</v>
          </cell>
          <cell r="K6">
            <v>0</v>
          </cell>
        </row>
        <row r="7">
          <cell r="B7">
            <v>26.458333333333332</v>
          </cell>
          <cell r="C7">
            <v>36.9</v>
          </cell>
          <cell r="D7">
            <v>18.100000000000001</v>
          </cell>
          <cell r="E7">
            <v>53.541666666666664</v>
          </cell>
          <cell r="F7">
            <v>88</v>
          </cell>
          <cell r="G7">
            <v>14</v>
          </cell>
          <cell r="H7">
            <v>23.040000000000003</v>
          </cell>
          <cell r="I7" t="str">
            <v>SE</v>
          </cell>
          <cell r="J7">
            <v>32.76</v>
          </cell>
          <cell r="K7">
            <v>0</v>
          </cell>
        </row>
        <row r="8">
          <cell r="B8">
            <v>26.375000000000004</v>
          </cell>
          <cell r="C8">
            <v>33.200000000000003</v>
          </cell>
          <cell r="D8">
            <v>20.3</v>
          </cell>
          <cell r="E8">
            <v>59.916666666666664</v>
          </cell>
          <cell r="F8">
            <v>89</v>
          </cell>
          <cell r="G8">
            <v>39</v>
          </cell>
          <cell r="H8">
            <v>17.64</v>
          </cell>
          <cell r="I8" t="str">
            <v>SO</v>
          </cell>
          <cell r="J8">
            <v>30.96</v>
          </cell>
          <cell r="K8">
            <v>0</v>
          </cell>
        </row>
        <row r="9">
          <cell r="B9">
            <v>22.704166666666666</v>
          </cell>
          <cell r="C9">
            <v>27.9</v>
          </cell>
          <cell r="D9">
            <v>19.100000000000001</v>
          </cell>
          <cell r="E9">
            <v>67.833333333333329</v>
          </cell>
          <cell r="F9">
            <v>85</v>
          </cell>
          <cell r="G9">
            <v>44</v>
          </cell>
          <cell r="H9">
            <v>18.720000000000002</v>
          </cell>
          <cell r="I9" t="str">
            <v>SE</v>
          </cell>
          <cell r="J9">
            <v>27.36</v>
          </cell>
          <cell r="K9">
            <v>0</v>
          </cell>
        </row>
        <row r="10">
          <cell r="B10">
            <v>23.058333333333337</v>
          </cell>
          <cell r="C10">
            <v>31</v>
          </cell>
          <cell r="D10">
            <v>18.100000000000001</v>
          </cell>
          <cell r="E10">
            <v>65.791666666666671</v>
          </cell>
          <cell r="F10">
            <v>85</v>
          </cell>
          <cell r="G10">
            <v>38</v>
          </cell>
          <cell r="H10">
            <v>15.120000000000001</v>
          </cell>
          <cell r="I10" t="str">
            <v>SE</v>
          </cell>
          <cell r="J10">
            <v>27.36</v>
          </cell>
          <cell r="K10">
            <v>0</v>
          </cell>
        </row>
        <row r="11">
          <cell r="B11">
            <v>23.716666666666669</v>
          </cell>
          <cell r="C11">
            <v>28.8</v>
          </cell>
          <cell r="D11">
            <v>21</v>
          </cell>
          <cell r="E11">
            <v>72.041666666666671</v>
          </cell>
          <cell r="F11">
            <v>90</v>
          </cell>
          <cell r="G11">
            <v>52</v>
          </cell>
          <cell r="H11">
            <v>23.040000000000003</v>
          </cell>
          <cell r="I11" t="str">
            <v>L</v>
          </cell>
          <cell r="J11">
            <v>47.519999999999996</v>
          </cell>
          <cell r="K11">
            <v>1.2000000000000002</v>
          </cell>
        </row>
        <row r="12">
          <cell r="B12">
            <v>22.191666666666659</v>
          </cell>
          <cell r="C12">
            <v>32.4</v>
          </cell>
          <cell r="D12">
            <v>17.2</v>
          </cell>
          <cell r="E12">
            <v>79.541666666666671</v>
          </cell>
          <cell r="F12">
            <v>96</v>
          </cell>
          <cell r="G12">
            <v>45</v>
          </cell>
          <cell r="H12">
            <v>41.76</v>
          </cell>
          <cell r="I12" t="str">
            <v>NE</v>
          </cell>
          <cell r="J12">
            <v>84.24</v>
          </cell>
          <cell r="K12">
            <v>18.400000000000002</v>
          </cell>
        </row>
        <row r="13">
          <cell r="B13">
            <v>19.6875</v>
          </cell>
          <cell r="C13">
            <v>26.2</v>
          </cell>
          <cell r="D13">
            <v>14.8</v>
          </cell>
          <cell r="E13">
            <v>84.041666666666671</v>
          </cell>
          <cell r="F13">
            <v>97</v>
          </cell>
          <cell r="G13">
            <v>58</v>
          </cell>
          <cell r="H13">
            <v>16.2</v>
          </cell>
          <cell r="I13" t="str">
            <v>L</v>
          </cell>
          <cell r="J13">
            <v>30.240000000000002</v>
          </cell>
          <cell r="K13">
            <v>0.2</v>
          </cell>
        </row>
        <row r="14">
          <cell r="B14">
            <v>21.454166666666666</v>
          </cell>
          <cell r="C14">
            <v>23.9</v>
          </cell>
          <cell r="D14">
            <v>19.5</v>
          </cell>
          <cell r="E14">
            <v>92.291666666666671</v>
          </cell>
          <cell r="F14">
            <v>97</v>
          </cell>
          <cell r="G14">
            <v>79</v>
          </cell>
          <cell r="H14">
            <v>16.559999999999999</v>
          </cell>
          <cell r="I14" t="str">
            <v>NE</v>
          </cell>
          <cell r="J14">
            <v>46.080000000000005</v>
          </cell>
          <cell r="K14">
            <v>50.4</v>
          </cell>
        </row>
        <row r="15">
          <cell r="B15">
            <v>20.570833333333336</v>
          </cell>
          <cell r="C15">
            <v>23</v>
          </cell>
          <cell r="D15">
            <v>18.100000000000001</v>
          </cell>
          <cell r="E15">
            <v>90.625</v>
          </cell>
          <cell r="F15">
            <v>97</v>
          </cell>
          <cell r="G15">
            <v>72</v>
          </cell>
          <cell r="H15">
            <v>22.68</v>
          </cell>
          <cell r="I15" t="str">
            <v>SO</v>
          </cell>
          <cell r="J15">
            <v>38.880000000000003</v>
          </cell>
          <cell r="K15">
            <v>5</v>
          </cell>
        </row>
        <row r="16">
          <cell r="B16">
            <v>15.687500000000002</v>
          </cell>
          <cell r="C16">
            <v>18.100000000000001</v>
          </cell>
          <cell r="D16">
            <v>14.1</v>
          </cell>
          <cell r="E16">
            <v>91.583333333333329</v>
          </cell>
          <cell r="F16">
            <v>96</v>
          </cell>
          <cell r="G16">
            <v>80</v>
          </cell>
          <cell r="H16">
            <v>18.36</v>
          </cell>
          <cell r="I16" t="str">
            <v>SO</v>
          </cell>
          <cell r="J16">
            <v>34.92</v>
          </cell>
          <cell r="K16">
            <v>1.6</v>
          </cell>
        </row>
        <row r="17">
          <cell r="B17">
            <v>17.774999999999999</v>
          </cell>
          <cell r="C17">
            <v>23.3</v>
          </cell>
          <cell r="D17">
            <v>12.4</v>
          </cell>
          <cell r="E17">
            <v>81.083333333333329</v>
          </cell>
          <cell r="F17">
            <v>95</v>
          </cell>
          <cell r="G17">
            <v>59</v>
          </cell>
          <cell r="H17">
            <v>16.559999999999999</v>
          </cell>
          <cell r="I17" t="str">
            <v>SE</v>
          </cell>
          <cell r="J17">
            <v>29.52</v>
          </cell>
          <cell r="K17">
            <v>0</v>
          </cell>
        </row>
        <row r="18">
          <cell r="B18">
            <v>21.095833333333335</v>
          </cell>
          <cell r="C18">
            <v>27.7</v>
          </cell>
          <cell r="D18">
            <v>16</v>
          </cell>
          <cell r="E18">
            <v>69.541666666666671</v>
          </cell>
          <cell r="F18">
            <v>90</v>
          </cell>
          <cell r="G18">
            <v>44</v>
          </cell>
          <cell r="H18">
            <v>25.2</v>
          </cell>
          <cell r="I18" t="str">
            <v>L</v>
          </cell>
          <cell r="J18">
            <v>41.4</v>
          </cell>
          <cell r="K18">
            <v>0</v>
          </cell>
        </row>
        <row r="19">
          <cell r="B19">
            <v>24.254166666666666</v>
          </cell>
          <cell r="C19">
            <v>33.5</v>
          </cell>
          <cell r="D19">
            <v>17.8</v>
          </cell>
          <cell r="E19">
            <v>64.375</v>
          </cell>
          <cell r="F19">
            <v>85</v>
          </cell>
          <cell r="G19">
            <v>39</v>
          </cell>
          <cell r="H19">
            <v>21.6</v>
          </cell>
          <cell r="I19" t="str">
            <v>L</v>
          </cell>
          <cell r="J19">
            <v>34.200000000000003</v>
          </cell>
          <cell r="K19">
            <v>0</v>
          </cell>
        </row>
        <row r="20">
          <cell r="B20">
            <v>29.700000000000003</v>
          </cell>
          <cell r="C20">
            <v>37.700000000000003</v>
          </cell>
          <cell r="D20">
            <v>22.6</v>
          </cell>
          <cell r="E20">
            <v>52.958333333333336</v>
          </cell>
          <cell r="F20">
            <v>83</v>
          </cell>
          <cell r="G20">
            <v>28</v>
          </cell>
          <cell r="H20">
            <v>20.16</v>
          </cell>
          <cell r="I20" t="str">
            <v>NE</v>
          </cell>
          <cell r="J20">
            <v>39.96</v>
          </cell>
          <cell r="K20">
            <v>0</v>
          </cell>
        </row>
        <row r="21">
          <cell r="B21">
            <v>30.087500000000002</v>
          </cell>
          <cell r="C21">
            <v>37.799999999999997</v>
          </cell>
          <cell r="D21">
            <v>23</v>
          </cell>
          <cell r="E21">
            <v>48.208333333333336</v>
          </cell>
          <cell r="F21">
            <v>71</v>
          </cell>
          <cell r="G21">
            <v>27</v>
          </cell>
          <cell r="H21">
            <v>19.440000000000001</v>
          </cell>
          <cell r="I21" t="str">
            <v>N</v>
          </cell>
          <cell r="J21">
            <v>45.36</v>
          </cell>
          <cell r="K21">
            <v>0</v>
          </cell>
        </row>
        <row r="22">
          <cell r="B22">
            <v>30.450000000000003</v>
          </cell>
          <cell r="C22">
            <v>37.5</v>
          </cell>
          <cell r="D22">
            <v>24.2</v>
          </cell>
          <cell r="E22">
            <v>50.5</v>
          </cell>
          <cell r="F22">
            <v>73</v>
          </cell>
          <cell r="G22">
            <v>32</v>
          </cell>
          <cell r="H22">
            <v>12.24</v>
          </cell>
          <cell r="I22" t="str">
            <v>L</v>
          </cell>
          <cell r="J22">
            <v>36</v>
          </cell>
          <cell r="K22">
            <v>0</v>
          </cell>
        </row>
        <row r="23">
          <cell r="B23">
            <v>31.345833333333335</v>
          </cell>
          <cell r="C23">
            <v>39</v>
          </cell>
          <cell r="D23">
            <v>24.9</v>
          </cell>
          <cell r="E23">
            <v>36</v>
          </cell>
          <cell r="F23">
            <v>58</v>
          </cell>
          <cell r="G23">
            <v>11</v>
          </cell>
          <cell r="H23">
            <v>19.440000000000001</v>
          </cell>
          <cell r="I23" t="str">
            <v>NE</v>
          </cell>
          <cell r="J23">
            <v>37.800000000000004</v>
          </cell>
          <cell r="K23">
            <v>0</v>
          </cell>
        </row>
        <row r="24">
          <cell r="B24">
            <v>30.695833333333336</v>
          </cell>
          <cell r="C24">
            <v>38.799999999999997</v>
          </cell>
          <cell r="D24">
            <v>23</v>
          </cell>
          <cell r="E24">
            <v>25.375</v>
          </cell>
          <cell r="F24">
            <v>52</v>
          </cell>
          <cell r="G24">
            <v>11</v>
          </cell>
          <cell r="H24">
            <v>16.559999999999999</v>
          </cell>
          <cell r="I24" t="str">
            <v>L</v>
          </cell>
          <cell r="J24">
            <v>36.72</v>
          </cell>
          <cell r="K24">
            <v>0</v>
          </cell>
        </row>
        <row r="25">
          <cell r="B25">
            <v>30.233333333333331</v>
          </cell>
          <cell r="C25">
            <v>38.200000000000003</v>
          </cell>
          <cell r="D25">
            <v>20.2</v>
          </cell>
          <cell r="E25">
            <v>30.625</v>
          </cell>
          <cell r="F25">
            <v>74</v>
          </cell>
          <cell r="G25">
            <v>12</v>
          </cell>
          <cell r="H25">
            <v>18.36</v>
          </cell>
          <cell r="I25" t="str">
            <v>L</v>
          </cell>
          <cell r="J25">
            <v>31.319999999999997</v>
          </cell>
          <cell r="K25">
            <v>0</v>
          </cell>
        </row>
        <row r="26">
          <cell r="B26">
            <v>30.012500000000006</v>
          </cell>
          <cell r="C26">
            <v>37.4</v>
          </cell>
          <cell r="D26">
            <v>21.5</v>
          </cell>
          <cell r="E26">
            <v>30.166666666666668</v>
          </cell>
          <cell r="F26">
            <v>58</v>
          </cell>
          <cell r="G26">
            <v>16</v>
          </cell>
          <cell r="H26">
            <v>18</v>
          </cell>
          <cell r="I26" t="str">
            <v>L</v>
          </cell>
          <cell r="J26">
            <v>29.16</v>
          </cell>
          <cell r="K26">
            <v>0</v>
          </cell>
        </row>
        <row r="27">
          <cell r="B27">
            <v>29.987499999999997</v>
          </cell>
          <cell r="C27">
            <v>38.200000000000003</v>
          </cell>
          <cell r="D27">
            <v>21</v>
          </cell>
          <cell r="E27">
            <v>34.416666666666664</v>
          </cell>
          <cell r="F27">
            <v>69</v>
          </cell>
          <cell r="G27">
            <v>14</v>
          </cell>
          <cell r="H27">
            <v>19.079999999999998</v>
          </cell>
          <cell r="I27" t="str">
            <v>L</v>
          </cell>
          <cell r="J27">
            <v>33.480000000000004</v>
          </cell>
          <cell r="K27">
            <v>0</v>
          </cell>
        </row>
        <row r="28">
          <cell r="B28">
            <v>30.104166666666671</v>
          </cell>
          <cell r="C28">
            <v>38.5</v>
          </cell>
          <cell r="D28">
            <v>21.6</v>
          </cell>
          <cell r="E28">
            <v>39.416666666666664</v>
          </cell>
          <cell r="F28">
            <v>72</v>
          </cell>
          <cell r="G28">
            <v>25</v>
          </cell>
          <cell r="H28">
            <v>14.04</v>
          </cell>
          <cell r="I28" t="str">
            <v>NO</v>
          </cell>
          <cell r="J28">
            <v>42.480000000000004</v>
          </cell>
          <cell r="K28">
            <v>0</v>
          </cell>
        </row>
        <row r="29">
          <cell r="B29">
            <v>27.25</v>
          </cell>
          <cell r="C29">
            <v>38.4</v>
          </cell>
          <cell r="D29">
            <v>22</v>
          </cell>
          <cell r="E29">
            <v>66.5</v>
          </cell>
          <cell r="F29">
            <v>94</v>
          </cell>
          <cell r="G29">
            <v>29</v>
          </cell>
          <cell r="H29">
            <v>29.880000000000003</v>
          </cell>
          <cell r="I29" t="str">
            <v>N</v>
          </cell>
          <cell r="J29">
            <v>55.800000000000004</v>
          </cell>
          <cell r="K29">
            <v>17.400000000000002</v>
          </cell>
        </row>
        <row r="30">
          <cell r="B30">
            <v>22.137499999999999</v>
          </cell>
          <cell r="C30">
            <v>23.5</v>
          </cell>
          <cell r="D30">
            <v>20.7</v>
          </cell>
          <cell r="E30">
            <v>90.666666666666671</v>
          </cell>
          <cell r="F30">
            <v>97</v>
          </cell>
          <cell r="G30">
            <v>75</v>
          </cell>
          <cell r="H30">
            <v>27.36</v>
          </cell>
          <cell r="I30" t="str">
            <v>L</v>
          </cell>
          <cell r="J30">
            <v>47.88</v>
          </cell>
          <cell r="K30">
            <v>20.399999999999999</v>
          </cell>
        </row>
        <row r="31">
          <cell r="B31">
            <v>24.595833333333328</v>
          </cell>
          <cell r="C31">
            <v>32.4</v>
          </cell>
          <cell r="D31">
            <v>21.5</v>
          </cell>
          <cell r="E31">
            <v>82.333333333333329</v>
          </cell>
          <cell r="F31">
            <v>95</v>
          </cell>
          <cell r="G31">
            <v>47</v>
          </cell>
          <cell r="H31">
            <v>33.119999999999997</v>
          </cell>
          <cell r="I31" t="str">
            <v>N</v>
          </cell>
          <cell r="J31">
            <v>57.6</v>
          </cell>
          <cell r="K31">
            <v>0</v>
          </cell>
        </row>
        <row r="32">
          <cell r="B32">
            <v>22.133333333333329</v>
          </cell>
          <cell r="C32">
            <v>27.3</v>
          </cell>
          <cell r="D32">
            <v>18.899999999999999</v>
          </cell>
          <cell r="E32">
            <v>78.875</v>
          </cell>
          <cell r="F32">
            <v>96</v>
          </cell>
          <cell r="G32">
            <v>53</v>
          </cell>
          <cell r="H32">
            <v>23.040000000000003</v>
          </cell>
          <cell r="I32" t="str">
            <v>SO</v>
          </cell>
          <cell r="J32">
            <v>60.839999999999996</v>
          </cell>
          <cell r="K32">
            <v>0.8</v>
          </cell>
        </row>
        <row r="33">
          <cell r="B33">
            <v>24.745833333333334</v>
          </cell>
          <cell r="C33">
            <v>32.200000000000003</v>
          </cell>
          <cell r="D33">
            <v>19.8</v>
          </cell>
          <cell r="E33">
            <v>73.541666666666671</v>
          </cell>
          <cell r="F33">
            <v>95</v>
          </cell>
          <cell r="G33">
            <v>41</v>
          </cell>
          <cell r="H33">
            <v>13.32</v>
          </cell>
          <cell r="I33" t="str">
            <v>L</v>
          </cell>
          <cell r="J33">
            <v>24.840000000000003</v>
          </cell>
          <cell r="K33">
            <v>0</v>
          </cell>
        </row>
        <row r="34">
          <cell r="B34">
            <v>21.533333333333331</v>
          </cell>
          <cell r="C34">
            <v>27.4</v>
          </cell>
          <cell r="D34">
            <v>19</v>
          </cell>
          <cell r="E34">
            <v>88.416666666666671</v>
          </cell>
          <cell r="F34">
            <v>97</v>
          </cell>
          <cell r="G34">
            <v>60</v>
          </cell>
          <cell r="H34">
            <v>25.2</v>
          </cell>
          <cell r="I34" t="str">
            <v>L</v>
          </cell>
          <cell r="J34">
            <v>43.56</v>
          </cell>
          <cell r="K34">
            <v>36.400000000000006</v>
          </cell>
        </row>
        <row r="35">
          <cell r="I35" t="str">
            <v>L</v>
          </cell>
        </row>
      </sheetData>
      <sheetData sheetId="8">
        <row r="5">
          <cell r="K5">
            <v>0</v>
          </cell>
        </row>
      </sheetData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4.4000000000000004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0.2</v>
          </cell>
        </row>
      </sheetData>
      <sheetData sheetId="5">
        <row r="5">
          <cell r="K5">
            <v>10.000000000000002</v>
          </cell>
        </row>
      </sheetData>
      <sheetData sheetId="6">
        <row r="5">
          <cell r="K5">
            <v>0.2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26.866666666666671</v>
          </cell>
          <cell r="C5">
            <v>37.9</v>
          </cell>
          <cell r="D5">
            <v>17.100000000000001</v>
          </cell>
          <cell r="E5">
            <v>63.666666666666664</v>
          </cell>
          <cell r="F5">
            <v>84</v>
          </cell>
          <cell r="G5">
            <v>37</v>
          </cell>
          <cell r="H5">
            <v>10.8</v>
          </cell>
          <cell r="I5" t="str">
            <v>NE</v>
          </cell>
          <cell r="J5">
            <v>23.400000000000002</v>
          </cell>
          <cell r="K5">
            <v>0</v>
          </cell>
        </row>
        <row r="6">
          <cell r="B6">
            <v>25.5625</v>
          </cell>
          <cell r="C6">
            <v>36.6</v>
          </cell>
          <cell r="D6">
            <v>17.7</v>
          </cell>
          <cell r="E6">
            <v>71.166666666666671</v>
          </cell>
          <cell r="F6">
            <v>92</v>
          </cell>
          <cell r="G6">
            <v>39</v>
          </cell>
          <cell r="H6">
            <v>8.2799999999999994</v>
          </cell>
          <cell r="I6" t="str">
            <v>NE</v>
          </cell>
          <cell r="J6">
            <v>21.6</v>
          </cell>
          <cell r="K6">
            <v>0</v>
          </cell>
        </row>
        <row r="7">
          <cell r="B7">
            <v>24.095833333333335</v>
          </cell>
          <cell r="C7">
            <v>30.9</v>
          </cell>
          <cell r="D7">
            <v>19.2</v>
          </cell>
          <cell r="E7">
            <v>77.708333333333329</v>
          </cell>
          <cell r="F7">
            <v>92</v>
          </cell>
          <cell r="G7">
            <v>57</v>
          </cell>
          <cell r="H7">
            <v>14.04</v>
          </cell>
          <cell r="I7" t="str">
            <v>SO</v>
          </cell>
          <cell r="J7">
            <v>26.64</v>
          </cell>
          <cell r="K7">
            <v>0</v>
          </cell>
        </row>
        <row r="8">
          <cell r="B8">
            <v>23.345833333333331</v>
          </cell>
          <cell r="C8">
            <v>28.5</v>
          </cell>
          <cell r="D8">
            <v>20.3</v>
          </cell>
          <cell r="E8">
            <v>73</v>
          </cell>
          <cell r="F8">
            <v>84</v>
          </cell>
          <cell r="G8">
            <v>54</v>
          </cell>
          <cell r="H8">
            <v>14.04</v>
          </cell>
          <cell r="I8" t="str">
            <v>S</v>
          </cell>
          <cell r="J8">
            <v>33.119999999999997</v>
          </cell>
          <cell r="K8">
            <v>0</v>
          </cell>
        </row>
        <row r="9">
          <cell r="B9">
            <v>22.437499999999996</v>
          </cell>
          <cell r="C9">
            <v>28.4</v>
          </cell>
          <cell r="D9">
            <v>17.600000000000001</v>
          </cell>
          <cell r="E9">
            <v>58.791666666666664</v>
          </cell>
          <cell r="F9">
            <v>73</v>
          </cell>
          <cell r="G9">
            <v>34</v>
          </cell>
          <cell r="H9">
            <v>11.879999999999999</v>
          </cell>
          <cell r="I9" t="str">
            <v>S</v>
          </cell>
          <cell r="J9">
            <v>26.64</v>
          </cell>
          <cell r="K9">
            <v>0</v>
          </cell>
        </row>
        <row r="10">
          <cell r="B10">
            <v>21.908333333333331</v>
          </cell>
          <cell r="C10">
            <v>28.1</v>
          </cell>
          <cell r="D10">
            <v>17.2</v>
          </cell>
          <cell r="E10">
            <v>57.5</v>
          </cell>
          <cell r="F10">
            <v>72</v>
          </cell>
          <cell r="G10">
            <v>45</v>
          </cell>
          <cell r="H10">
            <v>7.9200000000000008</v>
          </cell>
          <cell r="I10" t="str">
            <v>S</v>
          </cell>
          <cell r="J10">
            <v>15.840000000000002</v>
          </cell>
          <cell r="K10">
            <v>0</v>
          </cell>
        </row>
        <row r="11">
          <cell r="B11">
            <v>25.329166666666666</v>
          </cell>
          <cell r="C11">
            <v>36.700000000000003</v>
          </cell>
          <cell r="D11">
            <v>17</v>
          </cell>
          <cell r="E11">
            <v>67</v>
          </cell>
          <cell r="F11">
            <v>85</v>
          </cell>
          <cell r="G11">
            <v>42</v>
          </cell>
          <cell r="H11">
            <v>23.759999999999998</v>
          </cell>
          <cell r="I11" t="str">
            <v>NE</v>
          </cell>
          <cell r="J11">
            <v>51.84</v>
          </cell>
          <cell r="K11">
            <v>0</v>
          </cell>
        </row>
        <row r="12">
          <cell r="B12">
            <v>23.745833333333334</v>
          </cell>
          <cell r="C12">
            <v>30</v>
          </cell>
          <cell r="D12">
            <v>18.2</v>
          </cell>
          <cell r="E12">
            <v>75.625</v>
          </cell>
          <cell r="F12">
            <v>95</v>
          </cell>
          <cell r="G12">
            <v>55</v>
          </cell>
          <cell r="H12">
            <v>27.720000000000002</v>
          </cell>
          <cell r="I12" t="str">
            <v>N</v>
          </cell>
          <cell r="J12">
            <v>68.400000000000006</v>
          </cell>
          <cell r="K12">
            <v>39</v>
          </cell>
        </row>
        <row r="13">
          <cell r="B13">
            <v>22.620833333333334</v>
          </cell>
          <cell r="C13">
            <v>30.4</v>
          </cell>
          <cell r="D13">
            <v>17.7</v>
          </cell>
          <cell r="E13">
            <v>79.083333333333329</v>
          </cell>
          <cell r="F13">
            <v>93</v>
          </cell>
          <cell r="G13">
            <v>51</v>
          </cell>
          <cell r="H13">
            <v>18.36</v>
          </cell>
          <cell r="I13" t="str">
            <v>NE</v>
          </cell>
          <cell r="J13">
            <v>39.24</v>
          </cell>
          <cell r="K13">
            <v>0</v>
          </cell>
        </row>
        <row r="14">
          <cell r="B14">
            <v>23.916666666666671</v>
          </cell>
          <cell r="C14">
            <v>29.3</v>
          </cell>
          <cell r="D14">
            <v>22.3</v>
          </cell>
          <cell r="E14">
            <v>84.791666666666671</v>
          </cell>
          <cell r="F14">
            <v>92</v>
          </cell>
          <cell r="G14">
            <v>69</v>
          </cell>
          <cell r="H14">
            <v>19.8</v>
          </cell>
          <cell r="I14" t="str">
            <v>N</v>
          </cell>
          <cell r="J14">
            <v>46.800000000000004</v>
          </cell>
          <cell r="K14">
            <v>10.600000000000001</v>
          </cell>
        </row>
        <row r="15">
          <cell r="B15">
            <v>17.470833333333335</v>
          </cell>
          <cell r="C15">
            <v>22.6</v>
          </cell>
          <cell r="D15">
            <v>13.5</v>
          </cell>
          <cell r="E15">
            <v>89.125</v>
          </cell>
          <cell r="F15">
            <v>92</v>
          </cell>
          <cell r="G15">
            <v>82</v>
          </cell>
          <cell r="H15">
            <v>20.52</v>
          </cell>
          <cell r="I15" t="str">
            <v>S</v>
          </cell>
          <cell r="J15">
            <v>39.96</v>
          </cell>
          <cell r="K15">
            <v>4</v>
          </cell>
        </row>
        <row r="16">
          <cell r="B16">
            <v>13.145833333333334</v>
          </cell>
          <cell r="C16">
            <v>20.399999999999999</v>
          </cell>
          <cell r="D16">
            <v>10</v>
          </cell>
          <cell r="E16">
            <v>81.875</v>
          </cell>
          <cell r="F16">
            <v>94</v>
          </cell>
          <cell r="G16">
            <v>54</v>
          </cell>
          <cell r="H16">
            <v>10.8</v>
          </cell>
          <cell r="I16" t="str">
            <v>S</v>
          </cell>
          <cell r="J16">
            <v>22.68</v>
          </cell>
          <cell r="K16">
            <v>1.4</v>
          </cell>
        </row>
        <row r="17">
          <cell r="B17">
            <v>15.262499999999998</v>
          </cell>
          <cell r="C17">
            <v>27.5</v>
          </cell>
          <cell r="D17">
            <v>5.2</v>
          </cell>
          <cell r="E17">
            <v>69.5</v>
          </cell>
          <cell r="F17">
            <v>94</v>
          </cell>
          <cell r="G17">
            <v>35</v>
          </cell>
          <cell r="H17">
            <v>9</v>
          </cell>
          <cell r="I17" t="str">
            <v>SO</v>
          </cell>
          <cell r="J17">
            <v>17.28</v>
          </cell>
          <cell r="K17">
            <v>0.2</v>
          </cell>
        </row>
        <row r="18">
          <cell r="B18">
            <v>20.183333333333334</v>
          </cell>
          <cell r="C18">
            <v>31.1</v>
          </cell>
          <cell r="D18">
            <v>11.2</v>
          </cell>
          <cell r="E18">
            <v>70.666666666666671</v>
          </cell>
          <cell r="F18">
            <v>91</v>
          </cell>
          <cell r="G18">
            <v>48</v>
          </cell>
          <cell r="H18">
            <v>13.68</v>
          </cell>
          <cell r="I18" t="str">
            <v>NE</v>
          </cell>
          <cell r="J18">
            <v>29.16</v>
          </cell>
          <cell r="K18">
            <v>0</v>
          </cell>
        </row>
        <row r="19">
          <cell r="B19">
            <v>26.279166666666672</v>
          </cell>
          <cell r="C19">
            <v>34.4</v>
          </cell>
          <cell r="D19">
            <v>19.3</v>
          </cell>
          <cell r="E19">
            <v>67.041666666666671</v>
          </cell>
          <cell r="F19">
            <v>85</v>
          </cell>
          <cell r="G19">
            <v>48</v>
          </cell>
          <cell r="H19">
            <v>17.64</v>
          </cell>
          <cell r="I19" t="str">
            <v>NE</v>
          </cell>
          <cell r="J19">
            <v>37.800000000000004</v>
          </cell>
          <cell r="K19">
            <v>0</v>
          </cell>
        </row>
        <row r="20">
          <cell r="B20">
            <v>29.304166666666664</v>
          </cell>
          <cell r="C20">
            <v>36.4</v>
          </cell>
          <cell r="D20">
            <v>23.9</v>
          </cell>
          <cell r="E20">
            <v>61.583333333333336</v>
          </cell>
          <cell r="F20">
            <v>75</v>
          </cell>
          <cell r="G20">
            <v>45</v>
          </cell>
          <cell r="H20">
            <v>24.12</v>
          </cell>
          <cell r="I20" t="str">
            <v>NE</v>
          </cell>
          <cell r="J20">
            <v>49.32</v>
          </cell>
          <cell r="K20">
            <v>0</v>
          </cell>
        </row>
        <row r="21">
          <cell r="B21">
            <v>30.379166666666674</v>
          </cell>
          <cell r="C21">
            <v>36.6</v>
          </cell>
          <cell r="D21">
            <v>25.1</v>
          </cell>
          <cell r="E21">
            <v>60.333333333333336</v>
          </cell>
          <cell r="F21">
            <v>75</v>
          </cell>
          <cell r="G21">
            <v>41</v>
          </cell>
          <cell r="H21">
            <v>23.400000000000002</v>
          </cell>
          <cell r="I21" t="str">
            <v>N</v>
          </cell>
          <cell r="J21">
            <v>48.6</v>
          </cell>
          <cell r="K21">
            <v>0</v>
          </cell>
        </row>
        <row r="22">
          <cell r="B22">
            <v>29.075000000000003</v>
          </cell>
          <cell r="C22">
            <v>36.1</v>
          </cell>
          <cell r="D22">
            <v>23.6</v>
          </cell>
          <cell r="E22">
            <v>63.25</v>
          </cell>
          <cell r="F22">
            <v>78</v>
          </cell>
          <cell r="G22">
            <v>49</v>
          </cell>
          <cell r="H22">
            <v>19.079999999999998</v>
          </cell>
          <cell r="I22" t="str">
            <v>NE</v>
          </cell>
          <cell r="J22">
            <v>38.519999999999996</v>
          </cell>
          <cell r="K22">
            <v>0.8</v>
          </cell>
        </row>
        <row r="23">
          <cell r="B23">
            <v>27.425000000000001</v>
          </cell>
          <cell r="C23">
            <v>36.5</v>
          </cell>
          <cell r="D23">
            <v>20.6</v>
          </cell>
          <cell r="E23">
            <v>72.583333333333329</v>
          </cell>
          <cell r="F23">
            <v>90</v>
          </cell>
          <cell r="G23">
            <v>44</v>
          </cell>
          <cell r="H23">
            <v>11.520000000000001</v>
          </cell>
          <cell r="I23" t="str">
            <v>NE</v>
          </cell>
          <cell r="J23">
            <v>31.319999999999997</v>
          </cell>
          <cell r="K23">
            <v>0.2</v>
          </cell>
        </row>
        <row r="24">
          <cell r="B24">
            <v>27.462500000000002</v>
          </cell>
          <cell r="C24">
            <v>39.299999999999997</v>
          </cell>
          <cell r="D24">
            <v>20.399999999999999</v>
          </cell>
          <cell r="E24">
            <v>64.416666666666671</v>
          </cell>
          <cell r="F24">
            <v>81</v>
          </cell>
          <cell r="G24">
            <v>27</v>
          </cell>
          <cell r="H24">
            <v>14.4</v>
          </cell>
          <cell r="I24" t="str">
            <v>NE</v>
          </cell>
          <cell r="J24">
            <v>34.92</v>
          </cell>
          <cell r="K24">
            <v>1.4</v>
          </cell>
        </row>
        <row r="25">
          <cell r="B25">
            <v>27.712499999999995</v>
          </cell>
          <cell r="C25">
            <v>37.200000000000003</v>
          </cell>
          <cell r="D25">
            <v>20.8</v>
          </cell>
          <cell r="E25">
            <v>57.916666666666664</v>
          </cell>
          <cell r="F25">
            <v>86</v>
          </cell>
          <cell r="G25">
            <v>27</v>
          </cell>
          <cell r="H25">
            <v>13.68</v>
          </cell>
          <cell r="I25" t="str">
            <v>NE</v>
          </cell>
          <cell r="J25">
            <v>33.480000000000004</v>
          </cell>
          <cell r="K25">
            <v>0</v>
          </cell>
        </row>
        <row r="26">
          <cell r="B26">
            <v>28.250000000000004</v>
          </cell>
          <cell r="C26">
            <v>38</v>
          </cell>
          <cell r="D26">
            <v>19.3</v>
          </cell>
          <cell r="E26">
            <v>53.875</v>
          </cell>
          <cell r="F26">
            <v>79</v>
          </cell>
          <cell r="G26">
            <v>31</v>
          </cell>
          <cell r="H26">
            <v>11.520000000000001</v>
          </cell>
          <cell r="I26" t="str">
            <v>NE</v>
          </cell>
          <cell r="J26">
            <v>28.44</v>
          </cell>
          <cell r="K26">
            <v>0</v>
          </cell>
        </row>
        <row r="27">
          <cell r="B27">
            <v>29.345833333333335</v>
          </cell>
          <cell r="C27">
            <v>38</v>
          </cell>
          <cell r="D27">
            <v>21.8</v>
          </cell>
          <cell r="E27">
            <v>57.208333333333336</v>
          </cell>
          <cell r="F27">
            <v>80</v>
          </cell>
          <cell r="G27">
            <v>32</v>
          </cell>
          <cell r="H27">
            <v>16.559999999999999</v>
          </cell>
          <cell r="I27" t="str">
            <v>NE</v>
          </cell>
          <cell r="J27">
            <v>35.64</v>
          </cell>
          <cell r="K27">
            <v>0</v>
          </cell>
        </row>
        <row r="28">
          <cell r="B28">
            <v>30.758333333333329</v>
          </cell>
          <cell r="C28">
            <v>37.700000000000003</v>
          </cell>
          <cell r="D28">
            <v>25.7</v>
          </cell>
          <cell r="E28">
            <v>55.708333333333336</v>
          </cell>
          <cell r="F28">
            <v>74</v>
          </cell>
          <cell r="G28">
            <v>31</v>
          </cell>
          <cell r="H28">
            <v>23.040000000000003</v>
          </cell>
          <cell r="I28" t="str">
            <v>N</v>
          </cell>
          <cell r="J28">
            <v>46.080000000000005</v>
          </cell>
          <cell r="K28">
            <v>0</v>
          </cell>
        </row>
        <row r="29">
          <cell r="B29">
            <v>27.354166666666661</v>
          </cell>
          <cell r="C29">
            <v>34.700000000000003</v>
          </cell>
          <cell r="D29">
            <v>22.1</v>
          </cell>
          <cell r="E29">
            <v>68.25</v>
          </cell>
          <cell r="F29">
            <v>84</v>
          </cell>
          <cell r="G29">
            <v>48</v>
          </cell>
          <cell r="H29">
            <v>16.2</v>
          </cell>
          <cell r="I29" t="str">
            <v>SO</v>
          </cell>
          <cell r="J29">
            <v>34.56</v>
          </cell>
          <cell r="K29">
            <v>0</v>
          </cell>
        </row>
        <row r="30">
          <cell r="B30">
            <v>22.883333333333329</v>
          </cell>
          <cell r="C30">
            <v>26.3</v>
          </cell>
          <cell r="D30">
            <v>20</v>
          </cell>
          <cell r="E30">
            <v>86.625</v>
          </cell>
          <cell r="F30">
            <v>95</v>
          </cell>
          <cell r="G30">
            <v>77</v>
          </cell>
          <cell r="H30">
            <v>13.68</v>
          </cell>
          <cell r="I30" t="str">
            <v>N</v>
          </cell>
          <cell r="J30">
            <v>55.800000000000004</v>
          </cell>
          <cell r="K30">
            <v>11.399999999999999</v>
          </cell>
        </row>
        <row r="31">
          <cell r="B31">
            <v>20.920833333333334</v>
          </cell>
          <cell r="C31">
            <v>23.1</v>
          </cell>
          <cell r="D31">
            <v>18.5</v>
          </cell>
          <cell r="E31">
            <v>91.875</v>
          </cell>
          <cell r="F31">
            <v>95</v>
          </cell>
          <cell r="G31">
            <v>87</v>
          </cell>
          <cell r="H31">
            <v>20.16</v>
          </cell>
          <cell r="I31" t="str">
            <v>SO</v>
          </cell>
          <cell r="J31">
            <v>36.72</v>
          </cell>
          <cell r="K31">
            <v>37.6</v>
          </cell>
        </row>
        <row r="32">
          <cell r="B32">
            <v>20.620833333333334</v>
          </cell>
          <cell r="C32">
            <v>29.7</v>
          </cell>
          <cell r="D32">
            <v>15.5</v>
          </cell>
          <cell r="E32">
            <v>81</v>
          </cell>
          <cell r="F32">
            <v>100</v>
          </cell>
          <cell r="G32">
            <v>36</v>
          </cell>
          <cell r="H32">
            <v>8.64</v>
          </cell>
          <cell r="I32" t="str">
            <v>NE</v>
          </cell>
          <cell r="J32">
            <v>20.52</v>
          </cell>
          <cell r="K32">
            <v>0</v>
          </cell>
        </row>
        <row r="33">
          <cell r="B33">
            <v>25.404166666666658</v>
          </cell>
          <cell r="C33">
            <v>34.5</v>
          </cell>
          <cell r="D33">
            <v>19.7</v>
          </cell>
          <cell r="E33">
            <v>67.541666666666671</v>
          </cell>
          <cell r="F33">
            <v>85</v>
          </cell>
          <cell r="G33">
            <v>44</v>
          </cell>
          <cell r="H33">
            <v>14.76</v>
          </cell>
          <cell r="I33" t="str">
            <v>NE</v>
          </cell>
          <cell r="J33">
            <v>38.880000000000003</v>
          </cell>
          <cell r="K33">
            <v>0</v>
          </cell>
        </row>
        <row r="34">
          <cell r="B34">
            <v>21.137500000000003</v>
          </cell>
          <cell r="C34">
            <v>27.8</v>
          </cell>
          <cell r="D34">
            <v>19.2</v>
          </cell>
          <cell r="E34">
            <v>88.541666666666671</v>
          </cell>
          <cell r="F34">
            <v>95</v>
          </cell>
          <cell r="G34">
            <v>62</v>
          </cell>
          <cell r="H34">
            <v>19.079999999999998</v>
          </cell>
          <cell r="I34" t="str">
            <v>NE</v>
          </cell>
          <cell r="J34">
            <v>56.519999999999996</v>
          </cell>
          <cell r="K34">
            <v>56.000000000000007</v>
          </cell>
        </row>
        <row r="35">
          <cell r="I35" t="str">
            <v>NE</v>
          </cell>
        </row>
      </sheetData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0.8</v>
          </cell>
        </row>
      </sheetData>
      <sheetData sheetId="1">
        <row r="5">
          <cell r="K5">
            <v>1.5999999999999999</v>
          </cell>
        </row>
      </sheetData>
      <sheetData sheetId="2">
        <row r="5">
          <cell r="K5">
            <v>7.0000000000000018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15.8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25.337500000000006</v>
          </cell>
          <cell r="C5">
            <v>35.799999999999997</v>
          </cell>
          <cell r="D5">
            <v>15.4</v>
          </cell>
          <cell r="E5">
            <v>50.375</v>
          </cell>
          <cell r="F5">
            <v>86</v>
          </cell>
          <cell r="G5">
            <v>19</v>
          </cell>
          <cell r="H5">
            <v>11.520000000000001</v>
          </cell>
          <cell r="I5" t="str">
            <v>NE</v>
          </cell>
          <cell r="J5">
            <v>36.36</v>
          </cell>
          <cell r="K5">
            <v>0</v>
          </cell>
        </row>
        <row r="6">
          <cell r="B6">
            <v>24.425000000000001</v>
          </cell>
          <cell r="C6">
            <v>34.700000000000003</v>
          </cell>
          <cell r="D6">
            <v>14.3</v>
          </cell>
          <cell r="E6">
            <v>50.375</v>
          </cell>
          <cell r="F6">
            <v>84</v>
          </cell>
          <cell r="G6">
            <v>15</v>
          </cell>
          <cell r="H6">
            <v>10.08</v>
          </cell>
          <cell r="I6" t="str">
            <v>NE</v>
          </cell>
          <cell r="J6">
            <v>23.040000000000003</v>
          </cell>
          <cell r="K6">
            <v>0</v>
          </cell>
        </row>
        <row r="7">
          <cell r="B7">
            <v>25.691666666666663</v>
          </cell>
          <cell r="C7">
            <v>36.700000000000003</v>
          </cell>
          <cell r="D7">
            <v>15.3</v>
          </cell>
          <cell r="E7">
            <v>45.75</v>
          </cell>
          <cell r="F7">
            <v>81</v>
          </cell>
          <cell r="G7">
            <v>15</v>
          </cell>
          <cell r="H7">
            <v>11.520000000000001</v>
          </cell>
          <cell r="I7" t="str">
            <v>NE</v>
          </cell>
          <cell r="J7">
            <v>27.36</v>
          </cell>
          <cell r="K7">
            <v>0</v>
          </cell>
        </row>
        <row r="8">
          <cell r="B8">
            <v>26.616666666666671</v>
          </cell>
          <cell r="C8">
            <v>36.9</v>
          </cell>
          <cell r="D8">
            <v>16.2</v>
          </cell>
          <cell r="E8">
            <v>44.458333333333336</v>
          </cell>
          <cell r="F8">
            <v>77</v>
          </cell>
          <cell r="G8">
            <v>13</v>
          </cell>
          <cell r="H8">
            <v>12.96</v>
          </cell>
          <cell r="I8" t="str">
            <v>NE</v>
          </cell>
          <cell r="J8">
            <v>28.08</v>
          </cell>
          <cell r="K8">
            <v>0</v>
          </cell>
        </row>
        <row r="9">
          <cell r="B9">
            <v>26.183333333333337</v>
          </cell>
          <cell r="C9">
            <v>34.5</v>
          </cell>
          <cell r="D9">
            <v>18.5</v>
          </cell>
          <cell r="E9">
            <v>55.416666666666664</v>
          </cell>
          <cell r="F9">
            <v>86</v>
          </cell>
          <cell r="G9">
            <v>28</v>
          </cell>
          <cell r="H9">
            <v>12.96</v>
          </cell>
          <cell r="I9" t="str">
            <v>NE</v>
          </cell>
          <cell r="J9">
            <v>30.6</v>
          </cell>
          <cell r="K9">
            <v>0</v>
          </cell>
        </row>
        <row r="10">
          <cell r="B10">
            <v>24.570833333333329</v>
          </cell>
          <cell r="C10">
            <v>35.200000000000003</v>
          </cell>
          <cell r="D10">
            <v>18.399999999999999</v>
          </cell>
          <cell r="E10">
            <v>66.541666666666671</v>
          </cell>
          <cell r="F10">
            <v>92</v>
          </cell>
          <cell r="G10">
            <v>25</v>
          </cell>
          <cell r="H10">
            <v>6.48</v>
          </cell>
          <cell r="I10" t="str">
            <v>NE</v>
          </cell>
          <cell r="J10">
            <v>33.480000000000004</v>
          </cell>
          <cell r="K10">
            <v>2.2000000000000002</v>
          </cell>
        </row>
        <row r="11">
          <cell r="B11">
            <v>25.208333333333332</v>
          </cell>
          <cell r="C11">
            <v>35.700000000000003</v>
          </cell>
          <cell r="D11">
            <v>19.5</v>
          </cell>
          <cell r="E11">
            <v>62.75</v>
          </cell>
          <cell r="F11">
            <v>87</v>
          </cell>
          <cell r="G11">
            <v>27</v>
          </cell>
          <cell r="H11">
            <v>11.879999999999999</v>
          </cell>
          <cell r="I11" t="str">
            <v>NE</v>
          </cell>
          <cell r="J11">
            <v>44.28</v>
          </cell>
          <cell r="K11">
            <v>0</v>
          </cell>
        </row>
        <row r="12">
          <cell r="B12">
            <v>26.041666666666668</v>
          </cell>
          <cell r="C12">
            <v>34.700000000000003</v>
          </cell>
          <cell r="D12">
            <v>18.7</v>
          </cell>
          <cell r="E12">
            <v>61.833333333333336</v>
          </cell>
          <cell r="F12">
            <v>87</v>
          </cell>
          <cell r="G12">
            <v>30</v>
          </cell>
          <cell r="H12">
            <v>32.4</v>
          </cell>
          <cell r="I12" t="str">
            <v>NE</v>
          </cell>
          <cell r="J12">
            <v>72.72</v>
          </cell>
          <cell r="K12">
            <v>5.4</v>
          </cell>
        </row>
        <row r="13">
          <cell r="B13">
            <v>20.424999999999997</v>
          </cell>
          <cell r="C13">
            <v>25.4</v>
          </cell>
          <cell r="D13">
            <v>17.5</v>
          </cell>
          <cell r="E13">
            <v>84.166666666666671</v>
          </cell>
          <cell r="F13">
            <v>95</v>
          </cell>
          <cell r="G13">
            <v>63</v>
          </cell>
          <cell r="H13">
            <v>7.9200000000000008</v>
          </cell>
          <cell r="I13" t="str">
            <v>NE</v>
          </cell>
          <cell r="J13">
            <v>24.48</v>
          </cell>
          <cell r="K13">
            <v>22.999999999999996</v>
          </cell>
        </row>
        <row r="14">
          <cell r="B14">
            <v>23.50833333333334</v>
          </cell>
          <cell r="C14">
            <v>29.3</v>
          </cell>
          <cell r="D14">
            <v>19.899999999999999</v>
          </cell>
          <cell r="E14">
            <v>78.958333333333329</v>
          </cell>
          <cell r="F14">
            <v>95</v>
          </cell>
          <cell r="G14">
            <v>52</v>
          </cell>
          <cell r="H14">
            <v>12.24</v>
          </cell>
          <cell r="I14" t="str">
            <v>NE</v>
          </cell>
          <cell r="J14">
            <v>29.52</v>
          </cell>
          <cell r="K14">
            <v>3.8000000000000007</v>
          </cell>
        </row>
        <row r="15">
          <cell r="B15">
            <v>23.287500000000005</v>
          </cell>
          <cell r="C15">
            <v>27</v>
          </cell>
          <cell r="D15">
            <v>20.8</v>
          </cell>
          <cell r="E15">
            <v>82.416666666666671</v>
          </cell>
          <cell r="F15">
            <v>93</v>
          </cell>
          <cell r="G15">
            <v>65</v>
          </cell>
          <cell r="H15">
            <v>17.64</v>
          </cell>
          <cell r="I15" t="str">
            <v>NE</v>
          </cell>
          <cell r="J15">
            <v>50.4</v>
          </cell>
          <cell r="K15">
            <v>0.60000000000000009</v>
          </cell>
        </row>
        <row r="16">
          <cell r="B16">
            <v>20.958333333333336</v>
          </cell>
          <cell r="C16">
            <v>24.6</v>
          </cell>
          <cell r="D16">
            <v>18.399999999999999</v>
          </cell>
          <cell r="E16">
            <v>79.916666666666671</v>
          </cell>
          <cell r="F16">
            <v>90</v>
          </cell>
          <cell r="G16">
            <v>63</v>
          </cell>
          <cell r="H16">
            <v>9.7200000000000006</v>
          </cell>
          <cell r="I16" t="str">
            <v>NE</v>
          </cell>
          <cell r="J16">
            <v>26.28</v>
          </cell>
          <cell r="K16">
            <v>0.60000000000000009</v>
          </cell>
        </row>
        <row r="17">
          <cell r="B17">
            <v>20.045833333333338</v>
          </cell>
          <cell r="C17">
            <v>25</v>
          </cell>
          <cell r="D17">
            <v>17</v>
          </cell>
          <cell r="E17">
            <v>78.666666666666671</v>
          </cell>
          <cell r="F17">
            <v>94</v>
          </cell>
          <cell r="G17">
            <v>59</v>
          </cell>
          <cell r="H17">
            <v>9.3600000000000012</v>
          </cell>
          <cell r="I17" t="str">
            <v>NE</v>
          </cell>
          <cell r="J17">
            <v>24.840000000000003</v>
          </cell>
          <cell r="K17">
            <v>1</v>
          </cell>
        </row>
        <row r="18">
          <cell r="B18">
            <v>22.200000000000003</v>
          </cell>
          <cell r="C18">
            <v>30.6</v>
          </cell>
          <cell r="D18">
            <v>15.7</v>
          </cell>
          <cell r="E18">
            <v>69.458333333333329</v>
          </cell>
          <cell r="F18">
            <v>94</v>
          </cell>
          <cell r="G18">
            <v>40</v>
          </cell>
          <cell r="H18">
            <v>13.68</v>
          </cell>
          <cell r="I18" t="str">
            <v>NE</v>
          </cell>
          <cell r="J18">
            <v>23.400000000000002</v>
          </cell>
          <cell r="K18">
            <v>0</v>
          </cell>
        </row>
        <row r="19">
          <cell r="B19">
            <v>26.170833333333334</v>
          </cell>
          <cell r="C19">
            <v>35.9</v>
          </cell>
          <cell r="D19">
            <v>18.399999999999999</v>
          </cell>
          <cell r="E19">
            <v>58.333333333333336</v>
          </cell>
          <cell r="F19">
            <v>86</v>
          </cell>
          <cell r="G19">
            <v>27</v>
          </cell>
          <cell r="H19">
            <v>14.4</v>
          </cell>
          <cell r="I19" t="str">
            <v>NE</v>
          </cell>
          <cell r="J19">
            <v>30.6</v>
          </cell>
          <cell r="K19">
            <v>0</v>
          </cell>
        </row>
        <row r="20">
          <cell r="B20">
            <v>27.849999999999998</v>
          </cell>
          <cell r="C20">
            <v>36.4</v>
          </cell>
          <cell r="D20">
            <v>20.9</v>
          </cell>
          <cell r="E20">
            <v>52.791666666666664</v>
          </cell>
          <cell r="F20">
            <v>77</v>
          </cell>
          <cell r="G20">
            <v>27</v>
          </cell>
          <cell r="H20">
            <v>18.36</v>
          </cell>
          <cell r="I20" t="str">
            <v>NE</v>
          </cell>
          <cell r="J20">
            <v>34.56</v>
          </cell>
          <cell r="K20">
            <v>0</v>
          </cell>
        </row>
        <row r="21">
          <cell r="B21">
            <v>27.958333333333332</v>
          </cell>
          <cell r="C21">
            <v>37.4</v>
          </cell>
          <cell r="D21">
            <v>19.7</v>
          </cell>
          <cell r="E21">
            <v>55.291666666666664</v>
          </cell>
          <cell r="F21">
            <v>88</v>
          </cell>
          <cell r="G21">
            <v>22</v>
          </cell>
          <cell r="H21">
            <v>12.24</v>
          </cell>
          <cell r="I21" t="str">
            <v>NE</v>
          </cell>
          <cell r="J21">
            <v>29.52</v>
          </cell>
          <cell r="K21">
            <v>0</v>
          </cell>
        </row>
        <row r="22">
          <cell r="B22">
            <v>28.983333333333338</v>
          </cell>
          <cell r="C22">
            <v>38.200000000000003</v>
          </cell>
          <cell r="D22">
            <v>19.5</v>
          </cell>
          <cell r="E22">
            <v>48.666666666666664</v>
          </cell>
          <cell r="F22">
            <v>89</v>
          </cell>
          <cell r="G22">
            <v>18</v>
          </cell>
          <cell r="H22">
            <v>11.879999999999999</v>
          </cell>
          <cell r="I22" t="str">
            <v>NE</v>
          </cell>
          <cell r="J22">
            <v>28.08</v>
          </cell>
          <cell r="K22">
            <v>0</v>
          </cell>
        </row>
        <row r="23">
          <cell r="B23">
            <v>28.108333333333334</v>
          </cell>
          <cell r="C23">
            <v>38.200000000000003</v>
          </cell>
          <cell r="D23">
            <v>17.7</v>
          </cell>
          <cell r="E23">
            <v>41.708333333333336</v>
          </cell>
          <cell r="F23">
            <v>80</v>
          </cell>
          <cell r="G23">
            <v>10</v>
          </cell>
          <cell r="H23">
            <v>17.28</v>
          </cell>
          <cell r="I23" t="str">
            <v>NE</v>
          </cell>
          <cell r="J23">
            <v>36.36</v>
          </cell>
          <cell r="K23">
            <v>0</v>
          </cell>
        </row>
        <row r="24">
          <cell r="B24">
            <v>26.462499999999995</v>
          </cell>
          <cell r="C24">
            <v>37.799999999999997</v>
          </cell>
          <cell r="D24">
            <v>14.7</v>
          </cell>
          <cell r="E24">
            <v>39.333333333333336</v>
          </cell>
          <cell r="F24">
            <v>77</v>
          </cell>
          <cell r="G24">
            <v>11</v>
          </cell>
          <cell r="H24">
            <v>11.520000000000001</v>
          </cell>
          <cell r="I24" t="str">
            <v>NE</v>
          </cell>
          <cell r="J24">
            <v>25.56</v>
          </cell>
          <cell r="K24">
            <v>0</v>
          </cell>
        </row>
        <row r="25">
          <cell r="B25">
            <v>26.82083333333334</v>
          </cell>
          <cell r="C25">
            <v>37.9</v>
          </cell>
          <cell r="D25">
            <v>15.5</v>
          </cell>
          <cell r="E25">
            <v>37.916666666666664</v>
          </cell>
          <cell r="F25">
            <v>72</v>
          </cell>
          <cell r="G25">
            <v>11</v>
          </cell>
          <cell r="H25">
            <v>14.04</v>
          </cell>
          <cell r="I25" t="str">
            <v>NE</v>
          </cell>
          <cell r="J25">
            <v>27.720000000000002</v>
          </cell>
          <cell r="K25">
            <v>0</v>
          </cell>
        </row>
        <row r="26">
          <cell r="B26">
            <v>27.154166666666665</v>
          </cell>
          <cell r="C26">
            <v>38.6</v>
          </cell>
          <cell r="D26">
            <v>15.3</v>
          </cell>
          <cell r="E26">
            <v>38.125</v>
          </cell>
          <cell r="F26">
            <v>75</v>
          </cell>
          <cell r="G26">
            <v>11</v>
          </cell>
          <cell r="H26">
            <v>10.08</v>
          </cell>
          <cell r="I26" t="str">
            <v>NE</v>
          </cell>
          <cell r="J26">
            <v>25.92</v>
          </cell>
          <cell r="K26">
            <v>0</v>
          </cell>
        </row>
        <row r="27">
          <cell r="B27">
            <v>27.9375</v>
          </cell>
          <cell r="C27">
            <v>38.6</v>
          </cell>
          <cell r="D27">
            <v>16.399999999999999</v>
          </cell>
          <cell r="E27">
            <v>38.083333333333336</v>
          </cell>
          <cell r="F27">
            <v>70</v>
          </cell>
          <cell r="G27">
            <v>14</v>
          </cell>
          <cell r="H27">
            <v>11.520000000000001</v>
          </cell>
          <cell r="I27" t="str">
            <v>NE</v>
          </cell>
          <cell r="J27">
            <v>28.8</v>
          </cell>
          <cell r="K27">
            <v>0</v>
          </cell>
        </row>
        <row r="28">
          <cell r="B28">
            <v>29.041666666666668</v>
          </cell>
          <cell r="C28">
            <v>36.299999999999997</v>
          </cell>
          <cell r="D28">
            <v>22.3</v>
          </cell>
          <cell r="E28">
            <v>43.666666666666664</v>
          </cell>
          <cell r="F28">
            <v>60</v>
          </cell>
          <cell r="G28">
            <v>28</v>
          </cell>
          <cell r="H28">
            <v>15.120000000000001</v>
          </cell>
          <cell r="I28" t="str">
            <v>NE</v>
          </cell>
          <cell r="J28">
            <v>32.04</v>
          </cell>
          <cell r="K28">
            <v>0</v>
          </cell>
        </row>
        <row r="29">
          <cell r="B29">
            <v>26.579166666666669</v>
          </cell>
          <cell r="C29">
            <v>37.6</v>
          </cell>
          <cell r="D29">
            <v>20.5</v>
          </cell>
          <cell r="E29">
            <v>63.291666666666664</v>
          </cell>
          <cell r="F29">
            <v>84</v>
          </cell>
          <cell r="G29">
            <v>27</v>
          </cell>
          <cell r="H29">
            <v>17.64</v>
          </cell>
          <cell r="I29" t="str">
            <v>NE</v>
          </cell>
          <cell r="J29">
            <v>39.96</v>
          </cell>
          <cell r="K29">
            <v>0.4</v>
          </cell>
        </row>
        <row r="30">
          <cell r="B30">
            <v>25.558333333333337</v>
          </cell>
          <cell r="C30">
            <v>31.9</v>
          </cell>
          <cell r="D30">
            <v>20.6</v>
          </cell>
          <cell r="E30">
            <v>68.208333333333329</v>
          </cell>
          <cell r="F30">
            <v>87</v>
          </cell>
          <cell r="G30">
            <v>46</v>
          </cell>
          <cell r="H30">
            <v>15.120000000000001</v>
          </cell>
          <cell r="I30" t="str">
            <v>NE</v>
          </cell>
          <cell r="J30">
            <v>29.52</v>
          </cell>
          <cell r="K30">
            <v>0</v>
          </cell>
        </row>
        <row r="31">
          <cell r="B31">
            <v>25.274999999999995</v>
          </cell>
          <cell r="C31">
            <v>35.9</v>
          </cell>
          <cell r="D31">
            <v>19.3</v>
          </cell>
          <cell r="E31">
            <v>69.916666666666671</v>
          </cell>
          <cell r="F31">
            <v>95</v>
          </cell>
          <cell r="G31">
            <v>32</v>
          </cell>
          <cell r="H31">
            <v>40.680000000000007</v>
          </cell>
          <cell r="I31" t="str">
            <v>NE</v>
          </cell>
          <cell r="J31">
            <v>79.92</v>
          </cell>
          <cell r="K31">
            <v>19.8</v>
          </cell>
        </row>
        <row r="32">
          <cell r="B32">
            <v>23.8</v>
          </cell>
          <cell r="C32">
            <v>28.6</v>
          </cell>
          <cell r="D32">
            <v>20.399999999999999</v>
          </cell>
          <cell r="E32">
            <v>78.291666666666671</v>
          </cell>
          <cell r="F32">
            <v>93</v>
          </cell>
          <cell r="G32">
            <v>51</v>
          </cell>
          <cell r="H32">
            <v>6.84</v>
          </cell>
          <cell r="I32" t="str">
            <v>NE</v>
          </cell>
          <cell r="J32">
            <v>18</v>
          </cell>
          <cell r="K32">
            <v>1.2</v>
          </cell>
        </row>
        <row r="33">
          <cell r="B33">
            <v>24.154166666666669</v>
          </cell>
          <cell r="C33">
            <v>28.4</v>
          </cell>
          <cell r="D33">
            <v>21.2</v>
          </cell>
          <cell r="E33">
            <v>71.458333333333329</v>
          </cell>
          <cell r="F33">
            <v>92</v>
          </cell>
          <cell r="G33">
            <v>45</v>
          </cell>
          <cell r="H33">
            <v>11.520000000000001</v>
          </cell>
          <cell r="I33" t="str">
            <v>NE</v>
          </cell>
          <cell r="J33">
            <v>27</v>
          </cell>
          <cell r="K33">
            <v>0.60000000000000009</v>
          </cell>
        </row>
        <row r="34">
          <cell r="B34">
            <v>23.304166666666664</v>
          </cell>
          <cell r="C34">
            <v>28.7</v>
          </cell>
          <cell r="D34">
            <v>18.5</v>
          </cell>
          <cell r="E34">
            <v>69.25</v>
          </cell>
          <cell r="F34">
            <v>92</v>
          </cell>
          <cell r="G34">
            <v>46</v>
          </cell>
          <cell r="H34">
            <v>15.120000000000001</v>
          </cell>
          <cell r="I34" t="str">
            <v>NE</v>
          </cell>
          <cell r="J34">
            <v>34.56</v>
          </cell>
          <cell r="K34">
            <v>0</v>
          </cell>
        </row>
        <row r="35">
          <cell r="I35" t="str">
            <v>NE</v>
          </cell>
        </row>
      </sheetData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3.4</v>
          </cell>
        </row>
      </sheetData>
      <sheetData sheetId="1">
        <row r="5">
          <cell r="K5">
            <v>2.4000000000000004</v>
          </cell>
        </row>
      </sheetData>
      <sheetData sheetId="2">
        <row r="5">
          <cell r="K5">
            <v>19.8</v>
          </cell>
        </row>
      </sheetData>
      <sheetData sheetId="3">
        <row r="5">
          <cell r="K5">
            <v>31.2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9</v>
          </cell>
        </row>
      </sheetData>
      <sheetData sheetId="6">
        <row r="5">
          <cell r="K5">
            <v>1.2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27.308333333333334</v>
          </cell>
          <cell r="C5">
            <v>33.200000000000003</v>
          </cell>
          <cell r="D5">
            <v>21.1</v>
          </cell>
          <cell r="E5">
            <v>28.958333333333332</v>
          </cell>
          <cell r="F5">
            <v>46</v>
          </cell>
          <cell r="G5">
            <v>14</v>
          </cell>
          <cell r="H5">
            <v>13.68</v>
          </cell>
          <cell r="I5" t="str">
            <v>NO</v>
          </cell>
          <cell r="J5">
            <v>30.6</v>
          </cell>
          <cell r="K5">
            <v>0</v>
          </cell>
        </row>
        <row r="6">
          <cell r="B6">
            <v>26.216666666666665</v>
          </cell>
          <cell r="C6">
            <v>33.1</v>
          </cell>
          <cell r="D6">
            <v>18.899999999999999</v>
          </cell>
          <cell r="E6">
            <v>29.916666666666668</v>
          </cell>
          <cell r="F6">
            <v>53</v>
          </cell>
          <cell r="G6">
            <v>15</v>
          </cell>
          <cell r="H6">
            <v>21.240000000000002</v>
          </cell>
          <cell r="I6" t="str">
            <v>NO</v>
          </cell>
          <cell r="J6">
            <v>33.480000000000004</v>
          </cell>
          <cell r="K6">
            <v>0</v>
          </cell>
        </row>
        <row r="7">
          <cell r="B7">
            <v>27.258333333333336</v>
          </cell>
          <cell r="C7">
            <v>35.299999999999997</v>
          </cell>
          <cell r="D7">
            <v>19.8</v>
          </cell>
          <cell r="E7">
            <v>27.875</v>
          </cell>
          <cell r="F7">
            <v>49</v>
          </cell>
          <cell r="G7">
            <v>14</v>
          </cell>
          <cell r="H7">
            <v>18.36</v>
          </cell>
          <cell r="I7" t="str">
            <v>NO</v>
          </cell>
          <cell r="J7">
            <v>36.72</v>
          </cell>
          <cell r="K7">
            <v>0</v>
          </cell>
        </row>
        <row r="8">
          <cell r="B8">
            <v>27.420833333333331</v>
          </cell>
          <cell r="C8">
            <v>35.700000000000003</v>
          </cell>
          <cell r="D8">
            <v>19.100000000000001</v>
          </cell>
          <cell r="E8">
            <v>30</v>
          </cell>
          <cell r="F8">
            <v>54</v>
          </cell>
          <cell r="G8">
            <v>13</v>
          </cell>
          <cell r="H8">
            <v>14.04</v>
          </cell>
          <cell r="I8" t="str">
            <v>L</v>
          </cell>
          <cell r="J8">
            <v>39.6</v>
          </cell>
          <cell r="K8">
            <v>0</v>
          </cell>
        </row>
        <row r="9">
          <cell r="B9">
            <v>23.929166666666671</v>
          </cell>
          <cell r="C9">
            <v>31.7</v>
          </cell>
          <cell r="D9">
            <v>18.100000000000001</v>
          </cell>
          <cell r="E9">
            <v>59.166666666666664</v>
          </cell>
          <cell r="F9">
            <v>89</v>
          </cell>
          <cell r="G9">
            <v>29</v>
          </cell>
          <cell r="H9">
            <v>14.04</v>
          </cell>
          <cell r="I9" t="str">
            <v>NE</v>
          </cell>
          <cell r="J9">
            <v>29.880000000000003</v>
          </cell>
          <cell r="K9">
            <v>0</v>
          </cell>
        </row>
        <row r="10">
          <cell r="B10">
            <v>24.354166666666668</v>
          </cell>
          <cell r="C10">
            <v>33.700000000000003</v>
          </cell>
          <cell r="D10">
            <v>18.100000000000001</v>
          </cell>
          <cell r="E10">
            <v>57.833333333333336</v>
          </cell>
          <cell r="F10">
            <v>86</v>
          </cell>
          <cell r="G10">
            <v>20</v>
          </cell>
          <cell r="H10">
            <v>16.559999999999999</v>
          </cell>
          <cell r="I10" t="str">
            <v>O</v>
          </cell>
          <cell r="J10">
            <v>33.840000000000003</v>
          </cell>
          <cell r="K10">
            <v>0</v>
          </cell>
        </row>
        <row r="11">
          <cell r="B11">
            <v>26.804166666666671</v>
          </cell>
          <cell r="C11">
            <v>34.700000000000003</v>
          </cell>
          <cell r="D11">
            <v>21.1</v>
          </cell>
          <cell r="E11">
            <v>43.958333333333336</v>
          </cell>
          <cell r="F11">
            <v>61</v>
          </cell>
          <cell r="G11">
            <v>26</v>
          </cell>
          <cell r="H11">
            <v>29.52</v>
          </cell>
          <cell r="I11" t="str">
            <v>S</v>
          </cell>
          <cell r="J11">
            <v>65.52</v>
          </cell>
          <cell r="K11">
            <v>0</v>
          </cell>
        </row>
        <row r="12">
          <cell r="B12">
            <v>24.291666666666661</v>
          </cell>
          <cell r="C12">
            <v>31.7</v>
          </cell>
          <cell r="D12">
            <v>15.9</v>
          </cell>
          <cell r="E12">
            <v>63.916666666666664</v>
          </cell>
          <cell r="F12">
            <v>95</v>
          </cell>
          <cell r="G12">
            <v>34</v>
          </cell>
          <cell r="H12">
            <v>49.32</v>
          </cell>
          <cell r="I12" t="str">
            <v>S</v>
          </cell>
          <cell r="J12">
            <v>88.56</v>
          </cell>
          <cell r="K12">
            <v>17.600000000000001</v>
          </cell>
        </row>
        <row r="13">
          <cell r="B13">
            <v>18.849999999999998</v>
          </cell>
          <cell r="C13">
            <v>22.8</v>
          </cell>
          <cell r="D13">
            <v>15.5</v>
          </cell>
          <cell r="E13">
            <v>83.75</v>
          </cell>
          <cell r="F13">
            <v>95</v>
          </cell>
          <cell r="G13">
            <v>66</v>
          </cell>
          <cell r="H13">
            <v>17.64</v>
          </cell>
          <cell r="I13" t="str">
            <v>S</v>
          </cell>
          <cell r="J13">
            <v>39.96</v>
          </cell>
          <cell r="K13">
            <v>13.4</v>
          </cell>
        </row>
        <row r="14">
          <cell r="B14">
            <v>22.283333333333331</v>
          </cell>
          <cell r="C14">
            <v>30.1</v>
          </cell>
          <cell r="D14">
            <v>17.7</v>
          </cell>
          <cell r="E14">
            <v>74.333333333333329</v>
          </cell>
          <cell r="F14">
            <v>94</v>
          </cell>
          <cell r="G14">
            <v>43</v>
          </cell>
          <cell r="H14">
            <v>30.96</v>
          </cell>
          <cell r="I14" t="str">
            <v>S</v>
          </cell>
          <cell r="J14">
            <v>52.2</v>
          </cell>
          <cell r="K14">
            <v>5.2</v>
          </cell>
        </row>
        <row r="15">
          <cell r="B15">
            <v>22.054166666666664</v>
          </cell>
          <cell r="C15">
            <v>26.7</v>
          </cell>
          <cell r="D15">
            <v>19.100000000000001</v>
          </cell>
          <cell r="E15">
            <v>79.541666666666671</v>
          </cell>
          <cell r="F15">
            <v>95</v>
          </cell>
          <cell r="G15">
            <v>60</v>
          </cell>
          <cell r="H15">
            <v>13.68</v>
          </cell>
          <cell r="I15" t="str">
            <v>L</v>
          </cell>
          <cell r="J15">
            <v>37.800000000000004</v>
          </cell>
          <cell r="K15">
            <v>2</v>
          </cell>
        </row>
        <row r="16">
          <cell r="B16">
            <v>17.954166666666666</v>
          </cell>
          <cell r="C16">
            <v>22.5</v>
          </cell>
          <cell r="D16">
            <v>16.100000000000001</v>
          </cell>
          <cell r="E16">
            <v>89.916666666666671</v>
          </cell>
          <cell r="F16">
            <v>95</v>
          </cell>
          <cell r="G16">
            <v>71</v>
          </cell>
          <cell r="H16">
            <v>13.32</v>
          </cell>
          <cell r="I16" t="str">
            <v>N</v>
          </cell>
          <cell r="J16">
            <v>29.880000000000003</v>
          </cell>
          <cell r="K16">
            <v>3.2</v>
          </cell>
        </row>
        <row r="17">
          <cell r="B17">
            <v>16.279166666666665</v>
          </cell>
          <cell r="C17">
            <v>20.9</v>
          </cell>
          <cell r="D17">
            <v>13.8</v>
          </cell>
          <cell r="E17">
            <v>94.5</v>
          </cell>
          <cell r="F17">
            <v>100</v>
          </cell>
          <cell r="G17">
            <v>76</v>
          </cell>
          <cell r="H17">
            <v>13.68</v>
          </cell>
          <cell r="I17" t="str">
            <v>N</v>
          </cell>
          <cell r="J17">
            <v>27.720000000000002</v>
          </cell>
          <cell r="K17">
            <v>0.4</v>
          </cell>
        </row>
        <row r="18">
          <cell r="B18">
            <v>20.774999999999999</v>
          </cell>
          <cell r="C18">
            <v>29.5</v>
          </cell>
          <cell r="D18">
            <v>15</v>
          </cell>
          <cell r="E18">
            <v>73.166666666666671</v>
          </cell>
          <cell r="F18">
            <v>96</v>
          </cell>
          <cell r="G18">
            <v>40</v>
          </cell>
          <cell r="H18">
            <v>18</v>
          </cell>
          <cell r="I18" t="str">
            <v>NO</v>
          </cell>
          <cell r="J18">
            <v>28.08</v>
          </cell>
          <cell r="K18">
            <v>0.2</v>
          </cell>
        </row>
        <row r="19">
          <cell r="B19">
            <v>25.291666666666671</v>
          </cell>
          <cell r="C19">
            <v>33.9</v>
          </cell>
          <cell r="D19">
            <v>18</v>
          </cell>
          <cell r="E19">
            <v>56.25</v>
          </cell>
          <cell r="F19">
            <v>83</v>
          </cell>
          <cell r="G19">
            <v>25</v>
          </cell>
          <cell r="H19">
            <v>20.52</v>
          </cell>
          <cell r="I19" t="str">
            <v>O</v>
          </cell>
          <cell r="J19">
            <v>37.080000000000005</v>
          </cell>
          <cell r="K19">
            <v>0</v>
          </cell>
        </row>
        <row r="20">
          <cell r="B20">
            <v>25.416666666666668</v>
          </cell>
          <cell r="C20">
            <v>33.799999999999997</v>
          </cell>
          <cell r="D20">
            <v>17.600000000000001</v>
          </cell>
          <cell r="E20">
            <v>54.416666666666664</v>
          </cell>
          <cell r="F20">
            <v>93</v>
          </cell>
          <cell r="G20">
            <v>30</v>
          </cell>
          <cell r="H20">
            <v>21.96</v>
          </cell>
          <cell r="I20" t="str">
            <v>SO</v>
          </cell>
          <cell r="J20">
            <v>95.4</v>
          </cell>
          <cell r="K20">
            <v>22.2</v>
          </cell>
        </row>
        <row r="21">
          <cell r="B21">
            <v>25.675000000000001</v>
          </cell>
          <cell r="C21">
            <v>34.1</v>
          </cell>
          <cell r="D21">
            <v>19.899999999999999</v>
          </cell>
          <cell r="E21">
            <v>55.958333333333336</v>
          </cell>
          <cell r="F21">
            <v>79</v>
          </cell>
          <cell r="G21">
            <v>25</v>
          </cell>
          <cell r="H21">
            <v>20.16</v>
          </cell>
          <cell r="I21" t="str">
            <v>SO</v>
          </cell>
          <cell r="J21">
            <v>48.24</v>
          </cell>
          <cell r="K21">
            <v>0</v>
          </cell>
        </row>
        <row r="22">
          <cell r="B22">
            <v>27.366666666666674</v>
          </cell>
          <cell r="C22">
            <v>34.9</v>
          </cell>
          <cell r="D22">
            <v>21</v>
          </cell>
          <cell r="E22">
            <v>47.125</v>
          </cell>
          <cell r="F22">
            <v>75</v>
          </cell>
          <cell r="G22">
            <v>20</v>
          </cell>
          <cell r="H22">
            <v>14.4</v>
          </cell>
          <cell r="I22" t="str">
            <v>NO</v>
          </cell>
          <cell r="J22">
            <v>26.28</v>
          </cell>
          <cell r="K22">
            <v>0</v>
          </cell>
        </row>
        <row r="23">
          <cell r="B23">
            <v>28.716666666666672</v>
          </cell>
          <cell r="C23">
            <v>35</v>
          </cell>
          <cell r="D23">
            <v>21.5</v>
          </cell>
          <cell r="E23">
            <v>27.375</v>
          </cell>
          <cell r="F23">
            <v>51</v>
          </cell>
          <cell r="G23">
            <v>10</v>
          </cell>
          <cell r="H23">
            <v>21.6</v>
          </cell>
          <cell r="I23" t="str">
            <v>O</v>
          </cell>
          <cell r="J23">
            <v>54</v>
          </cell>
          <cell r="K23">
            <v>0</v>
          </cell>
        </row>
        <row r="24">
          <cell r="B24">
            <v>28.733333333333331</v>
          </cell>
          <cell r="C24">
            <v>35.1</v>
          </cell>
          <cell r="D24">
            <v>21.8</v>
          </cell>
          <cell r="E24">
            <v>20.291666666666668</v>
          </cell>
          <cell r="F24">
            <v>35</v>
          </cell>
          <cell r="G24">
            <v>11</v>
          </cell>
          <cell r="H24">
            <v>16.559999999999999</v>
          </cell>
          <cell r="I24" t="str">
            <v>NO</v>
          </cell>
          <cell r="J24">
            <v>34.92</v>
          </cell>
          <cell r="K24">
            <v>0</v>
          </cell>
        </row>
        <row r="25">
          <cell r="B25">
            <v>28.083333333333332</v>
          </cell>
          <cell r="C25">
            <v>34.9</v>
          </cell>
          <cell r="D25">
            <v>21</v>
          </cell>
          <cell r="E25">
            <v>22.916666666666668</v>
          </cell>
          <cell r="F25">
            <v>36</v>
          </cell>
          <cell r="G25">
            <v>12</v>
          </cell>
          <cell r="H25">
            <v>14.76</v>
          </cell>
          <cell r="I25" t="str">
            <v>O</v>
          </cell>
          <cell r="J25">
            <v>35.64</v>
          </cell>
          <cell r="K25">
            <v>0</v>
          </cell>
        </row>
        <row r="26">
          <cell r="B26">
            <v>28.650000000000002</v>
          </cell>
          <cell r="C26">
            <v>35.9</v>
          </cell>
          <cell r="D26">
            <v>21.1</v>
          </cell>
          <cell r="E26">
            <v>22.125</v>
          </cell>
          <cell r="F26">
            <v>38</v>
          </cell>
          <cell r="G26">
            <v>12</v>
          </cell>
          <cell r="H26">
            <v>14.4</v>
          </cell>
          <cell r="I26" t="str">
            <v>O</v>
          </cell>
          <cell r="J26">
            <v>31.680000000000003</v>
          </cell>
          <cell r="K26">
            <v>0</v>
          </cell>
        </row>
        <row r="27">
          <cell r="B27">
            <v>29.033333333333335</v>
          </cell>
          <cell r="C27">
            <v>36</v>
          </cell>
          <cell r="D27">
            <v>22.4</v>
          </cell>
          <cell r="E27">
            <v>25.75</v>
          </cell>
          <cell r="F27">
            <v>35</v>
          </cell>
          <cell r="G27">
            <v>15</v>
          </cell>
          <cell r="H27">
            <v>15.840000000000002</v>
          </cell>
          <cell r="I27" t="str">
            <v>SO</v>
          </cell>
          <cell r="J27">
            <v>43.92</v>
          </cell>
          <cell r="K27">
            <v>0</v>
          </cell>
        </row>
        <row r="28">
          <cell r="B28">
            <v>27.837499999999995</v>
          </cell>
          <cell r="C28">
            <v>34.4</v>
          </cell>
          <cell r="D28">
            <v>23.1</v>
          </cell>
          <cell r="E28">
            <v>46.666666666666664</v>
          </cell>
          <cell r="F28">
            <v>70</v>
          </cell>
          <cell r="G28">
            <v>29</v>
          </cell>
          <cell r="H28">
            <v>18</v>
          </cell>
          <cell r="I28" t="str">
            <v>S</v>
          </cell>
          <cell r="J28">
            <v>65.88000000000001</v>
          </cell>
          <cell r="K28">
            <v>9.1999999999999993</v>
          </cell>
        </row>
        <row r="29">
          <cell r="B29">
            <v>25.88333333333334</v>
          </cell>
          <cell r="C29">
            <v>31.7</v>
          </cell>
          <cell r="D29">
            <v>21.7</v>
          </cell>
          <cell r="E29">
            <v>55.083333333333336</v>
          </cell>
          <cell r="F29">
            <v>71</v>
          </cell>
          <cell r="G29">
            <v>34</v>
          </cell>
          <cell r="H29">
            <v>23.040000000000003</v>
          </cell>
          <cell r="I29" t="str">
            <v>SE</v>
          </cell>
          <cell r="J29">
            <v>41.4</v>
          </cell>
          <cell r="K29">
            <v>0</v>
          </cell>
        </row>
        <row r="30">
          <cell r="B30">
            <v>23.254166666666666</v>
          </cell>
          <cell r="C30">
            <v>28.1</v>
          </cell>
          <cell r="D30">
            <v>19.100000000000001</v>
          </cell>
          <cell r="E30">
            <v>69.458333333333329</v>
          </cell>
          <cell r="F30">
            <v>87</v>
          </cell>
          <cell r="G30">
            <v>50</v>
          </cell>
          <cell r="H30">
            <v>15.120000000000001</v>
          </cell>
          <cell r="I30" t="str">
            <v>N</v>
          </cell>
          <cell r="J30">
            <v>28.8</v>
          </cell>
          <cell r="K30">
            <v>0</v>
          </cell>
        </row>
        <row r="31">
          <cell r="B31">
            <v>25.612499999999997</v>
          </cell>
          <cell r="C31">
            <v>33.700000000000003</v>
          </cell>
          <cell r="D31">
            <v>19.2</v>
          </cell>
          <cell r="E31">
            <v>61.916666666666664</v>
          </cell>
          <cell r="F31">
            <v>90</v>
          </cell>
          <cell r="G31">
            <v>26</v>
          </cell>
          <cell r="H31">
            <v>22.32</v>
          </cell>
          <cell r="I31" t="str">
            <v>O</v>
          </cell>
          <cell r="J31">
            <v>44.64</v>
          </cell>
          <cell r="K31">
            <v>0</v>
          </cell>
        </row>
        <row r="32">
          <cell r="B32">
            <v>22.795833333333334</v>
          </cell>
          <cell r="C32">
            <v>26</v>
          </cell>
          <cell r="D32">
            <v>19.7</v>
          </cell>
          <cell r="E32">
            <v>70.625</v>
          </cell>
          <cell r="F32">
            <v>90</v>
          </cell>
          <cell r="G32">
            <v>52</v>
          </cell>
          <cell r="H32">
            <v>11.520000000000001</v>
          </cell>
          <cell r="I32" t="str">
            <v>L</v>
          </cell>
          <cell r="J32">
            <v>24.48</v>
          </cell>
          <cell r="K32">
            <v>0</v>
          </cell>
        </row>
        <row r="33">
          <cell r="B33">
            <v>23.266666666666662</v>
          </cell>
          <cell r="C33">
            <v>29.5</v>
          </cell>
          <cell r="D33">
            <v>20.100000000000001</v>
          </cell>
          <cell r="E33">
            <v>63.625</v>
          </cell>
          <cell r="F33">
            <v>81</v>
          </cell>
          <cell r="G33">
            <v>34</v>
          </cell>
          <cell r="H33">
            <v>18.36</v>
          </cell>
          <cell r="I33" t="str">
            <v>SO</v>
          </cell>
          <cell r="J33">
            <v>41.04</v>
          </cell>
          <cell r="K33">
            <v>0</v>
          </cell>
        </row>
        <row r="34">
          <cell r="B34">
            <v>21.39473684210526</v>
          </cell>
          <cell r="C34">
            <v>24.9</v>
          </cell>
          <cell r="D34">
            <v>19.7</v>
          </cell>
          <cell r="E34">
            <v>69.05263157894737</v>
          </cell>
          <cell r="F34">
            <v>79</v>
          </cell>
          <cell r="G34">
            <v>53</v>
          </cell>
          <cell r="H34">
            <v>20.52</v>
          </cell>
          <cell r="I34" t="str">
            <v>SO</v>
          </cell>
          <cell r="J34">
            <v>42.84</v>
          </cell>
          <cell r="K34">
            <v>0</v>
          </cell>
        </row>
        <row r="35">
          <cell r="I35" t="str">
            <v>NO</v>
          </cell>
        </row>
      </sheetData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18.399999999999999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K5">
            <v>0</v>
          </cell>
        </row>
      </sheetData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/>
        </row>
      </sheetData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7.2</v>
          </cell>
        </row>
      </sheetData>
      <sheetData sheetId="2">
        <row r="5">
          <cell r="K5">
            <v>16.999999999999996</v>
          </cell>
        </row>
      </sheetData>
      <sheetData sheetId="3">
        <row r="5">
          <cell r="K5">
            <v>4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25.6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B5">
            <v>27.074999999999999</v>
          </cell>
          <cell r="C5">
            <v>35.200000000000003</v>
          </cell>
          <cell r="D5">
            <v>18.2</v>
          </cell>
          <cell r="E5">
            <v>32.958333333333336</v>
          </cell>
          <cell r="F5">
            <v>60</v>
          </cell>
          <cell r="G5">
            <v>14</v>
          </cell>
          <cell r="H5">
            <v>21.6</v>
          </cell>
          <cell r="I5" t="str">
            <v>NE</v>
          </cell>
          <cell r="J5">
            <v>53.28</v>
          </cell>
          <cell r="K5">
            <v>0</v>
          </cell>
        </row>
        <row r="6">
          <cell r="B6">
            <v>26.304166666666664</v>
          </cell>
          <cell r="C6">
            <v>34.799999999999997</v>
          </cell>
          <cell r="D6">
            <v>17.399999999999999</v>
          </cell>
          <cell r="E6">
            <v>33.875</v>
          </cell>
          <cell r="F6">
            <v>62</v>
          </cell>
          <cell r="G6">
            <v>14</v>
          </cell>
          <cell r="H6">
            <v>18.36</v>
          </cell>
          <cell r="I6" t="str">
            <v>L</v>
          </cell>
          <cell r="J6">
            <v>32.04</v>
          </cell>
          <cell r="K6">
            <v>0</v>
          </cell>
        </row>
        <row r="7">
          <cell r="B7">
            <v>26.316666666666666</v>
          </cell>
          <cell r="C7">
            <v>36</v>
          </cell>
          <cell r="D7">
            <v>17</v>
          </cell>
          <cell r="E7">
            <v>33.125</v>
          </cell>
          <cell r="F7">
            <v>60</v>
          </cell>
          <cell r="G7">
            <v>14</v>
          </cell>
          <cell r="H7">
            <v>22.68</v>
          </cell>
          <cell r="I7" t="str">
            <v>NE</v>
          </cell>
          <cell r="J7">
            <v>36</v>
          </cell>
          <cell r="K7">
            <v>0</v>
          </cell>
        </row>
        <row r="8">
          <cell r="B8">
            <v>27.662499999999998</v>
          </cell>
          <cell r="C8">
            <v>36.200000000000003</v>
          </cell>
          <cell r="D8">
            <v>18.399999999999999</v>
          </cell>
          <cell r="E8">
            <v>30.291666666666668</v>
          </cell>
          <cell r="F8">
            <v>61</v>
          </cell>
          <cell r="G8">
            <v>13</v>
          </cell>
          <cell r="H8">
            <v>19.440000000000001</v>
          </cell>
          <cell r="I8" t="str">
            <v>O</v>
          </cell>
          <cell r="J8">
            <v>42.84</v>
          </cell>
          <cell r="K8">
            <v>0</v>
          </cell>
        </row>
        <row r="9">
          <cell r="B9">
            <v>26.033333333333331</v>
          </cell>
          <cell r="C9">
            <v>35.1</v>
          </cell>
          <cell r="D9">
            <v>19</v>
          </cell>
          <cell r="E9">
            <v>49.416666666666664</v>
          </cell>
          <cell r="F9">
            <v>85</v>
          </cell>
          <cell r="G9">
            <v>20</v>
          </cell>
          <cell r="H9">
            <v>18</v>
          </cell>
          <cell r="I9" t="str">
            <v>SE</v>
          </cell>
          <cell r="J9">
            <v>26.28</v>
          </cell>
          <cell r="K9">
            <v>0</v>
          </cell>
        </row>
        <row r="10">
          <cell r="B10">
            <v>25.599999999999998</v>
          </cell>
          <cell r="C10">
            <v>35.1</v>
          </cell>
          <cell r="D10">
            <v>17.399999999999999</v>
          </cell>
          <cell r="E10">
            <v>54.041666666666664</v>
          </cell>
          <cell r="F10">
            <v>86</v>
          </cell>
          <cell r="G10">
            <v>20</v>
          </cell>
          <cell r="H10">
            <v>19.079999999999998</v>
          </cell>
          <cell r="I10" t="str">
            <v>NE</v>
          </cell>
          <cell r="J10">
            <v>32.76</v>
          </cell>
          <cell r="K10">
            <v>0</v>
          </cell>
        </row>
        <row r="11">
          <cell r="B11">
            <v>27.158333333333331</v>
          </cell>
          <cell r="C11">
            <v>35</v>
          </cell>
          <cell r="D11">
            <v>20.399999999999999</v>
          </cell>
          <cell r="E11">
            <v>46.75</v>
          </cell>
          <cell r="F11">
            <v>68</v>
          </cell>
          <cell r="G11">
            <v>28</v>
          </cell>
          <cell r="H11">
            <v>34.56</v>
          </cell>
          <cell r="I11" t="str">
            <v>NO</v>
          </cell>
          <cell r="J11">
            <v>57.24</v>
          </cell>
          <cell r="K11">
            <v>0</v>
          </cell>
        </row>
        <row r="12">
          <cell r="B12">
            <v>26.058333333333341</v>
          </cell>
          <cell r="C12">
            <v>32.799999999999997</v>
          </cell>
          <cell r="D12">
            <v>18.5</v>
          </cell>
          <cell r="E12">
            <v>58.791666666666664</v>
          </cell>
          <cell r="F12">
            <v>82</v>
          </cell>
          <cell r="G12">
            <v>32</v>
          </cell>
          <cell r="H12">
            <v>41.76</v>
          </cell>
          <cell r="I12" t="str">
            <v>N</v>
          </cell>
          <cell r="J12">
            <v>73.44</v>
          </cell>
          <cell r="K12">
            <v>0</v>
          </cell>
        </row>
        <row r="13">
          <cell r="B13">
            <v>19.195833333333336</v>
          </cell>
          <cell r="C13">
            <v>23.3</v>
          </cell>
          <cell r="D13">
            <v>16.2</v>
          </cell>
          <cell r="E13">
            <v>86.25</v>
          </cell>
          <cell r="F13">
            <v>96</v>
          </cell>
          <cell r="G13">
            <v>68</v>
          </cell>
          <cell r="H13">
            <v>29.16</v>
          </cell>
          <cell r="I13" t="str">
            <v>N</v>
          </cell>
          <cell r="J13">
            <v>58.32</v>
          </cell>
          <cell r="K13">
            <v>23.599999999999994</v>
          </cell>
        </row>
        <row r="14">
          <cell r="B14">
            <v>23.400000000000002</v>
          </cell>
          <cell r="C14">
            <v>31</v>
          </cell>
          <cell r="D14">
            <v>18.5</v>
          </cell>
          <cell r="E14">
            <v>72.208333333333329</v>
          </cell>
          <cell r="F14">
            <v>95</v>
          </cell>
          <cell r="G14">
            <v>40</v>
          </cell>
          <cell r="H14">
            <v>30.96</v>
          </cell>
          <cell r="I14" t="str">
            <v>NE</v>
          </cell>
          <cell r="J14">
            <v>48.24</v>
          </cell>
          <cell r="K14">
            <v>5.8000000000000007</v>
          </cell>
        </row>
        <row r="15">
          <cell r="B15">
            <v>23.141666666666662</v>
          </cell>
          <cell r="C15">
            <v>28.1</v>
          </cell>
          <cell r="D15">
            <v>20.100000000000001</v>
          </cell>
          <cell r="E15">
            <v>76.333333333333329</v>
          </cell>
          <cell r="F15">
            <v>93</v>
          </cell>
          <cell r="G15">
            <v>57</v>
          </cell>
          <cell r="H15">
            <v>22.68</v>
          </cell>
          <cell r="I15" t="str">
            <v>N</v>
          </cell>
          <cell r="J15">
            <v>36.72</v>
          </cell>
          <cell r="K15">
            <v>2</v>
          </cell>
        </row>
        <row r="16">
          <cell r="B16">
            <v>20.720833333333335</v>
          </cell>
          <cell r="C16">
            <v>26.9</v>
          </cell>
          <cell r="D16">
            <v>17.3</v>
          </cell>
          <cell r="E16">
            <v>81.333333333333329</v>
          </cell>
          <cell r="F16">
            <v>94</v>
          </cell>
          <cell r="G16">
            <v>56</v>
          </cell>
          <cell r="H16">
            <v>26.64</v>
          </cell>
          <cell r="I16" t="str">
            <v>SE</v>
          </cell>
          <cell r="J16">
            <v>35.28</v>
          </cell>
          <cell r="K16">
            <v>0</v>
          </cell>
        </row>
        <row r="17">
          <cell r="B17">
            <v>18.920833333333331</v>
          </cell>
          <cell r="C17">
            <v>27.2</v>
          </cell>
          <cell r="D17">
            <v>14.7</v>
          </cell>
          <cell r="E17">
            <v>80.791666666666671</v>
          </cell>
          <cell r="F17">
            <v>95</v>
          </cell>
          <cell r="G17">
            <v>50</v>
          </cell>
          <cell r="H17">
            <v>23.400000000000002</v>
          </cell>
          <cell r="I17" t="str">
            <v>SE</v>
          </cell>
          <cell r="J17">
            <v>32.76</v>
          </cell>
          <cell r="K17">
            <v>0</v>
          </cell>
        </row>
        <row r="18">
          <cell r="B18">
            <v>22.3</v>
          </cell>
          <cell r="C18">
            <v>32.700000000000003</v>
          </cell>
          <cell r="D18">
            <v>15.8</v>
          </cell>
          <cell r="E18">
            <v>67.416666666666671</v>
          </cell>
          <cell r="F18">
            <v>93</v>
          </cell>
          <cell r="G18">
            <v>27</v>
          </cell>
          <cell r="H18">
            <v>18.36</v>
          </cell>
          <cell r="I18" t="str">
            <v>L</v>
          </cell>
          <cell r="J18">
            <v>30.6</v>
          </cell>
          <cell r="K18">
            <v>0</v>
          </cell>
        </row>
        <row r="19">
          <cell r="B19">
            <v>25.808333333333337</v>
          </cell>
          <cell r="C19">
            <v>35.4</v>
          </cell>
          <cell r="D19">
            <v>18.7</v>
          </cell>
          <cell r="E19">
            <v>55</v>
          </cell>
          <cell r="F19">
            <v>82</v>
          </cell>
          <cell r="G19">
            <v>26</v>
          </cell>
          <cell r="H19">
            <v>29.52</v>
          </cell>
          <cell r="I19" t="str">
            <v>NE</v>
          </cell>
          <cell r="J19">
            <v>44.28</v>
          </cell>
          <cell r="K19">
            <v>0</v>
          </cell>
        </row>
        <row r="20">
          <cell r="B20">
            <v>27.254166666666663</v>
          </cell>
          <cell r="C20">
            <v>35.5</v>
          </cell>
          <cell r="D20">
            <v>21</v>
          </cell>
          <cell r="E20">
            <v>50.125</v>
          </cell>
          <cell r="F20">
            <v>70</v>
          </cell>
          <cell r="G20">
            <v>28</v>
          </cell>
          <cell r="H20">
            <v>24.840000000000003</v>
          </cell>
          <cell r="I20" t="str">
            <v>NE</v>
          </cell>
          <cell r="J20">
            <v>40.32</v>
          </cell>
          <cell r="K20">
            <v>0</v>
          </cell>
        </row>
        <row r="21">
          <cell r="B21">
            <v>26.912499999999998</v>
          </cell>
          <cell r="C21">
            <v>35.5</v>
          </cell>
          <cell r="D21">
            <v>20.100000000000001</v>
          </cell>
          <cell r="E21">
            <v>54.208333333333336</v>
          </cell>
          <cell r="F21">
            <v>80</v>
          </cell>
          <cell r="G21">
            <v>26</v>
          </cell>
          <cell r="H21">
            <v>24.48</v>
          </cell>
          <cell r="I21" t="str">
            <v>NE</v>
          </cell>
          <cell r="J21">
            <v>41.76</v>
          </cell>
          <cell r="K21">
            <v>0</v>
          </cell>
        </row>
        <row r="22">
          <cell r="B22">
            <v>27.512500000000003</v>
          </cell>
          <cell r="C22">
            <v>36.9</v>
          </cell>
          <cell r="D22">
            <v>19.5</v>
          </cell>
          <cell r="E22">
            <v>49</v>
          </cell>
          <cell r="F22">
            <v>82</v>
          </cell>
          <cell r="G22">
            <v>19</v>
          </cell>
          <cell r="H22">
            <v>16.920000000000002</v>
          </cell>
          <cell r="I22" t="str">
            <v>NE</v>
          </cell>
          <cell r="J22">
            <v>33.119999999999997</v>
          </cell>
          <cell r="K22">
            <v>0</v>
          </cell>
        </row>
        <row r="23">
          <cell r="B23">
            <v>28.220833333333335</v>
          </cell>
          <cell r="C23">
            <v>37</v>
          </cell>
          <cell r="D23">
            <v>19.5</v>
          </cell>
          <cell r="E23">
            <v>33.333333333333336</v>
          </cell>
          <cell r="F23">
            <v>63</v>
          </cell>
          <cell r="G23">
            <v>10</v>
          </cell>
          <cell r="H23">
            <v>31.319999999999997</v>
          </cell>
          <cell r="I23" t="str">
            <v>NE</v>
          </cell>
          <cell r="J23">
            <v>49.32</v>
          </cell>
          <cell r="K23">
            <v>0</v>
          </cell>
        </row>
        <row r="24">
          <cell r="B24">
            <v>27.804166666666674</v>
          </cell>
          <cell r="C24">
            <v>37.1</v>
          </cell>
          <cell r="D24">
            <v>17</v>
          </cell>
          <cell r="E24">
            <v>23.041666666666668</v>
          </cell>
          <cell r="F24">
            <v>50</v>
          </cell>
          <cell r="G24">
            <v>9</v>
          </cell>
          <cell r="H24">
            <v>21.6</v>
          </cell>
          <cell r="I24" t="str">
            <v>NE</v>
          </cell>
          <cell r="J24">
            <v>29.52</v>
          </cell>
          <cell r="K24">
            <v>0</v>
          </cell>
        </row>
        <row r="25">
          <cell r="B25">
            <v>28.070833333333336</v>
          </cell>
          <cell r="C25">
            <v>36.700000000000003</v>
          </cell>
          <cell r="D25">
            <v>18.899999999999999</v>
          </cell>
          <cell r="E25">
            <v>23.666666666666668</v>
          </cell>
          <cell r="F25">
            <v>47</v>
          </cell>
          <cell r="G25">
            <v>11</v>
          </cell>
          <cell r="H25">
            <v>19.079999999999998</v>
          </cell>
          <cell r="I25" t="str">
            <v>NE</v>
          </cell>
          <cell r="J25">
            <v>36.72</v>
          </cell>
          <cell r="K25">
            <v>0</v>
          </cell>
        </row>
        <row r="26">
          <cell r="B26">
            <v>28.633333333333326</v>
          </cell>
          <cell r="C26">
            <v>37.5</v>
          </cell>
          <cell r="D26">
            <v>18.899999999999999</v>
          </cell>
          <cell r="E26">
            <v>24.541666666666668</v>
          </cell>
          <cell r="F26">
            <v>45</v>
          </cell>
          <cell r="G26">
            <v>11</v>
          </cell>
          <cell r="H26">
            <v>21.96</v>
          </cell>
          <cell r="I26" t="str">
            <v>NE</v>
          </cell>
          <cell r="J26">
            <v>33.480000000000004</v>
          </cell>
          <cell r="K26">
            <v>0</v>
          </cell>
        </row>
        <row r="27">
          <cell r="B27">
            <v>28.608333333333334</v>
          </cell>
          <cell r="C27">
            <v>37.6</v>
          </cell>
          <cell r="D27">
            <v>19.399999999999999</v>
          </cell>
          <cell r="E27">
            <v>32.083333333333336</v>
          </cell>
          <cell r="F27">
            <v>53</v>
          </cell>
          <cell r="G27">
            <v>15</v>
          </cell>
          <cell r="H27">
            <v>19.8</v>
          </cell>
          <cell r="I27" t="str">
            <v>N</v>
          </cell>
          <cell r="J27">
            <v>36.72</v>
          </cell>
          <cell r="K27">
            <v>0</v>
          </cell>
        </row>
        <row r="28">
          <cell r="B28">
            <v>26.787499999999994</v>
          </cell>
          <cell r="C28">
            <v>35.799999999999997</v>
          </cell>
          <cell r="D28">
            <v>20.6</v>
          </cell>
          <cell r="E28">
            <v>54.166666666666664</v>
          </cell>
          <cell r="F28">
            <v>83</v>
          </cell>
          <cell r="G28">
            <v>28</v>
          </cell>
          <cell r="H28">
            <v>35.64</v>
          </cell>
          <cell r="I28" t="str">
            <v>N</v>
          </cell>
          <cell r="J28">
            <v>81</v>
          </cell>
          <cell r="K28">
            <v>0.60000000000000009</v>
          </cell>
        </row>
        <row r="29">
          <cell r="B29">
            <v>24.604166666666671</v>
          </cell>
          <cell r="C29">
            <v>28.5</v>
          </cell>
          <cell r="D29">
            <v>22.2</v>
          </cell>
          <cell r="E29">
            <v>67.166666666666671</v>
          </cell>
          <cell r="F29">
            <v>84</v>
          </cell>
          <cell r="G29">
            <v>49</v>
          </cell>
          <cell r="H29">
            <v>21.96</v>
          </cell>
          <cell r="I29" t="str">
            <v>NE</v>
          </cell>
          <cell r="J29">
            <v>33.480000000000004</v>
          </cell>
          <cell r="K29">
            <v>0.60000000000000009</v>
          </cell>
        </row>
        <row r="30">
          <cell r="B30">
            <v>23.195833333333329</v>
          </cell>
          <cell r="C30">
            <v>30.1</v>
          </cell>
          <cell r="D30">
            <v>16.399999999999999</v>
          </cell>
          <cell r="E30">
            <v>73</v>
          </cell>
          <cell r="F30">
            <v>88</v>
          </cell>
          <cell r="G30">
            <v>43</v>
          </cell>
          <cell r="H30">
            <v>20.88</v>
          </cell>
          <cell r="I30" t="str">
            <v>NE</v>
          </cell>
          <cell r="J30">
            <v>122.4</v>
          </cell>
          <cell r="K30">
            <v>0.2</v>
          </cell>
        </row>
        <row r="31">
          <cell r="B31">
            <v>25.216666666666669</v>
          </cell>
          <cell r="C31">
            <v>34</v>
          </cell>
          <cell r="D31">
            <v>19.5</v>
          </cell>
          <cell r="E31">
            <v>66.333333333333329</v>
          </cell>
          <cell r="F31">
            <v>90</v>
          </cell>
          <cell r="G31">
            <v>28</v>
          </cell>
          <cell r="H31">
            <v>27.720000000000002</v>
          </cell>
          <cell r="I31" t="str">
            <v>NE</v>
          </cell>
          <cell r="J31">
            <v>43.56</v>
          </cell>
          <cell r="K31">
            <v>0</v>
          </cell>
        </row>
        <row r="32">
          <cell r="B32">
            <v>23.629166666666666</v>
          </cell>
          <cell r="C32">
            <v>28.6</v>
          </cell>
          <cell r="D32">
            <v>20.3</v>
          </cell>
          <cell r="E32">
            <v>70.375</v>
          </cell>
          <cell r="F32">
            <v>91</v>
          </cell>
          <cell r="G32">
            <v>44</v>
          </cell>
          <cell r="H32">
            <v>14.4</v>
          </cell>
          <cell r="I32" t="str">
            <v>O</v>
          </cell>
          <cell r="J32">
            <v>24.12</v>
          </cell>
          <cell r="K32">
            <v>0</v>
          </cell>
        </row>
        <row r="33">
          <cell r="B33">
            <v>24.187500000000004</v>
          </cell>
          <cell r="C33">
            <v>30.4</v>
          </cell>
          <cell r="D33">
            <v>20.8</v>
          </cell>
          <cell r="E33">
            <v>61.958333333333336</v>
          </cell>
          <cell r="F33">
            <v>80</v>
          </cell>
          <cell r="G33">
            <v>35</v>
          </cell>
          <cell r="H33">
            <v>27</v>
          </cell>
          <cell r="I33" t="str">
            <v>NE</v>
          </cell>
          <cell r="J33">
            <v>43.2</v>
          </cell>
          <cell r="K33">
            <v>0</v>
          </cell>
        </row>
        <row r="34">
          <cell r="B34">
            <v>22.912499999999998</v>
          </cell>
          <cell r="C34">
            <v>27.4</v>
          </cell>
          <cell r="D34">
            <v>20.100000000000001</v>
          </cell>
          <cell r="E34">
            <v>64.625</v>
          </cell>
          <cell r="F34">
            <v>78</v>
          </cell>
          <cell r="G34">
            <v>49</v>
          </cell>
          <cell r="H34">
            <v>28.08</v>
          </cell>
          <cell r="I34" t="str">
            <v>NE</v>
          </cell>
          <cell r="J34">
            <v>46.080000000000005</v>
          </cell>
          <cell r="K34">
            <v>0</v>
          </cell>
        </row>
        <row r="35">
          <cell r="I35" t="str">
            <v>NE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zoomScale="90" zoomScaleNormal="90" workbookViewId="0">
      <selection activeCell="AN7" sqref="AN7"/>
    </sheetView>
  </sheetViews>
  <sheetFormatPr defaultRowHeight="12.75" x14ac:dyDescent="0.2"/>
  <cols>
    <col min="1" max="1" width="19.140625" style="2" bestFit="1" customWidth="1"/>
    <col min="2" max="30" width="5.42578125" style="2" customWidth="1"/>
    <col min="31" max="31" width="5" style="2" customWidth="1"/>
    <col min="32" max="32" width="6.5703125" style="9" bestFit="1" customWidth="1"/>
  </cols>
  <sheetData>
    <row r="1" spans="1:32" ht="20.100000000000001" customHeight="1" x14ac:dyDescent="0.2">
      <c r="A1" s="118" t="s">
        <v>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</row>
    <row r="2" spans="1:32" s="4" customFormat="1" ht="20.100000000000001" customHeight="1" x14ac:dyDescent="0.2">
      <c r="A2" s="119" t="s">
        <v>21</v>
      </c>
      <c r="B2" s="120" t="s">
        <v>143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</row>
    <row r="3" spans="1:32" s="5" customFormat="1" ht="20.100000000000001" customHeight="1" x14ac:dyDescent="0.2">
      <c r="A3" s="119"/>
      <c r="B3" s="117">
        <v>1</v>
      </c>
      <c r="C3" s="117">
        <f>SUM(B3+1)</f>
        <v>2</v>
      </c>
      <c r="D3" s="117">
        <f t="shared" ref="D3:AD3" si="0">SUM(C3+1)</f>
        <v>3</v>
      </c>
      <c r="E3" s="117">
        <f t="shared" si="0"/>
        <v>4</v>
      </c>
      <c r="F3" s="117">
        <f t="shared" si="0"/>
        <v>5</v>
      </c>
      <c r="G3" s="117">
        <f t="shared" si="0"/>
        <v>6</v>
      </c>
      <c r="H3" s="117">
        <f t="shared" si="0"/>
        <v>7</v>
      </c>
      <c r="I3" s="117">
        <f t="shared" si="0"/>
        <v>8</v>
      </c>
      <c r="J3" s="117">
        <f t="shared" si="0"/>
        <v>9</v>
      </c>
      <c r="K3" s="117">
        <f t="shared" si="0"/>
        <v>10</v>
      </c>
      <c r="L3" s="117">
        <f t="shared" si="0"/>
        <v>11</v>
      </c>
      <c r="M3" s="117">
        <f t="shared" si="0"/>
        <v>12</v>
      </c>
      <c r="N3" s="117">
        <f t="shared" si="0"/>
        <v>13</v>
      </c>
      <c r="O3" s="117">
        <f t="shared" si="0"/>
        <v>14</v>
      </c>
      <c r="P3" s="117">
        <f t="shared" si="0"/>
        <v>15</v>
      </c>
      <c r="Q3" s="117">
        <f t="shared" si="0"/>
        <v>16</v>
      </c>
      <c r="R3" s="117">
        <f t="shared" si="0"/>
        <v>17</v>
      </c>
      <c r="S3" s="117">
        <f t="shared" si="0"/>
        <v>18</v>
      </c>
      <c r="T3" s="117">
        <f t="shared" si="0"/>
        <v>19</v>
      </c>
      <c r="U3" s="117">
        <f t="shared" si="0"/>
        <v>20</v>
      </c>
      <c r="V3" s="117">
        <f t="shared" si="0"/>
        <v>21</v>
      </c>
      <c r="W3" s="117">
        <f t="shared" si="0"/>
        <v>22</v>
      </c>
      <c r="X3" s="117">
        <f t="shared" si="0"/>
        <v>23</v>
      </c>
      <c r="Y3" s="117">
        <f t="shared" si="0"/>
        <v>24</v>
      </c>
      <c r="Z3" s="117">
        <f t="shared" si="0"/>
        <v>25</v>
      </c>
      <c r="AA3" s="117">
        <f t="shared" si="0"/>
        <v>26</v>
      </c>
      <c r="AB3" s="117">
        <f t="shared" si="0"/>
        <v>27</v>
      </c>
      <c r="AC3" s="117">
        <f t="shared" si="0"/>
        <v>28</v>
      </c>
      <c r="AD3" s="117">
        <f t="shared" si="0"/>
        <v>29</v>
      </c>
      <c r="AE3" s="117">
        <v>30</v>
      </c>
      <c r="AF3" s="33" t="s">
        <v>40</v>
      </c>
    </row>
    <row r="4" spans="1:32" s="5" customFormat="1" ht="20.100000000000001" customHeight="1" x14ac:dyDescent="0.2">
      <c r="A4" s="119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33" t="s">
        <v>39</v>
      </c>
    </row>
    <row r="5" spans="1:32" s="5" customFormat="1" ht="20.100000000000001" customHeight="1" x14ac:dyDescent="0.2">
      <c r="A5" s="14" t="s">
        <v>47</v>
      </c>
      <c r="B5" s="15">
        <f>[1]Setembro!$B$5</f>
        <v>25.370833333333337</v>
      </c>
      <c r="C5" s="15">
        <f>[1]Setembro!$B$6</f>
        <v>23.908333333333335</v>
      </c>
      <c r="D5" s="15">
        <f>[1]Setembro!$B$7</f>
        <v>24.474999999999998</v>
      </c>
      <c r="E5" s="15">
        <f>[1]Setembro!$B$8</f>
        <v>24.425000000000001</v>
      </c>
      <c r="F5" s="15">
        <f>[1]Setembro!$B$9</f>
        <v>25.245833333333334</v>
      </c>
      <c r="G5" s="15">
        <f>[1]Setembro!$B$10</f>
        <v>24.662499999999998</v>
      </c>
      <c r="H5" s="15">
        <f>[1]Setembro!$B$11</f>
        <v>26.966666666666665</v>
      </c>
      <c r="I5" s="15">
        <f>[1]Setembro!$B$12</f>
        <v>24.233333333333334</v>
      </c>
      <c r="J5" s="15">
        <f>[1]Setembro!$B$13</f>
        <v>20.683333333333334</v>
      </c>
      <c r="K5" s="15">
        <f>[1]Setembro!$B$14</f>
        <v>25.270833333333332</v>
      </c>
      <c r="L5" s="15">
        <f>[1]Setembro!$B$15</f>
        <v>21.558333333333334</v>
      </c>
      <c r="M5" s="15">
        <f>[1]Setembro!$B$16</f>
        <v>16.279166666666665</v>
      </c>
      <c r="N5" s="15">
        <f>[1]Setembro!$B$17</f>
        <v>17.345833333333331</v>
      </c>
      <c r="O5" s="15">
        <f>[1]Setembro!$B$18</f>
        <v>20.879166666666666</v>
      </c>
      <c r="P5" s="15">
        <f>[1]Setembro!$B$19</f>
        <v>24.983333333333331</v>
      </c>
      <c r="Q5" s="15">
        <f>[1]Setembro!$B$20</f>
        <v>28.150000000000002</v>
      </c>
      <c r="R5" s="15">
        <f>[1]Setembro!$B$21</f>
        <v>28.437499999999996</v>
      </c>
      <c r="S5" s="15">
        <f>[1]Setembro!$B$22</f>
        <v>29.408333333333346</v>
      </c>
      <c r="T5" s="15">
        <f>[1]Setembro!$B$23</f>
        <v>28.650000000000002</v>
      </c>
      <c r="U5" s="15">
        <f>[1]Setembro!$B$24</f>
        <v>26.804166666666671</v>
      </c>
      <c r="V5" s="15">
        <f>[1]Setembro!$B$25</f>
        <v>26.733333333333331</v>
      </c>
      <c r="W5" s="15">
        <f>[1]Setembro!$B$26</f>
        <v>27.262499999999999</v>
      </c>
      <c r="X5" s="15">
        <f>[1]Setembro!$B$27</f>
        <v>27.5625</v>
      </c>
      <c r="Y5" s="15">
        <f>[1]Setembro!$B$28</f>
        <v>27.695833333333336</v>
      </c>
      <c r="Z5" s="15">
        <f>[1]Setembro!$B$29</f>
        <v>25.433333333333337</v>
      </c>
      <c r="AA5" s="15">
        <f>[1]Setembro!$B$30</f>
        <v>22.545833333333331</v>
      </c>
      <c r="AB5" s="15">
        <f>[1]Setembro!$B$31</f>
        <v>25.600000000000005</v>
      </c>
      <c r="AC5" s="15">
        <f>[1]Setembro!$B$32</f>
        <v>24.604166666666668</v>
      </c>
      <c r="AD5" s="15">
        <f>[1]Setembro!$B$33</f>
        <v>25.962500000000002</v>
      </c>
      <c r="AE5" s="15">
        <f>[1]Setembro!$B$34</f>
        <v>23.208333333333339</v>
      </c>
      <c r="AF5" s="34">
        <f t="shared" ref="AF5:AF12" si="1">AVERAGE(B5:AE5)</f>
        <v>24.811527777777776</v>
      </c>
    </row>
    <row r="6" spans="1:32" ht="17.100000000000001" customHeight="1" x14ac:dyDescent="0.2">
      <c r="A6" s="14" t="s">
        <v>0</v>
      </c>
      <c r="B6" s="16">
        <f>[2]Setembro!$B$5</f>
        <v>25.762499999999999</v>
      </c>
      <c r="C6" s="16">
        <f>[2]Setembro!$B$6</f>
        <v>25.612499999999997</v>
      </c>
      <c r="D6" s="16">
        <f>[2]Setembro!$B$7</f>
        <v>23.575000000000003</v>
      </c>
      <c r="E6" s="16">
        <f>[2]Setembro!$B$8</f>
        <v>21.837500000000006</v>
      </c>
      <c r="F6" s="16">
        <f>[2]Setembro!$B$9</f>
        <v>20.125</v>
      </c>
      <c r="G6" s="16">
        <f>[2]Setembro!$B$10</f>
        <v>19.916666666666668</v>
      </c>
      <c r="H6" s="16">
        <f>[2]Setembro!$B$11</f>
        <v>24.004166666666666</v>
      </c>
      <c r="I6" s="16">
        <f>[2]Setembro!$B$12</f>
        <v>21.054166666666667</v>
      </c>
      <c r="J6" s="16">
        <f>[2]Setembro!$B$13</f>
        <v>19.645833333333332</v>
      </c>
      <c r="K6" s="16">
        <f>[2]Setembro!$B$14</f>
        <v>18.529166666666665</v>
      </c>
      <c r="L6" s="16">
        <f>[2]Setembro!$B$15</f>
        <v>15.508333333333333</v>
      </c>
      <c r="M6" s="16">
        <f>[2]Setembro!$B$16</f>
        <v>11.683333333333335</v>
      </c>
      <c r="N6" s="16">
        <f>[2]Setembro!$B$17</f>
        <v>14.35</v>
      </c>
      <c r="O6" s="16">
        <f>[2]Setembro!$B$18</f>
        <v>18.112500000000001</v>
      </c>
      <c r="P6" s="16">
        <f>[2]Setembro!$B$19</f>
        <v>23.012500000000003</v>
      </c>
      <c r="Q6" s="16">
        <f>[2]Setembro!$B$20</f>
        <v>27.616666666666671</v>
      </c>
      <c r="R6" s="16">
        <f>[2]Setembro!$B$21</f>
        <v>29.112500000000008</v>
      </c>
      <c r="S6" s="16">
        <f>[2]Setembro!$B$22</f>
        <v>29.712499999999995</v>
      </c>
      <c r="T6" s="16">
        <f>[2]Setembro!$B$23</f>
        <v>27.029166666666669</v>
      </c>
      <c r="U6" s="16">
        <f>[2]Setembro!$B$24</f>
        <v>26.933333333333334</v>
      </c>
      <c r="V6" s="16">
        <f>[2]Setembro!$B$25</f>
        <v>27.300000000000008</v>
      </c>
      <c r="W6" s="16">
        <f>[2]Setembro!$B$26</f>
        <v>27.108333333333331</v>
      </c>
      <c r="X6" s="16">
        <f>[2]Setembro!$B$27</f>
        <v>27.733333333333345</v>
      </c>
      <c r="Y6" s="16">
        <f>[2]Setembro!$B$28</f>
        <v>28.775000000000002</v>
      </c>
      <c r="Z6" s="16">
        <f>[2]Setembro!$B$29</f>
        <v>27.558333333333334</v>
      </c>
      <c r="AA6" s="16">
        <f>[2]Setembro!$B$30</f>
        <v>24.454166666666666</v>
      </c>
      <c r="AB6" s="16">
        <f>[2]Setembro!$B$31</f>
        <v>23.0625</v>
      </c>
      <c r="AC6" s="16">
        <f>[2]Setembro!$B$32</f>
        <v>21.208333333333332</v>
      </c>
      <c r="AD6" s="16">
        <f>[2]Setembro!$B$33</f>
        <v>24.033333333333331</v>
      </c>
      <c r="AE6" s="16">
        <f>[2]Setembro!$B$34</f>
        <v>23.5208333333333</v>
      </c>
      <c r="AF6" s="35">
        <f t="shared" si="1"/>
        <v>23.262916666666666</v>
      </c>
    </row>
    <row r="7" spans="1:32" ht="17.100000000000001" customHeight="1" x14ac:dyDescent="0.2">
      <c r="A7" s="14" t="s">
        <v>1</v>
      </c>
      <c r="B7" s="16">
        <f>[3]Setembro!$B$5</f>
        <v>27.916666666666668</v>
      </c>
      <c r="C7" s="16">
        <f>[3]Setembro!$B$6</f>
        <v>28.220833333333335</v>
      </c>
      <c r="D7" s="16">
        <f>[3]Setembro!$B$7</f>
        <v>26.675000000000001</v>
      </c>
      <c r="E7" s="16">
        <f>[3]Setembro!$B$8</f>
        <v>25.799999999999997</v>
      </c>
      <c r="F7" s="16">
        <f>[3]Setembro!$B$9</f>
        <v>26.125</v>
      </c>
      <c r="G7" s="16">
        <f>[3]Setembro!$B$10</f>
        <v>25.275000000000006</v>
      </c>
      <c r="H7" s="16">
        <f>[3]Setembro!$B$11</f>
        <v>27.529166666666665</v>
      </c>
      <c r="I7" s="16">
        <f>[3]Setembro!$B$12</f>
        <v>25.933333333333334</v>
      </c>
      <c r="J7" s="16">
        <f>[3]Setembro!$B$13</f>
        <v>21.662500000000005</v>
      </c>
      <c r="K7" s="16">
        <f>[3]Setembro!$B$14</f>
        <v>25.145833333333339</v>
      </c>
      <c r="L7" s="16">
        <f>[3]Setembro!$B$15</f>
        <v>20.920833333333334</v>
      </c>
      <c r="M7" s="16">
        <f>[3]Setembro!$B$16</f>
        <v>14.329166666666671</v>
      </c>
      <c r="N7" s="16">
        <f>[3]Setembro!$B$17</f>
        <v>17.5</v>
      </c>
      <c r="O7" s="16">
        <f>[3]Setembro!$B$18</f>
        <v>23.375</v>
      </c>
      <c r="P7" s="16">
        <f>[3]Setembro!$B$19</f>
        <v>26.475000000000005</v>
      </c>
      <c r="Q7" s="16">
        <f>[3]Setembro!$B$20</f>
        <v>28.908333333333331</v>
      </c>
      <c r="R7" s="16">
        <f>[3]Setembro!$B$21</f>
        <v>29.954166666666669</v>
      </c>
      <c r="S7" s="16">
        <f>[3]Setembro!$B$22</f>
        <v>29.716666666666669</v>
      </c>
      <c r="T7" s="16">
        <f>[3]Setembro!$B$23</f>
        <v>30.258333333333326</v>
      </c>
      <c r="U7" s="16">
        <f>[3]Setembro!$B$24</f>
        <v>30.287499999999998</v>
      </c>
      <c r="V7" s="16">
        <f>[3]Setembro!$B$25</f>
        <v>28.824999999999999</v>
      </c>
      <c r="W7" s="16">
        <f>[3]Setembro!$B$26</f>
        <v>28.275000000000006</v>
      </c>
      <c r="X7" s="16">
        <f>[3]Setembro!$B$27</f>
        <v>29.650000000000002</v>
      </c>
      <c r="Y7" s="16">
        <f>[3]Setembro!$B$28</f>
        <v>30.11666666666666</v>
      </c>
      <c r="Z7" s="16">
        <f>[3]Setembro!$B$29</f>
        <v>29.820833333333329</v>
      </c>
      <c r="AA7" s="16">
        <f>[3]Setembro!$B$30</f>
        <v>26.212500000000002</v>
      </c>
      <c r="AB7" s="16">
        <f>[3]Setembro!$B$31</f>
        <v>24.154166666666672</v>
      </c>
      <c r="AC7" s="16">
        <f>[3]Setembro!$B$32</f>
        <v>22.849999999999994</v>
      </c>
      <c r="AD7" s="16">
        <f>[3]Setembro!$B$33</f>
        <v>26.216666666666669</v>
      </c>
      <c r="AE7" s="16">
        <f>[3]Setembro!$B$34</f>
        <v>22.887499999999999</v>
      </c>
      <c r="AF7" s="35">
        <f t="shared" si="1"/>
        <v>26.033888888888896</v>
      </c>
    </row>
    <row r="8" spans="1:32" ht="17.100000000000001" customHeight="1" x14ac:dyDescent="0.2">
      <c r="A8" s="14" t="s">
        <v>55</v>
      </c>
      <c r="B8" s="16">
        <f>[4]Setembro!$B$5</f>
        <v>29.537500000000009</v>
      </c>
      <c r="C8" s="16">
        <f>[4]Setembro!$B$6</f>
        <v>25.900000000000006</v>
      </c>
      <c r="D8" s="16">
        <f>[4]Setembro!$B$7</f>
        <v>26.458333333333332</v>
      </c>
      <c r="E8" s="16">
        <f>[4]Setembro!$B$8</f>
        <v>26.375000000000004</v>
      </c>
      <c r="F8" s="16">
        <f>[4]Setembro!$B$9</f>
        <v>22.704166666666666</v>
      </c>
      <c r="G8" s="16">
        <f>[4]Setembro!$B$10</f>
        <v>23.058333333333337</v>
      </c>
      <c r="H8" s="16">
        <f>[4]Setembro!$B$11</f>
        <v>23.716666666666669</v>
      </c>
      <c r="I8" s="16">
        <f>[4]Setembro!$B$12</f>
        <v>22.191666666666659</v>
      </c>
      <c r="J8" s="16">
        <f>[4]Setembro!$B$13</f>
        <v>19.6875</v>
      </c>
      <c r="K8" s="16">
        <f>[4]Setembro!$B$14</f>
        <v>21.454166666666666</v>
      </c>
      <c r="L8" s="16">
        <f>[4]Setembro!$B$15</f>
        <v>20.570833333333336</v>
      </c>
      <c r="M8" s="16">
        <f>[4]Setembro!$B$16</f>
        <v>15.687500000000002</v>
      </c>
      <c r="N8" s="16">
        <f>[4]Setembro!$B$17</f>
        <v>17.774999999999999</v>
      </c>
      <c r="O8" s="16">
        <f>[4]Setembro!$B$18</f>
        <v>21.095833333333335</v>
      </c>
      <c r="P8" s="16">
        <f>[4]Setembro!$B$19</f>
        <v>24.254166666666666</v>
      </c>
      <c r="Q8" s="16">
        <f>[4]Setembro!$B$20</f>
        <v>29.700000000000003</v>
      </c>
      <c r="R8" s="16">
        <f>[4]Setembro!$B$21</f>
        <v>30.087500000000002</v>
      </c>
      <c r="S8" s="16">
        <f>[4]Setembro!$B$22</f>
        <v>30.450000000000003</v>
      </c>
      <c r="T8" s="16">
        <f>[4]Setembro!$B$23</f>
        <v>31.345833333333335</v>
      </c>
      <c r="U8" s="16">
        <f>[4]Setembro!$B$24</f>
        <v>30.695833333333336</v>
      </c>
      <c r="V8" s="16">
        <f>[4]Setembro!$B$25</f>
        <v>30.233333333333331</v>
      </c>
      <c r="W8" s="16">
        <f>[4]Setembro!$B$26</f>
        <v>30.012500000000006</v>
      </c>
      <c r="X8" s="16">
        <f>[4]Setembro!$B$27</f>
        <v>29.987499999999997</v>
      </c>
      <c r="Y8" s="16">
        <f>[4]Setembro!$B$28</f>
        <v>30.104166666666671</v>
      </c>
      <c r="Z8" s="16">
        <f>[4]Setembro!$B$29</f>
        <v>27.25</v>
      </c>
      <c r="AA8" s="16">
        <f>[4]Setembro!$B$30</f>
        <v>22.137499999999999</v>
      </c>
      <c r="AB8" s="16">
        <f>[4]Setembro!$B$31</f>
        <v>24.595833333333328</v>
      </c>
      <c r="AC8" s="16">
        <f>[4]Setembro!$B$32</f>
        <v>22.133333333333329</v>
      </c>
      <c r="AD8" s="16">
        <f>[4]Setembro!$B$33</f>
        <v>24.745833333333334</v>
      </c>
      <c r="AE8" s="16">
        <f>[4]Setembro!$B$34</f>
        <v>21.533333333333331</v>
      </c>
      <c r="AF8" s="35">
        <f t="shared" ref="AF8" si="2">AVERAGE(B8:AE8)</f>
        <v>25.182638888888885</v>
      </c>
    </row>
    <row r="9" spans="1:32" ht="17.100000000000001" customHeight="1" x14ac:dyDescent="0.2">
      <c r="A9" s="14" t="s">
        <v>48</v>
      </c>
      <c r="B9" s="16">
        <f>[5]Setembro!$B$5</f>
        <v>26.866666666666671</v>
      </c>
      <c r="C9" s="16">
        <f>[5]Setembro!$B$6</f>
        <v>25.5625</v>
      </c>
      <c r="D9" s="16">
        <f>[5]Setembro!$B$7</f>
        <v>24.095833333333335</v>
      </c>
      <c r="E9" s="16">
        <f>[5]Setembro!$B$8</f>
        <v>23.345833333333331</v>
      </c>
      <c r="F9" s="16">
        <f>[5]Setembro!$B$9</f>
        <v>22.437499999999996</v>
      </c>
      <c r="G9" s="16">
        <f>[5]Setembro!$B$10</f>
        <v>21.908333333333331</v>
      </c>
      <c r="H9" s="16">
        <f>[5]Setembro!$B$11</f>
        <v>25.329166666666666</v>
      </c>
      <c r="I9" s="16">
        <f>[5]Setembro!$B$12</f>
        <v>23.745833333333334</v>
      </c>
      <c r="J9" s="16">
        <f>[5]Setembro!$B$13</f>
        <v>22.620833333333334</v>
      </c>
      <c r="K9" s="16">
        <f>[5]Setembro!$B$14</f>
        <v>23.916666666666671</v>
      </c>
      <c r="L9" s="16">
        <f>[5]Setembro!$B$15</f>
        <v>17.470833333333335</v>
      </c>
      <c r="M9" s="16">
        <f>[5]Setembro!$B$16</f>
        <v>13.145833333333334</v>
      </c>
      <c r="N9" s="16">
        <f>[5]Setembro!$B$17</f>
        <v>15.262499999999998</v>
      </c>
      <c r="O9" s="16">
        <f>[5]Setembro!$B$18</f>
        <v>20.183333333333334</v>
      </c>
      <c r="P9" s="16">
        <f>[5]Setembro!$B$19</f>
        <v>26.279166666666672</v>
      </c>
      <c r="Q9" s="16">
        <f>[5]Setembro!$B$20</f>
        <v>29.304166666666664</v>
      </c>
      <c r="R9" s="16">
        <f>[5]Setembro!$B$21</f>
        <v>30.379166666666674</v>
      </c>
      <c r="S9" s="16">
        <f>[5]Setembro!$B$22</f>
        <v>29.075000000000003</v>
      </c>
      <c r="T9" s="16">
        <f>[5]Setembro!$B$23</f>
        <v>27.425000000000001</v>
      </c>
      <c r="U9" s="16">
        <f>[5]Setembro!$B$24</f>
        <v>27.462500000000002</v>
      </c>
      <c r="V9" s="16">
        <f>[5]Setembro!$B$25</f>
        <v>27.712499999999995</v>
      </c>
      <c r="W9" s="16">
        <f>[5]Setembro!$B$26</f>
        <v>28.250000000000004</v>
      </c>
      <c r="X9" s="16">
        <f>[5]Setembro!$B$27</f>
        <v>29.345833333333335</v>
      </c>
      <c r="Y9" s="16">
        <f>[5]Setembro!$B$28</f>
        <v>30.758333333333329</v>
      </c>
      <c r="Z9" s="16">
        <f>[5]Setembro!$B$29</f>
        <v>27.354166666666661</v>
      </c>
      <c r="AA9" s="16">
        <f>[5]Setembro!$B$30</f>
        <v>22.883333333333329</v>
      </c>
      <c r="AB9" s="16">
        <f>[5]Setembro!$B$31</f>
        <v>20.920833333333334</v>
      </c>
      <c r="AC9" s="16">
        <f>[5]Setembro!$B$32</f>
        <v>20.620833333333334</v>
      </c>
      <c r="AD9" s="16">
        <f>[5]Setembro!$B$33</f>
        <v>25.404166666666658</v>
      </c>
      <c r="AE9" s="16">
        <f>[5]Setembro!$B$34</f>
        <v>21.137500000000003</v>
      </c>
      <c r="AF9" s="35">
        <f t="shared" si="1"/>
        <v>24.340138888888887</v>
      </c>
    </row>
    <row r="10" spans="1:32" ht="17.100000000000001" customHeight="1" x14ac:dyDescent="0.2">
      <c r="A10" s="14" t="s">
        <v>2</v>
      </c>
      <c r="B10" s="16">
        <v>28.954166666666666</v>
      </c>
      <c r="C10" s="16">
        <v>27.270833333333329</v>
      </c>
      <c r="D10" s="16">
        <v>28.074999999999999</v>
      </c>
      <c r="E10" s="16">
        <v>24.991666666666671</v>
      </c>
      <c r="F10" s="16">
        <v>24.591666666666665</v>
      </c>
      <c r="G10" s="16">
        <v>24.0625</v>
      </c>
      <c r="H10" s="16">
        <v>27.483333333333334</v>
      </c>
      <c r="I10" s="16">
        <v>23.662499999999998</v>
      </c>
      <c r="J10" s="16">
        <v>19.945833333333333</v>
      </c>
      <c r="K10" s="16">
        <v>24.254166666666663</v>
      </c>
      <c r="L10" s="16">
        <v>19.791666666666668</v>
      </c>
      <c r="M10" s="16">
        <v>12.737499999999999</v>
      </c>
      <c r="N10" s="16">
        <v>16.158333333333335</v>
      </c>
      <c r="O10" s="16">
        <v>21.945833333333336</v>
      </c>
      <c r="P10" s="16">
        <v>26.675000000000001</v>
      </c>
      <c r="Q10" s="16">
        <v>28.400000000000002</v>
      </c>
      <c r="R10" s="16">
        <v>28.637499999999999</v>
      </c>
      <c r="S10" s="16">
        <v>29.020833333333332</v>
      </c>
      <c r="T10" s="16">
        <v>30.250000000000004</v>
      </c>
      <c r="U10" s="16">
        <v>29.883333333333329</v>
      </c>
      <c r="V10" s="16">
        <v>29.008333333333329</v>
      </c>
      <c r="W10" s="16">
        <v>28.470833333333335</v>
      </c>
      <c r="X10" s="16">
        <v>28.900000000000002</v>
      </c>
      <c r="Y10" s="16">
        <v>29.483333333333338</v>
      </c>
      <c r="Z10" s="16">
        <v>28.6</v>
      </c>
      <c r="AA10" s="16">
        <v>22.64</v>
      </c>
      <c r="AB10" s="16">
        <v>23.45</v>
      </c>
      <c r="AC10" s="16">
        <v>21.72</v>
      </c>
      <c r="AD10" s="16">
        <v>24.67</v>
      </c>
      <c r="AE10" s="16">
        <v>21.16</v>
      </c>
      <c r="AF10" s="35">
        <f t="shared" si="1"/>
        <v>25.163138888888888</v>
      </c>
    </row>
    <row r="11" spans="1:32" ht="17.100000000000001" customHeight="1" x14ac:dyDescent="0.2">
      <c r="A11" s="14" t="s">
        <v>3</v>
      </c>
      <c r="B11" s="16">
        <f>[6]Setembro!$B$5</f>
        <v>25.337500000000006</v>
      </c>
      <c r="C11" s="16">
        <f>[6]Setembro!$B$6</f>
        <v>24.425000000000001</v>
      </c>
      <c r="D11" s="16">
        <f>[6]Setembro!$B$7</f>
        <v>25.691666666666663</v>
      </c>
      <c r="E11" s="16">
        <f>[6]Setembro!$B$8</f>
        <v>26.616666666666671</v>
      </c>
      <c r="F11" s="16">
        <f>[6]Setembro!$B$9</f>
        <v>26.183333333333337</v>
      </c>
      <c r="G11" s="16">
        <f>[6]Setembro!$B$10</f>
        <v>24.570833333333329</v>
      </c>
      <c r="H11" s="16">
        <f>[6]Setembro!$B$11</f>
        <v>25.208333333333332</v>
      </c>
      <c r="I11" s="16">
        <f>[6]Setembro!$B$12</f>
        <v>26.041666666666668</v>
      </c>
      <c r="J11" s="16">
        <f>[6]Setembro!$B$13</f>
        <v>20.424999999999997</v>
      </c>
      <c r="K11" s="16">
        <f>[6]Setembro!$B$14</f>
        <v>23.50833333333334</v>
      </c>
      <c r="L11" s="16">
        <f>[6]Setembro!$B$15</f>
        <v>23.287500000000005</v>
      </c>
      <c r="M11" s="16">
        <f>[6]Setembro!$B$16</f>
        <v>20.958333333333336</v>
      </c>
      <c r="N11" s="16">
        <f>[6]Setembro!$B$17</f>
        <v>20.045833333333338</v>
      </c>
      <c r="O11" s="16">
        <f>[6]Setembro!$B$18</f>
        <v>22.200000000000003</v>
      </c>
      <c r="P11" s="16">
        <f>[6]Setembro!$B$19</f>
        <v>26.170833333333334</v>
      </c>
      <c r="Q11" s="16">
        <f>[6]Setembro!$B$20</f>
        <v>27.849999999999998</v>
      </c>
      <c r="R11" s="16">
        <f>[6]Setembro!$B$21</f>
        <v>27.958333333333332</v>
      </c>
      <c r="S11" s="16">
        <f>[6]Setembro!$B$22</f>
        <v>28.983333333333338</v>
      </c>
      <c r="T11" s="16">
        <f>[6]Setembro!$B$23</f>
        <v>28.108333333333334</v>
      </c>
      <c r="U11" s="16">
        <f>[6]Setembro!$B$24</f>
        <v>26.462499999999995</v>
      </c>
      <c r="V11" s="16">
        <f>[6]Setembro!$B$25</f>
        <v>26.82083333333334</v>
      </c>
      <c r="W11" s="16">
        <f>[6]Setembro!$B$26</f>
        <v>27.154166666666665</v>
      </c>
      <c r="X11" s="16">
        <f>[6]Setembro!$B$27</f>
        <v>27.9375</v>
      </c>
      <c r="Y11" s="16">
        <f>[6]Setembro!$B$28</f>
        <v>29.041666666666668</v>
      </c>
      <c r="Z11" s="16">
        <f>[6]Setembro!$B$29</f>
        <v>26.579166666666669</v>
      </c>
      <c r="AA11" s="16">
        <f>[6]Setembro!$B$30</f>
        <v>25.558333333333337</v>
      </c>
      <c r="AB11" s="16">
        <f>[6]Setembro!$B$31</f>
        <v>25.274999999999995</v>
      </c>
      <c r="AC11" s="16">
        <f>[6]Setembro!$B$32</f>
        <v>23.8</v>
      </c>
      <c r="AD11" s="16">
        <f>[6]Setembro!$B$33</f>
        <v>24.154166666666669</v>
      </c>
      <c r="AE11" s="16">
        <f>[6]Setembro!$B$34</f>
        <v>23.304166666666664</v>
      </c>
      <c r="AF11" s="35">
        <f t="shared" si="1"/>
        <v>25.321944444444444</v>
      </c>
    </row>
    <row r="12" spans="1:32" ht="17.100000000000001" customHeight="1" x14ac:dyDescent="0.2">
      <c r="A12" s="14" t="s">
        <v>4</v>
      </c>
      <c r="B12" s="16">
        <f>[7]Setembro!$B$5</f>
        <v>27.308333333333334</v>
      </c>
      <c r="C12" s="16">
        <f>[7]Setembro!$B$6</f>
        <v>26.216666666666665</v>
      </c>
      <c r="D12" s="16">
        <f>[7]Setembro!$B$7</f>
        <v>27.258333333333336</v>
      </c>
      <c r="E12" s="16">
        <f>[7]Setembro!$B$8</f>
        <v>27.420833333333331</v>
      </c>
      <c r="F12" s="16">
        <f>[7]Setembro!$B$9</f>
        <v>23.929166666666671</v>
      </c>
      <c r="G12" s="16">
        <f>[7]Setembro!$B$10</f>
        <v>24.354166666666668</v>
      </c>
      <c r="H12" s="16">
        <f>[7]Setembro!$B$11</f>
        <v>26.804166666666671</v>
      </c>
      <c r="I12" s="16">
        <f>[7]Setembro!$B$12</f>
        <v>24.291666666666661</v>
      </c>
      <c r="J12" s="16">
        <f>[7]Setembro!$B$13</f>
        <v>18.849999999999998</v>
      </c>
      <c r="K12" s="16">
        <f>[7]Setembro!$B$14</f>
        <v>22.283333333333331</v>
      </c>
      <c r="L12" s="16">
        <f>[7]Setembro!$B$15</f>
        <v>22.054166666666664</v>
      </c>
      <c r="M12" s="16">
        <f>[7]Setembro!$B$16</f>
        <v>17.954166666666666</v>
      </c>
      <c r="N12" s="16">
        <f>[7]Setembro!$B$17</f>
        <v>16.279166666666665</v>
      </c>
      <c r="O12" s="16">
        <f>[7]Setembro!$B$18</f>
        <v>20.774999999999999</v>
      </c>
      <c r="P12" s="16">
        <f>[7]Setembro!$B$19</f>
        <v>25.291666666666671</v>
      </c>
      <c r="Q12" s="16">
        <f>[7]Setembro!$B$20</f>
        <v>25.416666666666668</v>
      </c>
      <c r="R12" s="16">
        <f>[7]Setembro!$B$21</f>
        <v>25.675000000000001</v>
      </c>
      <c r="S12" s="16">
        <f>[7]Setembro!$B$22</f>
        <v>27.366666666666674</v>
      </c>
      <c r="T12" s="16">
        <f>[7]Setembro!$B$23</f>
        <v>28.716666666666672</v>
      </c>
      <c r="U12" s="16">
        <f>[7]Setembro!$B$24</f>
        <v>28.733333333333331</v>
      </c>
      <c r="V12" s="16">
        <f>[7]Setembro!$B$25</f>
        <v>28.083333333333332</v>
      </c>
      <c r="W12" s="16">
        <f>[7]Setembro!$B$26</f>
        <v>28.650000000000002</v>
      </c>
      <c r="X12" s="16">
        <f>[7]Setembro!$B$27</f>
        <v>29.033333333333335</v>
      </c>
      <c r="Y12" s="16">
        <f>[7]Setembro!$B$28</f>
        <v>27.837499999999995</v>
      </c>
      <c r="Z12" s="16">
        <f>[7]Setembro!$B$29</f>
        <v>25.88333333333334</v>
      </c>
      <c r="AA12" s="16">
        <f>[7]Setembro!$B$30</f>
        <v>23.254166666666666</v>
      </c>
      <c r="AB12" s="16">
        <f>[7]Setembro!$B$31</f>
        <v>25.612499999999997</v>
      </c>
      <c r="AC12" s="16">
        <f>[7]Setembro!$B$32</f>
        <v>22.795833333333334</v>
      </c>
      <c r="AD12" s="16">
        <f>[7]Setembro!$B$33</f>
        <v>23.266666666666662</v>
      </c>
      <c r="AE12" s="16">
        <f>[7]Setembro!$B$34</f>
        <v>21.39473684210526</v>
      </c>
      <c r="AF12" s="35">
        <f t="shared" si="1"/>
        <v>24.759685672514614</v>
      </c>
    </row>
    <row r="13" spans="1:32" ht="17.100000000000001" customHeight="1" x14ac:dyDescent="0.2">
      <c r="A13" s="14" t="s">
        <v>5</v>
      </c>
      <c r="B13" s="16" t="str">
        <f>[8]Setembro!$B$5</f>
        <v>*</v>
      </c>
      <c r="C13" s="16" t="str">
        <f>[8]Setembro!$B$6</f>
        <v>*</v>
      </c>
      <c r="D13" s="16" t="str">
        <f>[8]Setembro!$B$7</f>
        <v>*</v>
      </c>
      <c r="E13" s="16" t="str">
        <f>[8]Setembro!$B$8</f>
        <v>*</v>
      </c>
      <c r="F13" s="16" t="str">
        <f>[8]Setembro!$B$9</f>
        <v>*</v>
      </c>
      <c r="G13" s="16" t="str">
        <f>[8]Setembro!$B$10</f>
        <v>*</v>
      </c>
      <c r="H13" s="16" t="str">
        <f>[8]Setembro!$B$11</f>
        <v>*</v>
      </c>
      <c r="I13" s="16" t="str">
        <f>[8]Setembro!$B$12</f>
        <v>*</v>
      </c>
      <c r="J13" s="16" t="str">
        <f>[8]Setembro!$B$13</f>
        <v>*</v>
      </c>
      <c r="K13" s="16" t="str">
        <f>[8]Setembro!$B$14</f>
        <v>*</v>
      </c>
      <c r="L13" s="16" t="str">
        <f>[8]Setembro!$B$15</f>
        <v>*</v>
      </c>
      <c r="M13" s="16" t="str">
        <f>[8]Setembro!$B$16</f>
        <v>*</v>
      </c>
      <c r="N13" s="16" t="str">
        <f>[8]Setembro!$B$17</f>
        <v>*</v>
      </c>
      <c r="O13" s="16" t="str">
        <f>[8]Setembro!$B$18</f>
        <v>*</v>
      </c>
      <c r="P13" s="16" t="str">
        <f>[8]Setembro!$B$19</f>
        <v>*</v>
      </c>
      <c r="Q13" s="16" t="str">
        <f>[8]Setembro!$B$20</f>
        <v>*</v>
      </c>
      <c r="R13" s="16" t="str">
        <f>[8]Setembro!$B$21</f>
        <v>*</v>
      </c>
      <c r="S13" s="16" t="str">
        <f>[8]Setembro!$B$22</f>
        <v>*</v>
      </c>
      <c r="T13" s="16" t="str">
        <f>[8]Setembro!$B$23</f>
        <v>*</v>
      </c>
      <c r="U13" s="16" t="str">
        <f>[8]Setembro!$B$24</f>
        <v>*</v>
      </c>
      <c r="V13" s="16" t="str">
        <f>[8]Setembro!$B$25</f>
        <v>*</v>
      </c>
      <c r="W13" s="16" t="str">
        <f>[8]Setembro!$B$26</f>
        <v>*</v>
      </c>
      <c r="X13" s="16" t="str">
        <f>[8]Setembro!$B$27</f>
        <v>*</v>
      </c>
      <c r="Y13" s="16" t="str">
        <f>[8]Setembro!$B$28</f>
        <v>*</v>
      </c>
      <c r="Z13" s="16" t="str">
        <f>[8]Setembro!$B$29</f>
        <v>*</v>
      </c>
      <c r="AA13" s="16" t="str">
        <f>[8]Setembro!$B$30</f>
        <v>*</v>
      </c>
      <c r="AB13" s="16" t="str">
        <f>[8]Setembro!$B$31</f>
        <v>*</v>
      </c>
      <c r="AC13" s="16" t="str">
        <f>[8]Setembro!$B$32</f>
        <v>*</v>
      </c>
      <c r="AD13" s="16" t="str">
        <f>[8]Setembro!$B$33</f>
        <v>*</v>
      </c>
      <c r="AE13" s="16" t="str">
        <f>[8]Setembro!$B$34</f>
        <v>*</v>
      </c>
      <c r="AF13" s="35" t="s">
        <v>137</v>
      </c>
    </row>
    <row r="14" spans="1:32" ht="17.100000000000001" customHeight="1" x14ac:dyDescent="0.2">
      <c r="A14" s="14" t="s">
        <v>50</v>
      </c>
      <c r="B14" s="16">
        <f>[9]Setembro!$B$5</f>
        <v>27.074999999999999</v>
      </c>
      <c r="C14" s="16">
        <f>[9]Setembro!$B$6</f>
        <v>26.304166666666664</v>
      </c>
      <c r="D14" s="16">
        <f>[9]Setembro!$B$7</f>
        <v>26.316666666666666</v>
      </c>
      <c r="E14" s="16">
        <f>[9]Setembro!$B$8</f>
        <v>27.662499999999998</v>
      </c>
      <c r="F14" s="16">
        <f>[9]Setembro!$B$9</f>
        <v>26.033333333333331</v>
      </c>
      <c r="G14" s="16">
        <f>[9]Setembro!$B$10</f>
        <v>25.599999999999998</v>
      </c>
      <c r="H14" s="16">
        <f>[9]Setembro!$B$11</f>
        <v>27.158333333333331</v>
      </c>
      <c r="I14" s="16">
        <f>[9]Setembro!$B$12</f>
        <v>26.058333333333341</v>
      </c>
      <c r="J14" s="16">
        <f>[9]Setembro!$B$13</f>
        <v>19.195833333333336</v>
      </c>
      <c r="K14" s="16">
        <f>[9]Setembro!$B$14</f>
        <v>23.400000000000002</v>
      </c>
      <c r="L14" s="16">
        <f>[9]Setembro!$B$15</f>
        <v>23.141666666666662</v>
      </c>
      <c r="M14" s="16">
        <f>[9]Setembro!$B$16</f>
        <v>20.720833333333335</v>
      </c>
      <c r="N14" s="16">
        <f>[9]Setembro!$B$17</f>
        <v>18.920833333333331</v>
      </c>
      <c r="O14" s="16">
        <f>[9]Setembro!$B$18</f>
        <v>22.3</v>
      </c>
      <c r="P14" s="16">
        <f>[9]Setembro!$B$19</f>
        <v>25.808333333333337</v>
      </c>
      <c r="Q14" s="16">
        <f>[9]Setembro!$B$20</f>
        <v>27.254166666666663</v>
      </c>
      <c r="R14" s="16">
        <f>[9]Setembro!$B$21</f>
        <v>26.912499999999998</v>
      </c>
      <c r="S14" s="16">
        <f>[9]Setembro!$B$22</f>
        <v>27.512500000000003</v>
      </c>
      <c r="T14" s="16">
        <f>[9]Setembro!$B$23</f>
        <v>28.220833333333335</v>
      </c>
      <c r="U14" s="16">
        <f>[9]Setembro!$B$24</f>
        <v>27.804166666666674</v>
      </c>
      <c r="V14" s="16">
        <f>[9]Setembro!$B$25</f>
        <v>28.070833333333336</v>
      </c>
      <c r="W14" s="16">
        <f>[9]Setembro!$B$26</f>
        <v>28.633333333333326</v>
      </c>
      <c r="X14" s="16">
        <f>[9]Setembro!$B$27</f>
        <v>28.608333333333334</v>
      </c>
      <c r="Y14" s="16">
        <f>[9]Setembro!$B$28</f>
        <v>26.787499999999994</v>
      </c>
      <c r="Z14" s="16">
        <f>[9]Setembro!$B$29</f>
        <v>24.604166666666671</v>
      </c>
      <c r="AA14" s="16">
        <f>[9]Setembro!$B$30</f>
        <v>23.195833333333329</v>
      </c>
      <c r="AB14" s="16">
        <f>[9]Setembro!$B$31</f>
        <v>25.216666666666669</v>
      </c>
      <c r="AC14" s="16">
        <f>[9]Setembro!$B$32</f>
        <v>23.629166666666666</v>
      </c>
      <c r="AD14" s="16">
        <f>[9]Setembro!$B$33</f>
        <v>24.187500000000004</v>
      </c>
      <c r="AE14" s="16">
        <f>[9]Setembro!$B$34</f>
        <v>22.912499999999998</v>
      </c>
      <c r="AF14" s="35">
        <f>AVERAGE(B14:AE14)</f>
        <v>25.30819444444445</v>
      </c>
    </row>
    <row r="15" spans="1:32" ht="17.100000000000001" customHeight="1" x14ac:dyDescent="0.2">
      <c r="A15" s="14" t="s">
        <v>6</v>
      </c>
      <c r="B15" s="16">
        <f>[10]Setembro!$B$5</f>
        <v>27.858333333333331</v>
      </c>
      <c r="C15" s="16">
        <f>[10]Setembro!$B$6</f>
        <v>27.337499999999995</v>
      </c>
      <c r="D15" s="16">
        <f>[10]Setembro!$B$7</f>
        <v>27.220833333333335</v>
      </c>
      <c r="E15" s="16">
        <f>[10]Setembro!$B$8</f>
        <v>27.404166666666665</v>
      </c>
      <c r="F15" s="16">
        <f>[10]Setembro!$B$9</f>
        <v>27.712500000000002</v>
      </c>
      <c r="G15" s="16">
        <f>[10]Setembro!$B$10</f>
        <v>27.625</v>
      </c>
      <c r="H15" s="16">
        <f>[10]Setembro!$B$11</f>
        <v>28.379166666666663</v>
      </c>
      <c r="I15" s="16">
        <f>[10]Setembro!$B$12</f>
        <v>29.962500000000002</v>
      </c>
      <c r="J15" s="16">
        <f>[10]Setembro!$B$13</f>
        <v>21.745833333333337</v>
      </c>
      <c r="K15" s="16">
        <f>[10]Setembro!$B$14</f>
        <v>26.755000000000003</v>
      </c>
      <c r="L15" s="16">
        <f>[10]Setembro!$B$15</f>
        <v>24.612499999999997</v>
      </c>
      <c r="M15" s="16">
        <f>[10]Setembro!$B$16</f>
        <v>20.754166666666666</v>
      </c>
      <c r="N15" s="16">
        <f>[10]Setembro!$B$17</f>
        <v>20.862499999999997</v>
      </c>
      <c r="O15" s="16">
        <f>[10]Setembro!$B$18</f>
        <v>24.1875</v>
      </c>
      <c r="P15" s="16">
        <f>[10]Setembro!$B$19</f>
        <v>27.370833333333334</v>
      </c>
      <c r="Q15" s="16">
        <f>[10]Setembro!$B$20</f>
        <v>29.133333333333329</v>
      </c>
      <c r="R15" s="16">
        <f>[10]Setembro!$B$21</f>
        <v>29.599999999999994</v>
      </c>
      <c r="S15" s="16">
        <f>[10]Setembro!$C$21</f>
        <v>37.6</v>
      </c>
      <c r="T15" s="16">
        <f>[10]Setembro!$B$23</f>
        <v>30.133333333333336</v>
      </c>
      <c r="U15" s="16">
        <f>[10]Setembro!$B$24</f>
        <v>28.416666666666668</v>
      </c>
      <c r="V15" s="16">
        <f>[10]Setembro!$B$25</f>
        <v>27.941666666666666</v>
      </c>
      <c r="W15" s="16">
        <f>[10]Setembro!$B$26</f>
        <v>28.375</v>
      </c>
      <c r="X15" s="16">
        <f>[10]Setembro!$B$27</f>
        <v>28.966666666666669</v>
      </c>
      <c r="Y15" s="16">
        <f>[10]Setembro!$B$28</f>
        <v>30.883333333333336</v>
      </c>
      <c r="Z15" s="16">
        <f>[10]Setembro!$B$29</f>
        <v>28.533333333333328</v>
      </c>
      <c r="AA15" s="16">
        <f>[10]Setembro!$B$30</f>
        <v>24.758333333333336</v>
      </c>
      <c r="AB15" s="16">
        <f>[10]Setembro!$B$31</f>
        <v>26.174999999999997</v>
      </c>
      <c r="AC15" s="16">
        <f>[10]Setembro!$B$32</f>
        <v>24.337499999999995</v>
      </c>
      <c r="AD15" s="16">
        <f>[10]Setembro!$B$33</f>
        <v>25.387500000000003</v>
      </c>
      <c r="AE15" s="16">
        <f>[10]Setembro!$B$34</f>
        <v>22.195833333333336</v>
      </c>
      <c r="AF15" s="35">
        <f t="shared" ref="AF15:AF30" si="3">AVERAGE(B15:AE15)</f>
        <v>27.074194444444444</v>
      </c>
    </row>
    <row r="16" spans="1:32" ht="17.100000000000001" customHeight="1" x14ac:dyDescent="0.2">
      <c r="A16" s="14" t="s">
        <v>7</v>
      </c>
      <c r="B16" s="16">
        <f>[11]Setembro!$B$5</f>
        <v>28.854166666666668</v>
      </c>
      <c r="C16" s="16">
        <f>[11]Setembro!$B$6</f>
        <v>27.737500000000001</v>
      </c>
      <c r="D16" s="16">
        <f>[11]Setembro!$B$7</f>
        <v>26.758333333333336</v>
      </c>
      <c r="E16" s="16">
        <f>[11]Setembro!$B$8</f>
        <v>22.599999999999998</v>
      </c>
      <c r="F16" s="16">
        <f>[11]Setembro!$B$9</f>
        <v>20.995833333333334</v>
      </c>
      <c r="G16" s="16">
        <f>[11]Setembro!$B$10</f>
        <v>20.975000000000001</v>
      </c>
      <c r="H16" s="16">
        <f>[11]Setembro!$B$11</f>
        <v>25.075000000000003</v>
      </c>
      <c r="I16" s="16">
        <f>[11]Setembro!$B$12</f>
        <v>20.295833333333338</v>
      </c>
      <c r="J16" s="16">
        <f>[11]Setembro!$B$13</f>
        <v>19.295833333333331</v>
      </c>
      <c r="K16" s="16">
        <f>[11]Setembro!$B$14</f>
        <v>19.712500000000002</v>
      </c>
      <c r="L16" s="16">
        <f>[11]Setembro!$B$15</f>
        <v>16.483333333333334</v>
      </c>
      <c r="M16" s="16">
        <f>[11]Setembro!$B$16</f>
        <v>11.725000000000001</v>
      </c>
      <c r="N16" s="16">
        <f>[11]Setembro!$B$17</f>
        <v>15.3375</v>
      </c>
      <c r="O16" s="16">
        <f>[11]Setembro!$B$18</f>
        <v>20.283333333333335</v>
      </c>
      <c r="P16" s="16">
        <f>[11]Setembro!$B$19</f>
        <v>24.020833333333339</v>
      </c>
      <c r="Q16" s="16">
        <f>[11]Setembro!$B$20</f>
        <v>27.975000000000005</v>
      </c>
      <c r="R16" s="16">
        <f>[11]Setembro!$B$21</f>
        <v>28.104166666666671</v>
      </c>
      <c r="S16" s="16">
        <f>[11]Setembro!$B$22</f>
        <v>29.1875</v>
      </c>
      <c r="T16" s="16">
        <f>[11]Setembro!$B$23</f>
        <v>30.145833333333332</v>
      </c>
      <c r="U16" s="16">
        <f>[11]Setembro!$B$24</f>
        <v>29.900000000000002</v>
      </c>
      <c r="V16" s="16">
        <f>[11]Setembro!$B$25</f>
        <v>30.175000000000008</v>
      </c>
      <c r="W16" s="16">
        <f>[11]Setembro!$B$26</f>
        <v>29.937500000000004</v>
      </c>
      <c r="X16" s="16">
        <f>[11]Setembro!$B$27</f>
        <v>30.133333333333336</v>
      </c>
      <c r="Y16" s="16">
        <f>[11]Setembro!$B$28</f>
        <v>29.345833333333331</v>
      </c>
      <c r="Z16" s="16">
        <f>[11]Setembro!$B$29</f>
        <v>28.174999999999997</v>
      </c>
      <c r="AA16" s="16">
        <f>[11]Setembro!$B$30</f>
        <v>21.491666666666664</v>
      </c>
      <c r="AB16" s="16">
        <f>[11]Setembro!$B$31</f>
        <v>22.2</v>
      </c>
      <c r="AC16" s="16">
        <f>[11]Setembro!$B$32</f>
        <v>18.841666666666665</v>
      </c>
      <c r="AD16" s="16">
        <f>[11]Setembro!$B$33</f>
        <v>23.804166666666664</v>
      </c>
      <c r="AE16" s="16">
        <f>[11]Setembro!$B$34</f>
        <v>21.037499999999998</v>
      </c>
      <c r="AF16" s="35">
        <f t="shared" si="3"/>
        <v>24.020138888888891</v>
      </c>
    </row>
    <row r="17" spans="1:32" ht="17.100000000000001" customHeight="1" x14ac:dyDescent="0.2">
      <c r="A17" s="14" t="s">
        <v>8</v>
      </c>
      <c r="B17" s="16">
        <f>[12]Setembro!$B$5</f>
        <v>26.941666666666659</v>
      </c>
      <c r="C17" s="16">
        <f>[12]Setembro!$B$6</f>
        <v>24.379166666666663</v>
      </c>
      <c r="D17" s="16">
        <f>[12]Setembro!$B$7</f>
        <v>24.737500000000001</v>
      </c>
      <c r="E17" s="16">
        <f>[12]Setembro!$B$8</f>
        <v>21.954166666666666</v>
      </c>
      <c r="F17" s="16">
        <f>[12]Setembro!$B$9</f>
        <v>20.387499999999999</v>
      </c>
      <c r="G17" s="16">
        <f>[12]Setembro!$B$10</f>
        <v>20.816666666666666</v>
      </c>
      <c r="H17" s="16">
        <f>[12]Setembro!$B$11</f>
        <v>23.016666666666666</v>
      </c>
      <c r="I17" s="16">
        <f>[12]Setembro!$B$12</f>
        <v>19.658333333333339</v>
      </c>
      <c r="J17" s="16">
        <f>[12]Setembro!$B$13</f>
        <v>19.366666666666667</v>
      </c>
      <c r="K17" s="16">
        <f>[12]Setembro!$B$14</f>
        <v>18.870833333333334</v>
      </c>
      <c r="L17" s="16">
        <f>[12]Setembro!$B$15</f>
        <v>15.970833333333331</v>
      </c>
      <c r="M17" s="16">
        <f>[12]Setembro!$B$16</f>
        <v>12.512499999999998</v>
      </c>
      <c r="N17" s="16">
        <f>[12]Setembro!$B$17</f>
        <v>15.016666666666666</v>
      </c>
      <c r="O17" s="16">
        <f>[12]Setembro!$B$18</f>
        <v>18.775000000000002</v>
      </c>
      <c r="P17" s="16">
        <f>[12]Setembro!$B$19</f>
        <v>21.958333333333339</v>
      </c>
      <c r="Q17" s="16">
        <f>[12]Setembro!$B$20</f>
        <v>27.574999999999999</v>
      </c>
      <c r="R17" s="16">
        <f>[12]Setembro!$B$21</f>
        <v>29.483333333333334</v>
      </c>
      <c r="S17" s="16">
        <f>[12]Setembro!$B$22</f>
        <v>29.816666666666666</v>
      </c>
      <c r="T17" s="16">
        <f>[12]Setembro!$B$23</f>
        <v>29.5625</v>
      </c>
      <c r="U17" s="16">
        <f>[12]Setembro!$B$24</f>
        <v>29.095833333333335</v>
      </c>
      <c r="V17" s="16">
        <f>[12]Setembro!$B$25</f>
        <v>28.345833333333335</v>
      </c>
      <c r="W17" s="16">
        <f>[12]Setembro!$B$26</f>
        <v>28.429166666666671</v>
      </c>
      <c r="X17" s="16">
        <f>[12]Setembro!$B$27</f>
        <v>28.929166666666671</v>
      </c>
      <c r="Y17" s="16">
        <f>[12]Setembro!$B$28</f>
        <v>30.170833333333334</v>
      </c>
      <c r="Z17" s="16">
        <f>[12]Setembro!$B$29</f>
        <v>27.154166666666669</v>
      </c>
      <c r="AA17" s="16">
        <f>[12]Setembro!$B$30</f>
        <v>21.774999999999995</v>
      </c>
      <c r="AB17" s="16">
        <f>[12]Setembro!$B$31</f>
        <v>21.229166666666668</v>
      </c>
      <c r="AC17" s="16">
        <f>[12]Setembro!$B$32</f>
        <v>19.433333333333334</v>
      </c>
      <c r="AD17" s="16">
        <f>[12]Setembro!$B$33</f>
        <v>20.858333333333331</v>
      </c>
      <c r="AE17" s="16">
        <f>[12]Setembro!$B$34</f>
        <v>20.895833333333332</v>
      </c>
      <c r="AF17" s="35">
        <f t="shared" si="3"/>
        <v>23.237222222222222</v>
      </c>
    </row>
    <row r="18" spans="1:32" ht="17.100000000000001" customHeight="1" x14ac:dyDescent="0.2">
      <c r="A18" s="14" t="s">
        <v>9</v>
      </c>
      <c r="B18" s="16">
        <f>[13]Setembro!$B$5</f>
        <v>29.170833333333334</v>
      </c>
      <c r="C18" s="16">
        <f>[13]Setembro!$B$6</f>
        <v>26.604166666666661</v>
      </c>
      <c r="D18" s="16">
        <f>[13]Setembro!$B$7</f>
        <v>26.629166666666666</v>
      </c>
      <c r="E18" s="16">
        <f>[13]Setembro!$B$8</f>
        <v>23.745833333333334</v>
      </c>
      <c r="F18" s="16">
        <f>[13]Setembro!$B$9</f>
        <v>21.945833333333329</v>
      </c>
      <c r="G18" s="16">
        <f>[13]Setembro!$B$10</f>
        <v>22.595833333333331</v>
      </c>
      <c r="H18" s="16">
        <f>[13]Setembro!$B$11</f>
        <v>25.483333333333331</v>
      </c>
      <c r="I18" s="16">
        <f>[13]Setembro!$B$12</f>
        <v>20.720833333333331</v>
      </c>
      <c r="J18" s="16">
        <f>[13]Setembro!$B$13</f>
        <v>19.725000000000001</v>
      </c>
      <c r="K18" s="16">
        <f>[13]Setembro!$B$14</f>
        <v>19.233333333333334</v>
      </c>
      <c r="L18" s="16">
        <f>[13]Setembro!$B$15</f>
        <v>17.554166666666671</v>
      </c>
      <c r="M18" s="16">
        <f>[13]Setembro!$B$16</f>
        <v>13.083333333333336</v>
      </c>
      <c r="N18" s="16">
        <f>[13]Setembro!$B$17</f>
        <v>16.387500000000003</v>
      </c>
      <c r="O18" s="16">
        <f>[13]Setembro!$B$18</f>
        <v>21.033333333333331</v>
      </c>
      <c r="P18" s="16">
        <f>[13]Setembro!$B$19</f>
        <v>24.05</v>
      </c>
      <c r="Q18" s="16">
        <f>[13]Setembro!$B$20</f>
        <v>28.529166666666665</v>
      </c>
      <c r="R18" s="16">
        <f>[13]Setembro!$B$21</f>
        <v>29.470833333333331</v>
      </c>
      <c r="S18" s="16">
        <f>[13]Setembro!$B$22</f>
        <v>30.187499999999996</v>
      </c>
      <c r="T18" s="16">
        <f>[13]Setembro!$B$23</f>
        <v>30.862500000000001</v>
      </c>
      <c r="U18" s="16">
        <f>[13]Setembro!$B$24</f>
        <v>30.254166666666666</v>
      </c>
      <c r="V18" s="16">
        <f>[13]Setembro!$B$25</f>
        <v>29.879166666666663</v>
      </c>
      <c r="W18" s="16">
        <f>[13]Setembro!$B$26</f>
        <v>30.087499999999995</v>
      </c>
      <c r="X18" s="16">
        <f>[13]Setembro!$B$27</f>
        <v>30.058333333333337</v>
      </c>
      <c r="Y18" s="16">
        <f>[13]Setembro!$B$28</f>
        <v>30.037500000000005</v>
      </c>
      <c r="Z18" s="16">
        <f>[13]Setembro!$B$29</f>
        <v>27.437499999999996</v>
      </c>
      <c r="AA18" s="16">
        <f>[13]Setembro!$B$30</f>
        <v>21.591666666666672</v>
      </c>
      <c r="AB18" s="16">
        <f>[13]Setembro!$B$31</f>
        <v>23.558333333333334</v>
      </c>
      <c r="AC18" s="16">
        <f>[13]Setembro!$B$32</f>
        <v>19.774999999999999</v>
      </c>
      <c r="AD18" s="16">
        <f>[13]Setembro!$B$33</f>
        <v>23.616666666666664</v>
      </c>
      <c r="AE18" s="16">
        <f>[13]Setembro!$B$34</f>
        <v>20.816666666666666</v>
      </c>
      <c r="AF18" s="35">
        <f t="shared" si="3"/>
        <v>24.470833333333328</v>
      </c>
    </row>
    <row r="19" spans="1:32" ht="17.100000000000001" customHeight="1" x14ac:dyDescent="0.2">
      <c r="A19" s="14" t="s">
        <v>49</v>
      </c>
      <c r="B19" s="16">
        <f>[14]Setembro!$B$5</f>
        <v>27.55</v>
      </c>
      <c r="C19" s="16">
        <f>[14]Setembro!$B$6</f>
        <v>27.416666666666668</v>
      </c>
      <c r="D19" s="16">
        <f>[14]Setembro!$B$7</f>
        <v>25</v>
      </c>
      <c r="E19" s="16">
        <f>[14]Setembro!$B$8</f>
        <v>23.983333333333338</v>
      </c>
      <c r="F19" s="16">
        <f>[14]Setembro!$B$9</f>
        <v>23.660869565217393</v>
      </c>
      <c r="G19" s="16">
        <f>[14]Setembro!$B$10</f>
        <v>21.908333333333331</v>
      </c>
      <c r="H19" s="16">
        <f>[14]Setembro!$B$11</f>
        <v>25.329166666666669</v>
      </c>
      <c r="I19" s="16">
        <f>[14]Setembro!$B$12</f>
        <v>23.299999999999997</v>
      </c>
      <c r="J19" s="16">
        <f>[14]Setembro!$B$13</f>
        <v>20.812500000000004</v>
      </c>
      <c r="K19" s="16">
        <f>[14]Setembro!$B$14</f>
        <v>24.083333333333339</v>
      </c>
      <c r="L19" s="16">
        <f>[14]Setembro!$B$15</f>
        <v>18.352173913043483</v>
      </c>
      <c r="M19" s="16">
        <f>[14]Setembro!$B$16</f>
        <v>13.887499999999998</v>
      </c>
      <c r="N19" s="16">
        <f>[14]Setembro!$B$17</f>
        <v>16.587500000000002</v>
      </c>
      <c r="O19" s="16">
        <f>[14]Setembro!$B$18</f>
        <v>22.383333333333336</v>
      </c>
      <c r="P19" s="16">
        <f>[14]Setembro!$B$19</f>
        <v>25.958333333333332</v>
      </c>
      <c r="Q19" s="16">
        <f>[14]Setembro!$B$20</f>
        <v>29.01</v>
      </c>
      <c r="R19" s="16">
        <f>[14]Setembro!$B$21</f>
        <v>30.212500000000006</v>
      </c>
      <c r="S19" s="16">
        <f>[14]Setembro!$B$22</f>
        <v>29.520833333333339</v>
      </c>
      <c r="T19" s="16">
        <f>[14]Setembro!$B$23</f>
        <v>29.204166666666666</v>
      </c>
      <c r="U19" s="16">
        <f>[14]Setembro!$B$24</f>
        <v>29.683333333333341</v>
      </c>
      <c r="V19" s="16">
        <f>[14]Setembro!$B$25</f>
        <v>28.720833333333328</v>
      </c>
      <c r="W19" s="16">
        <f>[14]Setembro!$B$26</f>
        <v>27.837499999999995</v>
      </c>
      <c r="X19" s="16">
        <f>[14]Setembro!$B$27</f>
        <v>29.166666666666668</v>
      </c>
      <c r="Y19" s="16">
        <f>[14]Setembro!$B$28</f>
        <v>30.058333333333326</v>
      </c>
      <c r="Z19" s="16">
        <f>[14]Setembro!$B$29</f>
        <v>27.554166666666671</v>
      </c>
      <c r="AA19" s="16">
        <f>[14]Setembro!$B$30</f>
        <v>23.845833333333335</v>
      </c>
      <c r="AB19" s="16">
        <f>[14]Setembro!$B$31</f>
        <v>23.379166666666666</v>
      </c>
      <c r="AC19" s="16">
        <f>[14]Setembro!$B$32</f>
        <v>21.516666666666666</v>
      </c>
      <c r="AD19" s="16">
        <f>[14]Setembro!$B$33</f>
        <v>25.208333333333332</v>
      </c>
      <c r="AE19" s="16">
        <f>[14]Setembro!$B$34</f>
        <v>21.508695652173916</v>
      </c>
      <c r="AF19" s="35">
        <f t="shared" si="3"/>
        <v>24.888002415458931</v>
      </c>
    </row>
    <row r="20" spans="1:32" ht="17.100000000000001" customHeight="1" x14ac:dyDescent="0.2">
      <c r="A20" s="14" t="s">
        <v>10</v>
      </c>
      <c r="B20" s="16">
        <f>[15]Setembro!$B$5</f>
        <v>25.976470588235298</v>
      </c>
      <c r="C20" s="16">
        <f>[15]Setembro!$B$6</f>
        <v>26.3</v>
      </c>
      <c r="D20" s="16">
        <f>[15]Setembro!$B$7</f>
        <v>25.306666666666668</v>
      </c>
      <c r="E20" s="16">
        <f>[15]Setembro!$B$8</f>
        <v>23.347058823529409</v>
      </c>
      <c r="F20" s="16">
        <f>[15]Setembro!$B$9</f>
        <v>20.527272727272724</v>
      </c>
      <c r="G20" s="16">
        <f>[15]Setembro!$B$10</f>
        <v>21.170833333333331</v>
      </c>
      <c r="H20" s="16">
        <f>[15]Setembro!$B$11</f>
        <v>25.445833333333336</v>
      </c>
      <c r="I20" s="16">
        <f>[15]Setembro!$B$12</f>
        <v>21.408333333333331</v>
      </c>
      <c r="J20" s="16">
        <f>[15]Setembro!$B$13</f>
        <v>20.166666666666668</v>
      </c>
      <c r="K20" s="16">
        <f>[15]Setembro!$B$14</f>
        <v>19.491304347826087</v>
      </c>
      <c r="L20" s="16">
        <f>[15]Setembro!$B$15</f>
        <v>16.412500000000001</v>
      </c>
      <c r="M20" s="16">
        <f>[15]Setembro!$B$16</f>
        <v>12.375000000000002</v>
      </c>
      <c r="N20" s="16">
        <f>[15]Setembro!$B$17</f>
        <v>19.530769230769231</v>
      </c>
      <c r="O20" s="16">
        <f>[15]Setembro!$B$18</f>
        <v>20.629411764705885</v>
      </c>
      <c r="P20" s="16">
        <f>[15]Setembro!$B$19</f>
        <v>24.278947368421054</v>
      </c>
      <c r="Q20" s="16">
        <f>[15]Setembro!$B$20</f>
        <v>27.729999999999997</v>
      </c>
      <c r="R20" s="16">
        <f>[15]Setembro!$B$21</f>
        <v>29.233333333333331</v>
      </c>
      <c r="S20" s="16">
        <f>[15]Setembro!$B$22</f>
        <v>29.313636363636363</v>
      </c>
      <c r="T20" s="16">
        <f>[15]Setembro!$B$23</f>
        <v>28.535000000000004</v>
      </c>
      <c r="U20" s="16">
        <f>[15]Setembro!$B$24</f>
        <v>29.431578947368418</v>
      </c>
      <c r="V20" s="16">
        <f>[15]Setembro!$B$25</f>
        <v>28.264705882352949</v>
      </c>
      <c r="W20" s="16">
        <f>[15]Setembro!$B$26</f>
        <v>27.715000000000003</v>
      </c>
      <c r="X20" s="16">
        <f>[15]Setembro!$B$27</f>
        <v>29.855555555555547</v>
      </c>
      <c r="Y20" s="16">
        <f>[15]Setembro!$B$28</f>
        <v>30.009090909090904</v>
      </c>
      <c r="Z20" s="16">
        <f>[15]Setembro!$B$29</f>
        <v>27.212500000000002</v>
      </c>
      <c r="AA20" s="16">
        <f>[15]Setembro!$B$30</f>
        <v>22.470000000000002</v>
      </c>
      <c r="AB20" s="16">
        <f>[15]Setembro!$B$31</f>
        <v>22.200000000000003</v>
      </c>
      <c r="AC20" s="16">
        <f>[15]Setembro!$B$32</f>
        <v>17.475000000000001</v>
      </c>
      <c r="AD20" s="16">
        <f>[15]Setembro!$B$33</f>
        <v>21.453333333333333</v>
      </c>
      <c r="AE20" s="16">
        <f>[15]Setembro!$B$34</f>
        <v>21.700000000000003</v>
      </c>
      <c r="AF20" s="35">
        <f t="shared" si="3"/>
        <v>23.832193416958798</v>
      </c>
    </row>
    <row r="21" spans="1:32" ht="17.100000000000001" customHeight="1" x14ac:dyDescent="0.2">
      <c r="A21" s="14" t="s">
        <v>11</v>
      </c>
      <c r="B21" s="16">
        <f>[16]Setembro!$B$5</f>
        <v>25.512499999999992</v>
      </c>
      <c r="C21" s="16">
        <f>[16]Setembro!$B$6</f>
        <v>24.825000000000003</v>
      </c>
      <c r="D21" s="16">
        <f>[16]Setembro!$B$7</f>
        <v>25.029166666666672</v>
      </c>
      <c r="E21" s="16">
        <f>[16]Setembro!$B$8</f>
        <v>24.412499999999998</v>
      </c>
      <c r="F21" s="16">
        <f>[16]Setembro!$B$9</f>
        <v>22.762500000000003</v>
      </c>
      <c r="G21" s="16">
        <f>[16]Setembro!$B$10</f>
        <v>21.766666666666669</v>
      </c>
      <c r="H21" s="16">
        <f>[16]Setembro!$B$11</f>
        <v>24.05</v>
      </c>
      <c r="I21" s="16">
        <f>[16]Setembro!$B$12</f>
        <v>21.4375</v>
      </c>
      <c r="J21" s="16">
        <f>[16]Setembro!$B$13</f>
        <v>19.312500000000004</v>
      </c>
      <c r="K21" s="16">
        <f>[16]Setembro!$B$14</f>
        <v>23.129166666666659</v>
      </c>
      <c r="L21" s="16">
        <f>[16]Setembro!$B$15</f>
        <v>17.875</v>
      </c>
      <c r="M21" s="16">
        <f>[16]Setembro!$B$16</f>
        <v>12.820833333333331</v>
      </c>
      <c r="N21" s="16">
        <f>[16]Setembro!$B$17</f>
        <v>14.949999999999998</v>
      </c>
      <c r="O21" s="16">
        <f>[16]Setembro!$B$18</f>
        <v>20.25</v>
      </c>
      <c r="P21" s="16">
        <f>[16]Setembro!$B$19</f>
        <v>23.641666666666666</v>
      </c>
      <c r="Q21" s="16">
        <f>[16]Setembro!$B$20</f>
        <v>27.08</v>
      </c>
      <c r="R21" s="16">
        <f>[16]Setembro!$B$21</f>
        <v>28.175000000000001</v>
      </c>
      <c r="S21" s="16">
        <f>[16]Setembro!$B$22</f>
        <v>27.933333333333337</v>
      </c>
      <c r="T21" s="16">
        <f>[16]Setembro!$B$23</f>
        <v>27.67916666666666</v>
      </c>
      <c r="U21" s="16">
        <f>[16]Setembro!$B$24</f>
        <v>27.391666666666666</v>
      </c>
      <c r="V21" s="16">
        <f>[16]Setembro!$B$25</f>
        <v>26.887500000000003</v>
      </c>
      <c r="W21" s="16">
        <f>[16]Setembro!$B$26</f>
        <v>26.758333333333329</v>
      </c>
      <c r="X21" s="16">
        <f>[16]Setembro!$B$27</f>
        <v>27.5625</v>
      </c>
      <c r="Y21" s="16">
        <f>[16]Setembro!$B$28</f>
        <v>27.870833333333326</v>
      </c>
      <c r="Z21" s="16">
        <f>[16]Setembro!$B$29</f>
        <v>27.108333333333334</v>
      </c>
      <c r="AA21" s="16">
        <f>[16]Setembro!$B$30</f>
        <v>22.912499999999998</v>
      </c>
      <c r="AB21" s="16">
        <f>[16]Setembro!$B$31</f>
        <v>22.6875</v>
      </c>
      <c r="AC21" s="16">
        <f>[16]Setembro!$B$32</f>
        <v>19.387499999999999</v>
      </c>
      <c r="AD21" s="16">
        <f>[16]Setembro!$B$33</f>
        <v>23.500000000000004</v>
      </c>
      <c r="AE21" s="16">
        <f>[16]Setembro!$B$34</f>
        <v>20.783333333333339</v>
      </c>
      <c r="AF21" s="35">
        <f t="shared" si="3"/>
        <v>23.516416666666665</v>
      </c>
    </row>
    <row r="22" spans="1:32" ht="17.100000000000001" customHeight="1" x14ac:dyDescent="0.2">
      <c r="A22" s="14" t="s">
        <v>12</v>
      </c>
      <c r="B22" s="16">
        <f>[17]Setembro!$B$5</f>
        <v>28.858333333333334</v>
      </c>
      <c r="C22" s="16">
        <f>[17]Setembro!$B$6</f>
        <v>28.620833333333334</v>
      </c>
      <c r="D22" s="16">
        <f>[17]Setembro!$B$7</f>
        <v>27.883333333333336</v>
      </c>
      <c r="E22" s="16">
        <f>[17]Setembro!$B$8</f>
        <v>25.866666666666664</v>
      </c>
      <c r="F22" s="16">
        <f>[17]Setembro!$B$9</f>
        <v>25.754166666666666</v>
      </c>
      <c r="G22" s="16">
        <f>[17]Setembro!$B$10</f>
        <v>24.779166666666669</v>
      </c>
      <c r="H22" s="16">
        <f>[17]Setembro!$B$11</f>
        <v>27.225000000000005</v>
      </c>
      <c r="I22" s="16">
        <f>[17]Setembro!$B$12</f>
        <v>25.558333333333337</v>
      </c>
      <c r="J22" s="16">
        <f>[17]Setembro!$B$13</f>
        <v>21.137499999999999</v>
      </c>
      <c r="K22" s="16">
        <f>[17]Setembro!$B$14</f>
        <v>24.412499999999998</v>
      </c>
      <c r="L22" s="16">
        <f>[17]Setembro!$B$15</f>
        <v>20.820833333333329</v>
      </c>
      <c r="M22" s="16">
        <f>[17]Setembro!$B$16</f>
        <v>14.308333333333337</v>
      </c>
      <c r="N22" s="16">
        <f>[17]Setembro!$B$17</f>
        <v>17.387499999999999</v>
      </c>
      <c r="O22" s="16">
        <f>[17]Setembro!$B$18</f>
        <v>22.849999999999998</v>
      </c>
      <c r="P22" s="16">
        <f>[17]Setembro!$B$19</f>
        <v>26.166666666666668</v>
      </c>
      <c r="Q22" s="16">
        <f>[17]Setembro!$B$20</f>
        <v>28.483333333333334</v>
      </c>
      <c r="R22" s="16">
        <f>[17]Setembro!$B$21</f>
        <v>29.529166666666669</v>
      </c>
      <c r="S22" s="16">
        <f>[17]Setembro!$B$22</f>
        <v>29.379166666666666</v>
      </c>
      <c r="T22" s="16">
        <f>[17]Setembro!$B$23</f>
        <v>29.245833333333326</v>
      </c>
      <c r="U22" s="16">
        <f>[17]Setembro!$B$24</f>
        <v>29.904166666666665</v>
      </c>
      <c r="V22" s="16">
        <f>[17]Setembro!$B$25</f>
        <v>28.100000000000009</v>
      </c>
      <c r="W22" s="16">
        <f>[17]Setembro!$B$26</f>
        <v>27.970833333333331</v>
      </c>
      <c r="X22" s="16">
        <f>[17]Setembro!$B$27</f>
        <v>29.316666666666663</v>
      </c>
      <c r="Y22" s="16">
        <f>[17]Setembro!$B$28</f>
        <v>29.533333333333331</v>
      </c>
      <c r="Z22" s="16">
        <f>[17]Setembro!$B$29</f>
        <v>29.837500000000002</v>
      </c>
      <c r="AA22" s="16">
        <f>[17]Setembro!$B$30</f>
        <v>25.379166666666663</v>
      </c>
      <c r="AB22" s="16">
        <f>[17]Setembro!$B$31</f>
        <v>23.425000000000001</v>
      </c>
      <c r="AC22" s="16">
        <f>[17]Setembro!$B$32</f>
        <v>22.166666666666668</v>
      </c>
      <c r="AD22" s="16">
        <f>[17]Setembro!$B$33</f>
        <v>25.641666666666666</v>
      </c>
      <c r="AE22" s="16">
        <f>[17]Setembro!$B$34</f>
        <v>22.566666666666663</v>
      </c>
      <c r="AF22" s="35">
        <f t="shared" si="3"/>
        <v>25.736944444444443</v>
      </c>
    </row>
    <row r="23" spans="1:32" ht="17.100000000000001" customHeight="1" x14ac:dyDescent="0.2">
      <c r="A23" s="14" t="s">
        <v>13</v>
      </c>
      <c r="B23" s="16" t="str">
        <f>[18]Setembro!$B$5</f>
        <v>*</v>
      </c>
      <c r="C23" s="16" t="str">
        <f>[18]Setembro!$B$6</f>
        <v>*</v>
      </c>
      <c r="D23" s="16" t="str">
        <f>[18]Setembro!$B$7</f>
        <v>*</v>
      </c>
      <c r="E23" s="16" t="str">
        <f>[18]Setembro!$B$8</f>
        <v>*</v>
      </c>
      <c r="F23" s="16" t="str">
        <f>[18]Setembro!$B$9</f>
        <v>*</v>
      </c>
      <c r="G23" s="16" t="str">
        <f>[18]Setembro!$B$10</f>
        <v>*</v>
      </c>
      <c r="H23" s="16" t="str">
        <f>[18]Setembro!$B$11</f>
        <v>*</v>
      </c>
      <c r="I23" s="16" t="str">
        <f>[18]Setembro!$B$12</f>
        <v>*</v>
      </c>
      <c r="J23" s="16" t="str">
        <f>[18]Setembro!$B$13</f>
        <v>*</v>
      </c>
      <c r="K23" s="16" t="str">
        <f>[18]Setembro!$B$14</f>
        <v>*</v>
      </c>
      <c r="L23" s="16" t="str">
        <f>[18]Setembro!$B$15</f>
        <v>*</v>
      </c>
      <c r="M23" s="16" t="str">
        <f>[18]Setembro!$B$16</f>
        <v>*</v>
      </c>
      <c r="N23" s="16" t="str">
        <f>[18]Setembro!$B$17</f>
        <v>*</v>
      </c>
      <c r="O23" s="16" t="str">
        <f>[18]Setembro!$B$18</f>
        <v>*</v>
      </c>
      <c r="P23" s="16" t="str">
        <f>[18]Setembro!$B$19</f>
        <v>*</v>
      </c>
      <c r="Q23" s="16" t="str">
        <f>[18]Setembro!$B$20</f>
        <v>*</v>
      </c>
      <c r="R23" s="16" t="str">
        <f>[18]Setembro!$B$21</f>
        <v>*</v>
      </c>
      <c r="S23" s="16" t="str">
        <f>[18]Setembro!$B$22</f>
        <v>*</v>
      </c>
      <c r="T23" s="16" t="str">
        <f>[18]Setembro!$B$23</f>
        <v>*</v>
      </c>
      <c r="U23" s="16" t="str">
        <f>[18]Setembro!$B$24</f>
        <v>*</v>
      </c>
      <c r="V23" s="16" t="str">
        <f>[18]Setembro!$B$25</f>
        <v>*</v>
      </c>
      <c r="W23" s="16" t="str">
        <f>[18]Setembro!$B$26</f>
        <v>*</v>
      </c>
      <c r="X23" s="16" t="str">
        <f>[18]Setembro!$B$27</f>
        <v>*</v>
      </c>
      <c r="Y23" s="16" t="str">
        <f>[18]Setembro!$B$28</f>
        <v>*</v>
      </c>
      <c r="Z23" s="16" t="str">
        <f>[18]Setembro!$B$29</f>
        <v>*</v>
      </c>
      <c r="AA23" s="16" t="str">
        <f>[18]Setembro!$B$30</f>
        <v>*</v>
      </c>
      <c r="AB23" s="16" t="str">
        <f>[18]Setembro!$B$31</f>
        <v>*</v>
      </c>
      <c r="AC23" s="16" t="str">
        <f>[18]Setembro!$B$32</f>
        <v>*</v>
      </c>
      <c r="AD23" s="16" t="str">
        <f>[18]Setembro!$B$33</f>
        <v>*</v>
      </c>
      <c r="AE23" s="16" t="str">
        <f>[18]Setembro!$B$34</f>
        <v>*</v>
      </c>
      <c r="AF23" s="35" t="s">
        <v>137</v>
      </c>
    </row>
    <row r="24" spans="1:32" ht="17.100000000000001" customHeight="1" x14ac:dyDescent="0.2">
      <c r="A24" s="14" t="s">
        <v>14</v>
      </c>
      <c r="B24" s="16">
        <f>[19]Setembro!$B$5</f>
        <v>26.066666666666666</v>
      </c>
      <c r="C24" s="16">
        <f>[19]Setembro!$B$6</f>
        <v>25.104166666666668</v>
      </c>
      <c r="D24" s="16">
        <f>[19]Setembro!$B$7</f>
        <v>26.237499999999997</v>
      </c>
      <c r="E24" s="16">
        <f>[19]Setembro!$B$8</f>
        <v>26.675000000000001</v>
      </c>
      <c r="F24" s="16">
        <f>[19]Setembro!$B$9</f>
        <v>25.954166666666666</v>
      </c>
      <c r="G24" s="16">
        <f>[19]Setembro!$B$10</f>
        <v>26.283333333333331</v>
      </c>
      <c r="H24" s="16">
        <f>[19]Setembro!$B$11</f>
        <v>27.708333333333343</v>
      </c>
      <c r="I24" s="16">
        <f>[19]Setembro!$B$12</f>
        <v>25.545833333333338</v>
      </c>
      <c r="J24" s="16">
        <f>[19]Setembro!$B$13</f>
        <v>21.162499999999998</v>
      </c>
      <c r="K24" s="16">
        <f>[19]Setembro!$B$14</f>
        <v>23.429166666666664</v>
      </c>
      <c r="L24" s="16">
        <f>[19]Setembro!$B$15</f>
        <v>22.291666666666668</v>
      </c>
      <c r="M24" s="16">
        <f>[19]Setembro!$B$16</f>
        <v>19.991666666666671</v>
      </c>
      <c r="N24" s="16">
        <f>[19]Setembro!$B$17</f>
        <v>19.999999999999996</v>
      </c>
      <c r="O24" s="16">
        <f>[19]Setembro!$B$18</f>
        <v>21.8</v>
      </c>
      <c r="P24" s="16">
        <f>[19]Setembro!$B$19</f>
        <v>25.912499999999998</v>
      </c>
      <c r="Q24" s="16">
        <f>[19]Setembro!$B$20</f>
        <v>28.895833333333332</v>
      </c>
      <c r="R24" s="16">
        <f>[19]Setembro!$B$21</f>
        <v>28.883333333333326</v>
      </c>
      <c r="S24" s="16">
        <f>[19]Setembro!$B$22</f>
        <v>29.175000000000001</v>
      </c>
      <c r="T24" s="16">
        <f>[19]Setembro!$B$23</f>
        <v>28.275000000000002</v>
      </c>
      <c r="U24" s="16">
        <f>[19]Setembro!$B$24</f>
        <v>26.900000000000006</v>
      </c>
      <c r="V24" s="16">
        <f>[19]Setembro!$B$25</f>
        <v>27.495833333333337</v>
      </c>
      <c r="W24" s="16">
        <f>[19]Setembro!$B$26</f>
        <v>27.695833333333329</v>
      </c>
      <c r="X24" s="16">
        <f>[19]Setembro!$B$27</f>
        <v>28.424999999999994</v>
      </c>
      <c r="Y24" s="16">
        <f>[19]Setembro!$B$28</f>
        <v>29.579166666666666</v>
      </c>
      <c r="Z24" s="16">
        <f>[19]Setembro!$B$29</f>
        <v>28.691666666666666</v>
      </c>
      <c r="AA24" s="16">
        <f>[19]Setembro!$B$30</f>
        <v>25.758333333333336</v>
      </c>
      <c r="AB24" s="16">
        <f>[19]Setembro!$B$31</f>
        <v>25.654166666666665</v>
      </c>
      <c r="AC24" s="16">
        <f>[19]Setembro!$B$32</f>
        <v>23.895833333333329</v>
      </c>
      <c r="AD24" s="16">
        <f>[19]Setembro!$B$33</f>
        <v>25.445833333333329</v>
      </c>
      <c r="AE24" s="16">
        <f>[19]Setembro!$B$34</f>
        <v>24.395833333333339</v>
      </c>
      <c r="AF24" s="35">
        <f t="shared" si="3"/>
        <v>25.777638888888895</v>
      </c>
    </row>
    <row r="25" spans="1:32" ht="17.100000000000001" customHeight="1" x14ac:dyDescent="0.2">
      <c r="A25" s="14" t="s">
        <v>15</v>
      </c>
      <c r="B25" s="16">
        <f>[20]Setembro!$B$5</f>
        <v>28.258333333333336</v>
      </c>
      <c r="C25" s="16">
        <f>[20]Setembro!$B$6</f>
        <v>27.116666666666664</v>
      </c>
      <c r="D25" s="16">
        <f>[20]Setembro!$B$7</f>
        <v>25.225000000000005</v>
      </c>
      <c r="E25" s="16">
        <f>[20]Setembro!$B$8</f>
        <v>20.087500000000002</v>
      </c>
      <c r="F25" s="16">
        <f>[20]Setembro!$B$9</f>
        <v>19.175000000000001</v>
      </c>
      <c r="G25" s="16">
        <f>[20]Setembro!$B$10</f>
        <v>19.795833333333331</v>
      </c>
      <c r="H25" s="16">
        <f>[20]Setembro!$B$11</f>
        <v>23.229166666666668</v>
      </c>
      <c r="I25" s="16">
        <f>[20]Setembro!$B$12</f>
        <v>21.516666666666666</v>
      </c>
      <c r="J25" s="16">
        <f>[20]Setembro!$B$13</f>
        <v>19.999999999999996</v>
      </c>
      <c r="K25" s="16">
        <f>[20]Setembro!$B$14</f>
        <v>19.195833333333336</v>
      </c>
      <c r="L25" s="16">
        <f>[20]Setembro!$B$15</f>
        <v>14.179166666666662</v>
      </c>
      <c r="M25" s="16">
        <f>[20]Setembro!$B$16</f>
        <v>11.158333333333333</v>
      </c>
      <c r="N25" s="16">
        <f>[20]Setembro!$B$17</f>
        <v>15.524999999999999</v>
      </c>
      <c r="O25" s="16">
        <f>[20]Setembro!$B$18</f>
        <v>18.695833333333336</v>
      </c>
      <c r="P25" s="16">
        <f>[20]Setembro!$B$19</f>
        <v>22.75</v>
      </c>
      <c r="Q25" s="16">
        <f>[20]Setembro!$B$20</f>
        <v>28.183333333333337</v>
      </c>
      <c r="R25" s="16">
        <f>[20]Setembro!$B$21</f>
        <v>28.745833333333334</v>
      </c>
      <c r="S25" s="16">
        <f>[20]Setembro!$B$22</f>
        <v>29.483333333333338</v>
      </c>
      <c r="T25" s="16">
        <f>[20]Setembro!$B$23</f>
        <v>28.466666666666665</v>
      </c>
      <c r="U25" s="16">
        <f>[20]Setembro!$B$24</f>
        <v>29.012499999999999</v>
      </c>
      <c r="V25" s="16">
        <f>[20]Setembro!$B$25</f>
        <v>29.045833333333338</v>
      </c>
      <c r="W25" s="16">
        <f>[20]Setembro!$B$26</f>
        <v>29.395833333333332</v>
      </c>
      <c r="X25" s="16">
        <f>[20]Setembro!$B$27</f>
        <v>28.59090909090909</v>
      </c>
      <c r="Y25" s="16">
        <f>[20]Setembro!$B$28</f>
        <v>30.104166666666661</v>
      </c>
      <c r="Z25" s="16">
        <f>[20]Setembro!$B$29</f>
        <v>27.012500000000003</v>
      </c>
      <c r="AA25" s="16">
        <f>[20]Setembro!$B$30</f>
        <v>21.220833333333331</v>
      </c>
      <c r="AB25" s="16">
        <f>[20]Setembro!$B$31</f>
        <v>19.3125</v>
      </c>
      <c r="AC25" s="16">
        <f>[20]Setembro!$B$32</f>
        <v>18.100000000000001</v>
      </c>
      <c r="AD25" s="16">
        <f>[20]Setembro!$B$33</f>
        <v>22.820833333333336</v>
      </c>
      <c r="AE25" s="16">
        <f>[20]Setembro!$B$34</f>
        <v>20.375</v>
      </c>
      <c r="AF25" s="35">
        <f t="shared" si="3"/>
        <v>23.192613636363635</v>
      </c>
    </row>
    <row r="26" spans="1:32" ht="17.100000000000001" customHeight="1" x14ac:dyDescent="0.2">
      <c r="A26" s="14" t="s">
        <v>16</v>
      </c>
      <c r="B26" s="16">
        <f>[21]Setembro!$B$5</f>
        <v>29.137499999999999</v>
      </c>
      <c r="C26" s="16">
        <f>[21]Setembro!$B$6</f>
        <v>26.025000000000002</v>
      </c>
      <c r="D26" s="16">
        <f>[21]Setembro!$B$7</f>
        <v>24.237500000000001</v>
      </c>
      <c r="E26" s="16">
        <f>[21]Setembro!$B$8</f>
        <v>22.9375</v>
      </c>
      <c r="F26" s="16">
        <f>[21]Setembro!$B$9</f>
        <v>22.479166666666661</v>
      </c>
      <c r="G26" s="16">
        <f>[21]Setembro!$B$10</f>
        <v>21.845833333333331</v>
      </c>
      <c r="H26" s="16">
        <f>[21]Setembro!$B$11</f>
        <v>25.920833333333334</v>
      </c>
      <c r="I26" s="16">
        <f>[21]Setembro!$B$12</f>
        <v>26</v>
      </c>
      <c r="J26" s="16">
        <f>[21]Setembro!$B$13</f>
        <v>23.224999999999998</v>
      </c>
      <c r="K26" s="16">
        <f>[21]Setembro!$B$14</f>
        <v>25.287499999999998</v>
      </c>
      <c r="L26" s="16">
        <f>[21]Setembro!$B$15</f>
        <v>17.395833333333332</v>
      </c>
      <c r="M26" s="16">
        <f>[21]Setembro!$B$16</f>
        <v>14.766666666666667</v>
      </c>
      <c r="N26" s="16">
        <f>[21]Setembro!$B$17</f>
        <v>16.379166666666666</v>
      </c>
      <c r="O26" s="16">
        <f>[21]Setembro!$B$18</f>
        <v>21.666666666666671</v>
      </c>
      <c r="P26" s="16">
        <f>[21]Setembro!$B$19</f>
        <v>27.941666666666663</v>
      </c>
      <c r="Q26" s="16">
        <f>[21]Setembro!$B$20</f>
        <v>32.675000000000004</v>
      </c>
      <c r="R26" s="16">
        <f>[21]Setembro!$B$21</f>
        <v>33.383333333333333</v>
      </c>
      <c r="S26" s="16">
        <f>[21]Setembro!$B$22</f>
        <v>31.758333333333329</v>
      </c>
      <c r="T26" s="16">
        <f>[21]Setembro!$B$23</f>
        <v>30.970833333333331</v>
      </c>
      <c r="U26" s="16">
        <f>[21]Setembro!$B$24</f>
        <v>31.216666666666665</v>
      </c>
      <c r="V26" s="16">
        <f>[21]Setembro!$B$25</f>
        <v>32.25833333333334</v>
      </c>
      <c r="W26" s="16">
        <f>[21]Setembro!$B$26</f>
        <v>32.579166666666673</v>
      </c>
      <c r="X26" s="16">
        <f>[21]Setembro!$B$27</f>
        <v>33.212499999999999</v>
      </c>
      <c r="Y26" s="16">
        <f>[21]Setembro!$B$28</f>
        <v>33.833333333333336</v>
      </c>
      <c r="Z26" s="16">
        <f>[21]Setembro!$B$29</f>
        <v>28.770833333333332</v>
      </c>
      <c r="AA26" s="16">
        <f>[21]Setembro!$B$30</f>
        <v>23.641666666666669</v>
      </c>
      <c r="AB26" s="16">
        <f>[21]Setembro!$B$31</f>
        <v>21.212500000000002</v>
      </c>
      <c r="AC26" s="16">
        <f>[21]Setembro!$B$32</f>
        <v>21.170833333333331</v>
      </c>
      <c r="AD26" s="16">
        <f>[21]Setembro!$B$33</f>
        <v>27.637499999999999</v>
      </c>
      <c r="AE26" s="16">
        <f>[21]Setembro!$B$34</f>
        <v>24.299999999999997</v>
      </c>
      <c r="AF26" s="35">
        <f t="shared" si="3"/>
        <v>26.128888888888888</v>
      </c>
    </row>
    <row r="27" spans="1:32" ht="17.100000000000001" customHeight="1" x14ac:dyDescent="0.2">
      <c r="A27" s="14" t="s">
        <v>17</v>
      </c>
      <c r="B27" s="16">
        <f>[22]Setembro!$B$5</f>
        <v>26.308333333333334</v>
      </c>
      <c r="C27" s="16">
        <f>[22]Setembro!$B$6</f>
        <v>25.05</v>
      </c>
      <c r="D27" s="16">
        <f>[22]Setembro!$B$7</f>
        <v>25.558333333333337</v>
      </c>
      <c r="E27" s="16">
        <f>[22]Setembro!$B$8</f>
        <v>24.129166666666666</v>
      </c>
      <c r="F27" s="16">
        <f>[22]Setembro!$B$9</f>
        <v>22.275000000000002</v>
      </c>
      <c r="G27" s="16">
        <f>[22]Setembro!$B$10</f>
        <v>21.958333333333332</v>
      </c>
      <c r="H27" s="16">
        <f>[22]Setembro!$B$11</f>
        <v>25.108333333333334</v>
      </c>
      <c r="I27" s="16">
        <f>[22]Setembro!$B$12</f>
        <v>22.154166666666665</v>
      </c>
      <c r="J27" s="16">
        <f>[22]Setembro!$B$13</f>
        <v>19.425000000000001</v>
      </c>
      <c r="K27" s="16">
        <f>[22]Setembro!$B$14</f>
        <v>20.820833333333336</v>
      </c>
      <c r="L27" s="16">
        <f>[22]Setembro!$B$15</f>
        <v>18.141666666666669</v>
      </c>
      <c r="M27" s="16">
        <f>[22]Setembro!$B$16</f>
        <v>13.029166666666667</v>
      </c>
      <c r="N27" s="16">
        <f>[22]Setembro!$B$17</f>
        <v>15.154166666666663</v>
      </c>
      <c r="O27" s="16">
        <f>[22]Setembro!$B$18</f>
        <v>20.874999999999996</v>
      </c>
      <c r="P27" s="16">
        <f>[22]Setembro!$B$19</f>
        <v>24.837499999999995</v>
      </c>
      <c r="Q27" s="16">
        <f>[22]Setembro!$B$20</f>
        <v>28.058333333333326</v>
      </c>
      <c r="R27" s="16">
        <f>[22]Setembro!$B$21</f>
        <v>28.629166666666674</v>
      </c>
      <c r="S27" s="16">
        <f>[22]Setembro!$B$22</f>
        <v>29.108333333333334</v>
      </c>
      <c r="T27" s="16">
        <f>[22]Setembro!$B$23</f>
        <v>28.9375</v>
      </c>
      <c r="U27" s="16">
        <f>[22]Setembro!$B$24</f>
        <v>28.479166666666671</v>
      </c>
      <c r="V27" s="16">
        <f>[22]Setembro!$B$25</f>
        <v>29.474999999999994</v>
      </c>
      <c r="W27" s="16">
        <f>[22]Setembro!$B$26</f>
        <v>28.329166666666666</v>
      </c>
      <c r="X27" s="16">
        <f>[22]Setembro!$B$27</f>
        <v>28.770833333333332</v>
      </c>
      <c r="Y27" s="16">
        <f>[22]Setembro!$B$28</f>
        <v>29.254166666666663</v>
      </c>
      <c r="Z27" s="16">
        <f>[22]Setembro!$B$29</f>
        <v>27.504166666666666</v>
      </c>
      <c r="AA27" s="16">
        <f>[22]Setembro!$B$30</f>
        <v>22.529166666666665</v>
      </c>
      <c r="AB27" s="16">
        <f>[22]Setembro!$B$31</f>
        <v>23.620833333333334</v>
      </c>
      <c r="AC27" s="16">
        <f>[22]Setembro!$B$32</f>
        <v>20.262500000000003</v>
      </c>
      <c r="AD27" s="16">
        <f>[22]Setembro!$B$33</f>
        <v>23.650000000000002</v>
      </c>
      <c r="AE27" s="16">
        <f>[22]Setembro!$B$34</f>
        <v>21.520833333333332</v>
      </c>
      <c r="AF27" s="35">
        <f>AVERAGE(B27:AE27)</f>
        <v>24.09847222222222</v>
      </c>
    </row>
    <row r="28" spans="1:32" ht="17.100000000000001" customHeight="1" x14ac:dyDescent="0.2">
      <c r="A28" s="14" t="s">
        <v>18</v>
      </c>
      <c r="B28" s="16">
        <f>[23]Setembro!$B$5</f>
        <v>27.258333333333329</v>
      </c>
      <c r="C28" s="16">
        <f>[23]Setembro!$B$6</f>
        <v>26.466666666666658</v>
      </c>
      <c r="D28" s="16">
        <f>[23]Setembro!$B$7</f>
        <v>26.541666666666668</v>
      </c>
      <c r="E28" s="16">
        <f>[23]Setembro!$B$8</f>
        <v>25.158333333333335</v>
      </c>
      <c r="F28" s="16">
        <f>[23]Setembro!$B$9</f>
        <v>24.816666666666666</v>
      </c>
      <c r="G28" s="16">
        <f>[23]Setembro!$B$10</f>
        <v>24.579166666666669</v>
      </c>
      <c r="H28" s="16">
        <f>[23]Setembro!$B$11</f>
        <v>26.929166666666664</v>
      </c>
      <c r="I28" s="16">
        <f>[23]Setembro!$B$12</f>
        <v>24.900000000000002</v>
      </c>
      <c r="J28" s="16">
        <f>[23]Setembro!$B$13</f>
        <v>19.854166666666664</v>
      </c>
      <c r="K28" s="16">
        <f>[23]Setembro!$B$14</f>
        <v>23.008333333333336</v>
      </c>
      <c r="L28" s="16">
        <f>[23]Setembro!$B$15</f>
        <v>20.645833333333329</v>
      </c>
      <c r="M28" s="16">
        <f>[23]Setembro!$B$16</f>
        <v>15.920833333333334</v>
      </c>
      <c r="N28" s="16">
        <f>[23]Setembro!$B$17</f>
        <v>16.366666666666667</v>
      </c>
      <c r="O28" s="16">
        <f>[23]Setembro!$B$18</f>
        <v>20.9375</v>
      </c>
      <c r="P28" s="16">
        <f>[23]Setembro!$B$19</f>
        <v>25.229166666666668</v>
      </c>
      <c r="Q28" s="16">
        <f>[23]Setembro!$B$20</f>
        <v>27.758333333333329</v>
      </c>
      <c r="R28" s="16">
        <f>[23]Setembro!$B$21</f>
        <v>28.016666666666666</v>
      </c>
      <c r="S28" s="16">
        <f>[23]Setembro!$B$22</f>
        <v>28.233333333333331</v>
      </c>
      <c r="T28" s="16">
        <f>[23]Setembro!$B$23</f>
        <v>29.308333333333334</v>
      </c>
      <c r="U28" s="16">
        <f>[23]Setembro!$B$24</f>
        <v>27.870833333333337</v>
      </c>
      <c r="V28" s="16">
        <f>[23]Setembro!$B$25</f>
        <v>27.612499999999997</v>
      </c>
      <c r="W28" s="16">
        <f>[23]Setembro!$B$26</f>
        <v>27.208333333333332</v>
      </c>
      <c r="X28" s="16">
        <f>[23]Setembro!$B$27</f>
        <v>27.276190476190475</v>
      </c>
      <c r="Y28" s="16">
        <f>[23]Setembro!$B$28</f>
        <v>30.786666666666669</v>
      </c>
      <c r="Z28" s="16">
        <f>[23]Setembro!$B$29</f>
        <v>25.299999999999997</v>
      </c>
      <c r="AA28" s="16">
        <f>[23]Setembro!$B$30</f>
        <v>21.683333333333337</v>
      </c>
      <c r="AB28" s="16">
        <f>[23]Setembro!$B$31</f>
        <v>23.854166666666671</v>
      </c>
      <c r="AC28" s="16">
        <f>[23]Setembro!$B$32</f>
        <v>22.533333333333335</v>
      </c>
      <c r="AD28" s="16">
        <f>[23]Setembro!$B$33</f>
        <v>24.787499999999998</v>
      </c>
      <c r="AE28" s="16">
        <f>[23]Setembro!$B$34</f>
        <v>20.437500000000004</v>
      </c>
      <c r="AF28" s="35">
        <f t="shared" si="3"/>
        <v>24.709317460317454</v>
      </c>
    </row>
    <row r="29" spans="1:32" ht="17.100000000000001" customHeight="1" x14ac:dyDescent="0.2">
      <c r="A29" s="14" t="s">
        <v>19</v>
      </c>
      <c r="B29" s="16">
        <f>[24]Setembro!$B$5</f>
        <v>27.370833333333326</v>
      </c>
      <c r="C29" s="16">
        <f>[24]Setembro!$B$6</f>
        <v>26.037499999999998</v>
      </c>
      <c r="D29" s="16">
        <f>[24]Setembro!$B$7</f>
        <v>23.374999999999996</v>
      </c>
      <c r="E29" s="16">
        <f>[24]Setembro!$B$8</f>
        <v>20.629166666666666</v>
      </c>
      <c r="F29" s="16">
        <f>[24]Setembro!$B$9</f>
        <v>18.829166666666669</v>
      </c>
      <c r="G29" s="16">
        <f>[24]Setembro!$B$10</f>
        <v>19.68333333333333</v>
      </c>
      <c r="H29" s="16">
        <f>[24]Setembro!$B$11</f>
        <v>22.333333333333329</v>
      </c>
      <c r="I29" s="16">
        <f>[24]Setembro!$B$12</f>
        <v>19.887499999999996</v>
      </c>
      <c r="J29" s="16">
        <f>[24]Setembro!$B$13</f>
        <v>21.104166666666668</v>
      </c>
      <c r="K29" s="16">
        <f>[24]Setembro!$B$14</f>
        <v>18.783333333333335</v>
      </c>
      <c r="L29" s="16">
        <f>[24]Setembro!$B$15</f>
        <v>14.975</v>
      </c>
      <c r="M29" s="16">
        <f>[24]Setembro!$B$16</f>
        <v>11.162500000000001</v>
      </c>
      <c r="N29" s="16">
        <f>[24]Setembro!$B$17</f>
        <v>14.700000000000003</v>
      </c>
      <c r="O29" s="16">
        <f>[24]Setembro!$B$18</f>
        <v>18.516666666666669</v>
      </c>
      <c r="P29" s="16">
        <f>[24]Setembro!$B$19</f>
        <v>22.854166666666668</v>
      </c>
      <c r="Q29" s="16">
        <f>[24]Setembro!$B$20</f>
        <v>27.137499999999992</v>
      </c>
      <c r="R29" s="16">
        <f>[24]Setembro!$B$21</f>
        <v>28.583333333333332</v>
      </c>
      <c r="S29" s="16">
        <f>[24]Setembro!$B$22</f>
        <v>28.4375</v>
      </c>
      <c r="T29" s="16">
        <f>[24]Setembro!$B$23</f>
        <v>27.683333333333326</v>
      </c>
      <c r="U29" s="16">
        <f>[24]Setembro!$B$24</f>
        <v>26.820833333333336</v>
      </c>
      <c r="V29" s="16">
        <f>[24]Setembro!$B$25</f>
        <v>28.2</v>
      </c>
      <c r="W29" s="16">
        <f>[24]Setembro!$B$26</f>
        <v>28.741666666666671</v>
      </c>
      <c r="X29" s="16">
        <f>[24]Setembro!$B$27</f>
        <v>28.5</v>
      </c>
      <c r="Y29" s="16">
        <f>[24]Setembro!$B$28</f>
        <v>28.670833333333334</v>
      </c>
      <c r="Z29" s="16">
        <f>[24]Setembro!$B$29</f>
        <v>25.583333333333332</v>
      </c>
      <c r="AA29" s="16">
        <f>[24]Setembro!$B$30</f>
        <v>22</v>
      </c>
      <c r="AB29" s="16">
        <f>[24]Setembro!$B$31</f>
        <v>19.483333333333331</v>
      </c>
      <c r="AC29" s="16">
        <f>[24]Setembro!$B$32</f>
        <v>17.945833333333333</v>
      </c>
      <c r="AD29" s="16">
        <f>[24]Setembro!$B$33</f>
        <v>20.666666666666668</v>
      </c>
      <c r="AE29" s="16">
        <f>[24]Setembro!$B$34</f>
        <v>21.5625</v>
      </c>
      <c r="AF29" s="35">
        <f t="shared" si="3"/>
        <v>22.675277777777776</v>
      </c>
    </row>
    <row r="30" spans="1:32" ht="17.100000000000001" customHeight="1" x14ac:dyDescent="0.2">
      <c r="A30" s="14" t="s">
        <v>31</v>
      </c>
      <c r="B30" s="16">
        <f>[25]Setembro!$B$5</f>
        <v>28.904166666666669</v>
      </c>
      <c r="C30" s="16">
        <f>[25]Setembro!$B$6</f>
        <v>28.729166666666668</v>
      </c>
      <c r="D30" s="16">
        <f>[25]Setembro!$B$7</f>
        <v>28.095833333333335</v>
      </c>
      <c r="E30" s="16">
        <f>[25]Setembro!$B$8</f>
        <v>24.670833333333334</v>
      </c>
      <c r="F30" s="16">
        <f>[25]Setembro!$B$9</f>
        <v>23.241666666666664</v>
      </c>
      <c r="G30" s="16">
        <f>[25]Setembro!$B$10</f>
        <v>22.941666666666663</v>
      </c>
      <c r="H30" s="16">
        <f>[25]Setembro!$B$11</f>
        <v>26.408333333333331</v>
      </c>
      <c r="I30" s="16">
        <f>[25]Setembro!$B$12</f>
        <v>23.05416666666666</v>
      </c>
      <c r="J30" s="16">
        <f>[25]Setembro!$B$13</f>
        <v>19.491666666666664</v>
      </c>
      <c r="K30" s="16">
        <f>[25]Setembro!$B$14</f>
        <v>23.691666666666674</v>
      </c>
      <c r="L30" s="16">
        <f>[25]Setembro!$B$15</f>
        <v>19.279166666666665</v>
      </c>
      <c r="M30" s="16">
        <f>[25]Setembro!$B$16</f>
        <v>12.220833333333331</v>
      </c>
      <c r="N30" s="16">
        <f>[25]Setembro!$B$17</f>
        <v>15.89583333333333</v>
      </c>
      <c r="O30" s="16">
        <f>[25]Setembro!$B$18</f>
        <v>21.241666666666664</v>
      </c>
      <c r="P30" s="16">
        <f>[25]Setembro!$B$19</f>
        <v>26.520833333333339</v>
      </c>
      <c r="Q30" s="16">
        <f>[25]Setembro!$B$20</f>
        <v>29.445833333333336</v>
      </c>
      <c r="R30" s="16">
        <f>[25]Setembro!$B$21</f>
        <v>29.141666666666669</v>
      </c>
      <c r="S30" s="16">
        <f>[25]Setembro!$B$22</f>
        <v>30.020833333333339</v>
      </c>
      <c r="T30" s="16">
        <f>[25]Setembro!$B$23</f>
        <v>30.379166666666674</v>
      </c>
      <c r="U30" s="16">
        <f>[25]Setembro!$B$24</f>
        <v>30.479166666666668</v>
      </c>
      <c r="V30" s="16">
        <f>[25]Setembro!$B$25</f>
        <v>30.733333333333331</v>
      </c>
      <c r="W30" s="16">
        <f>[25]Setembro!$B$26</f>
        <v>28.858333333333338</v>
      </c>
      <c r="X30" s="16">
        <f>[25]Setembro!$B$27</f>
        <v>29.816666666666666</v>
      </c>
      <c r="Y30" s="16">
        <f>[25]Setembro!$B$28</f>
        <v>29.349999999999994</v>
      </c>
      <c r="Z30" s="16">
        <f>[25]Setembro!$B$29</f>
        <v>29.570833333333329</v>
      </c>
      <c r="AA30" s="16">
        <f>[25]Setembro!$B$30</f>
        <v>23.383333333333329</v>
      </c>
      <c r="AB30" s="16">
        <f>[25]Setembro!$B$31</f>
        <v>23.308333333333334</v>
      </c>
      <c r="AC30" s="16">
        <f>[25]Setembro!$B$32</f>
        <v>20.883333333333333</v>
      </c>
      <c r="AD30" s="16">
        <f>[25]Setembro!$B$33</f>
        <v>24.483333333333334</v>
      </c>
      <c r="AE30" s="16">
        <f>[25]Setembro!$B$34</f>
        <v>21.145833333333336</v>
      </c>
      <c r="AF30" s="35">
        <f t="shared" si="3"/>
        <v>25.17958333333333</v>
      </c>
    </row>
    <row r="31" spans="1:32" ht="17.100000000000001" customHeight="1" x14ac:dyDescent="0.2">
      <c r="A31" s="14" t="s">
        <v>51</v>
      </c>
      <c r="B31" s="16">
        <f>[26]Setembro!$B$5</f>
        <v>29.533333333333331</v>
      </c>
      <c r="C31" s="16">
        <f>[26]Setembro!$B$6</f>
        <v>29.670833333333334</v>
      </c>
      <c r="D31" s="16">
        <f>[26]Setembro!$B$7</f>
        <v>29.195833333333329</v>
      </c>
      <c r="E31" s="16">
        <f>[26]Setembro!$B$8</f>
        <v>28.079166666666666</v>
      </c>
      <c r="F31" s="16">
        <f>[26]Setembro!$B$9</f>
        <v>26.912499999999994</v>
      </c>
      <c r="G31" s="16">
        <f>[26]Setembro!$B$10</f>
        <v>27.066666666666666</v>
      </c>
      <c r="H31" s="16">
        <f>[26]Setembro!$B$11</f>
        <v>28.504166666666674</v>
      </c>
      <c r="I31" s="16">
        <f>[26]Setembro!$B$12</f>
        <v>27.383333333333336</v>
      </c>
      <c r="J31" s="16">
        <f>[26]Setembro!$B$13</f>
        <v>20.712500000000002</v>
      </c>
      <c r="K31" s="16">
        <f>[26]Setembro!$B$14</f>
        <v>25.366666666666671</v>
      </c>
      <c r="L31" s="16">
        <f>[26]Setembro!$B$15</f>
        <v>24.849999999999998</v>
      </c>
      <c r="M31" s="16">
        <f>[26]Setembro!$B$16</f>
        <v>18.226666666666667</v>
      </c>
      <c r="N31" s="16">
        <f>[26]Setembro!$B$17</f>
        <v>25.311111111111114</v>
      </c>
      <c r="O31" s="16">
        <f>[26]Setembro!$B$18</f>
        <v>29.366666666666667</v>
      </c>
      <c r="P31" s="16">
        <f>[26]Setembro!$B$19</f>
        <v>34.657142857142858</v>
      </c>
      <c r="Q31" s="16">
        <f>[26]Setembro!$B$20</f>
        <v>34.737500000000004</v>
      </c>
      <c r="R31" s="16">
        <f>[26]Setembro!$B$21</f>
        <v>34.633333333333333</v>
      </c>
      <c r="S31" s="16">
        <f>[26]Setembro!$B$22</f>
        <v>36.800000000000004</v>
      </c>
      <c r="T31" s="16" t="str">
        <f>[26]Setembro!$B$23</f>
        <v>*</v>
      </c>
      <c r="U31" s="16" t="str">
        <f>[26]Setembro!$B$24</f>
        <v>*</v>
      </c>
      <c r="V31" s="16" t="str">
        <f>[26]Setembro!$B$25</f>
        <v>*</v>
      </c>
      <c r="W31" s="16">
        <f>[26]Setembro!$B$26</f>
        <v>36.300000000000004</v>
      </c>
      <c r="X31" s="16" t="str">
        <f>[26]Setembro!$B$27</f>
        <v>*</v>
      </c>
      <c r="Y31" s="16" t="str">
        <f>[26]Setembro!$B$28</f>
        <v>*</v>
      </c>
      <c r="Z31" s="16" t="str">
        <f>[26]Setembro!$B$29</f>
        <v>*</v>
      </c>
      <c r="AA31" s="16" t="str">
        <f>[26]Setembro!$B$30</f>
        <v>*</v>
      </c>
      <c r="AB31" s="16" t="str">
        <f>[26]Setembro!$B$31</f>
        <v>*</v>
      </c>
      <c r="AC31" s="16" t="str">
        <f>[26]Setembro!$B$32</f>
        <v>*</v>
      </c>
      <c r="AD31" s="16" t="str">
        <f>[26]Setembro!$B$33</f>
        <v>*</v>
      </c>
      <c r="AE31" s="16">
        <f>[26]Setembro!$B$34</f>
        <v>23.966666666666665</v>
      </c>
      <c r="AF31" s="35">
        <f>AVERAGE(B31:AE31)</f>
        <v>28.563704365079367</v>
      </c>
    </row>
    <row r="32" spans="1:32" ht="17.100000000000001" customHeight="1" x14ac:dyDescent="0.2">
      <c r="A32" s="14" t="s">
        <v>20</v>
      </c>
      <c r="B32" s="16">
        <f>[27]Setembro!$B$5</f>
        <v>27.524999999999995</v>
      </c>
      <c r="C32" s="16">
        <f>[27]Setembro!$B$6</f>
        <v>25.575000000000003</v>
      </c>
      <c r="D32" s="16">
        <f>[27]Setembro!$B$7</f>
        <v>26.137500000000003</v>
      </c>
      <c r="E32" s="16">
        <f>[27]Setembro!$B$8</f>
        <v>26.691666666666666</v>
      </c>
      <c r="F32" s="16">
        <f>[27]Setembro!$B$9</f>
        <v>24.849999999999994</v>
      </c>
      <c r="G32" s="16">
        <f>[27]Setembro!$B$10</f>
        <v>25.241666666666664</v>
      </c>
      <c r="H32" s="16">
        <f>[27]Setembro!$B$11</f>
        <v>25.195833333333329</v>
      </c>
      <c r="I32" s="16">
        <f>[27]Setembro!$B$12</f>
        <v>23.391666666666669</v>
      </c>
      <c r="J32" s="16">
        <f>[27]Setembro!$B$13</f>
        <v>20.320833333333336</v>
      </c>
      <c r="K32" s="16">
        <f>[27]Setembro!$B$14</f>
        <v>22.870833333333334</v>
      </c>
      <c r="L32" s="16">
        <f>[27]Setembro!$B$15</f>
        <v>21.558333333333337</v>
      </c>
      <c r="M32" s="16">
        <f>[27]Setembro!$B$16</f>
        <v>18.087499999999995</v>
      </c>
      <c r="N32" s="16">
        <f>[27]Setembro!$B$17</f>
        <v>19.029166666666665</v>
      </c>
      <c r="O32" s="16">
        <f>[27]Setembro!$B$18</f>
        <v>21.658333333333335</v>
      </c>
      <c r="P32" s="16">
        <f>[27]Setembro!$B$19</f>
        <v>24.820833333333336</v>
      </c>
      <c r="Q32" s="16">
        <f>[27]Setembro!$B$20</f>
        <v>28.45</v>
      </c>
      <c r="R32" s="16">
        <f>[27]Setembro!$B$21</f>
        <v>29.737499999999997</v>
      </c>
      <c r="S32" s="16">
        <f>[27]Setembro!$B$22</f>
        <v>30.704166666666669</v>
      </c>
      <c r="T32" s="16">
        <f>[27]Setembro!$B$23</f>
        <v>29.920833333333331</v>
      </c>
      <c r="U32" s="16">
        <f>[27]Setembro!$B$24</f>
        <v>28.720833333333335</v>
      </c>
      <c r="V32" s="16">
        <f>[27]Setembro!$B$25</f>
        <v>28.324999999999999</v>
      </c>
      <c r="W32" s="16">
        <f>[27]Setembro!$B$26</f>
        <v>28.858333333333334</v>
      </c>
      <c r="X32" s="16">
        <f>[27]Setembro!$B$27</f>
        <v>29.183333333333326</v>
      </c>
      <c r="Y32" s="16">
        <f>[27]Setembro!$B$28</f>
        <v>30.104166666666668</v>
      </c>
      <c r="Z32" s="16">
        <f>[27]Setembro!$B$29</f>
        <v>29.137499999999999</v>
      </c>
      <c r="AA32" s="16">
        <f>[27]Setembro!$B$30</f>
        <v>25.295833333333338</v>
      </c>
      <c r="AB32" s="16">
        <f>[27]Setembro!$B$31</f>
        <v>27.241666666666664</v>
      </c>
      <c r="AC32" s="16">
        <f>[27]Setembro!$B$32</f>
        <v>23.916666666666671</v>
      </c>
      <c r="AD32" s="16">
        <f>[27]Setembro!$B$33</f>
        <v>25.891666666666666</v>
      </c>
      <c r="AE32" s="16">
        <f>[27]Setembro!$B$34</f>
        <v>24.941666666666663</v>
      </c>
      <c r="AF32" s="35">
        <f>AVERAGE(B32:AE32)</f>
        <v>25.77944444444444</v>
      </c>
    </row>
    <row r="33" spans="1:34" s="5" customFormat="1" ht="17.100000000000001" customHeight="1" x14ac:dyDescent="0.2">
      <c r="A33" s="28" t="s">
        <v>34</v>
      </c>
      <c r="B33" s="29">
        <f t="shared" ref="B33:AF33" si="4">AVERAGE(B5:B32)</f>
        <v>27.508229638009048</v>
      </c>
      <c r="C33" s="29">
        <f t="shared" si="4"/>
        <v>26.400641025641029</v>
      </c>
      <c r="D33" s="29">
        <f t="shared" si="4"/>
        <v>25.991923076923076</v>
      </c>
      <c r="E33" s="29">
        <f t="shared" si="4"/>
        <v>24.647963800904982</v>
      </c>
      <c r="F33" s="29">
        <f t="shared" si="4"/>
        <v>23.448261883044491</v>
      </c>
      <c r="G33" s="29">
        <f t="shared" si="4"/>
        <v>23.247756410256407</v>
      </c>
      <c r="H33" s="29">
        <f t="shared" si="4"/>
        <v>25.751602564102566</v>
      </c>
      <c r="I33" s="29">
        <f t="shared" si="4"/>
        <v>23.591826923076926</v>
      </c>
      <c r="J33" s="29">
        <f t="shared" si="4"/>
        <v>20.368269230769236</v>
      </c>
      <c r="K33" s="29">
        <f t="shared" si="4"/>
        <v>22.53479375696767</v>
      </c>
      <c r="L33" s="29">
        <f t="shared" si="4"/>
        <v>19.450083612040135</v>
      </c>
      <c r="M33" s="29">
        <f t="shared" si="4"/>
        <v>14.981794871794872</v>
      </c>
      <c r="N33" s="29">
        <f t="shared" si="4"/>
        <v>17.233021038790266</v>
      </c>
      <c r="O33" s="29">
        <f t="shared" si="4"/>
        <v>21.385265837104075</v>
      </c>
      <c r="P33" s="29">
        <f t="shared" si="4"/>
        <v>25.458439367649891</v>
      </c>
      <c r="Q33" s="29">
        <f t="shared" si="4"/>
        <v>28.594519230769226</v>
      </c>
      <c r="R33" s="29">
        <f t="shared" si="4"/>
        <v>29.258333333333333</v>
      </c>
      <c r="S33" s="29">
        <f t="shared" si="4"/>
        <v>29.919434731934736</v>
      </c>
      <c r="T33" s="29">
        <f t="shared" si="4"/>
        <v>29.172566666666668</v>
      </c>
      <c r="U33" s="29">
        <f t="shared" si="4"/>
        <v>28.745763157894736</v>
      </c>
      <c r="V33" s="29">
        <f t="shared" si="4"/>
        <v>28.569921568627457</v>
      </c>
      <c r="W33" s="29">
        <f t="shared" si="4"/>
        <v>28.803621794871795</v>
      </c>
      <c r="X33" s="29">
        <f t="shared" si="4"/>
        <v>29.060906204906203</v>
      </c>
      <c r="Y33" s="29">
        <f t="shared" si="4"/>
        <v>29.607663636363633</v>
      </c>
      <c r="Z33" s="29">
        <f t="shared" si="4"/>
        <v>27.506666666666671</v>
      </c>
      <c r="AA33" s="29">
        <f t="shared" si="4"/>
        <v>23.304733333333335</v>
      </c>
      <c r="AB33" s="29">
        <f t="shared" si="4"/>
        <v>23.457166666666662</v>
      </c>
      <c r="AC33" s="29">
        <f t="shared" si="4"/>
        <v>21.400133333333333</v>
      </c>
      <c r="AD33" s="29">
        <f t="shared" si="4"/>
        <v>24.29976666666666</v>
      </c>
      <c r="AE33" s="29">
        <f t="shared" si="4"/>
        <v>22.123433301062015</v>
      </c>
      <c r="AF33" s="35">
        <f t="shared" si="4"/>
        <v>24.887113900428353</v>
      </c>
    </row>
    <row r="34" spans="1:34" x14ac:dyDescent="0.2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7"/>
    </row>
    <row r="35" spans="1:34" x14ac:dyDescent="0.2">
      <c r="A35" s="82"/>
      <c r="B35" s="83"/>
      <c r="C35" s="84" t="s">
        <v>142</v>
      </c>
      <c r="D35" s="84"/>
      <c r="E35" s="84"/>
      <c r="F35" s="84"/>
      <c r="G35" s="84"/>
      <c r="H35" s="83"/>
      <c r="I35" s="83"/>
      <c r="J35" s="83"/>
      <c r="K35" s="83"/>
      <c r="L35" s="83"/>
      <c r="M35" s="83" t="s">
        <v>52</v>
      </c>
      <c r="N35" s="83"/>
      <c r="O35" s="83"/>
      <c r="P35" s="83"/>
      <c r="Q35" s="83"/>
      <c r="R35" s="83"/>
      <c r="S35" s="83"/>
      <c r="T35" s="83"/>
      <c r="U35" s="83"/>
      <c r="V35" s="83" t="s">
        <v>135</v>
      </c>
      <c r="W35" s="83"/>
      <c r="X35" s="83"/>
      <c r="Y35" s="83"/>
      <c r="Z35" s="83"/>
      <c r="AA35" s="83"/>
      <c r="AB35" s="83"/>
      <c r="AC35" s="83"/>
      <c r="AD35" s="88"/>
      <c r="AE35" s="83"/>
      <c r="AF35" s="89"/>
      <c r="AG35" s="2"/>
    </row>
    <row r="36" spans="1:34" x14ac:dyDescent="0.2">
      <c r="A36" s="82"/>
      <c r="B36" s="83"/>
      <c r="C36" s="83"/>
      <c r="D36" s="83"/>
      <c r="E36" s="83"/>
      <c r="F36" s="83"/>
      <c r="G36" s="83"/>
      <c r="H36" s="83"/>
      <c r="I36" s="83"/>
      <c r="J36" s="90"/>
      <c r="K36" s="90"/>
      <c r="L36" s="90"/>
      <c r="M36" s="90" t="s">
        <v>53</v>
      </c>
      <c r="N36" s="90"/>
      <c r="O36" s="90"/>
      <c r="P36" s="90"/>
      <c r="Q36" s="83"/>
      <c r="R36" s="83"/>
      <c r="S36" s="83"/>
      <c r="T36" s="83"/>
      <c r="U36" s="83"/>
      <c r="V36" s="90" t="s">
        <v>136</v>
      </c>
      <c r="W36" s="90"/>
      <c r="X36" s="83"/>
      <c r="Y36" s="83"/>
      <c r="Z36" s="83"/>
      <c r="AA36" s="83"/>
      <c r="AB36" s="83"/>
      <c r="AC36" s="83"/>
      <c r="AD36" s="88"/>
      <c r="AE36" s="91"/>
      <c r="AF36" s="92"/>
      <c r="AG36" s="2"/>
      <c r="AH36" s="2"/>
    </row>
    <row r="37" spans="1:34" x14ac:dyDescent="0.2">
      <c r="A37" s="93"/>
      <c r="B37" s="94"/>
      <c r="C37" s="94"/>
      <c r="D37" s="94"/>
      <c r="E37" s="94"/>
      <c r="F37" s="94"/>
      <c r="G37" s="95"/>
      <c r="H37" s="95"/>
      <c r="I37" s="95"/>
      <c r="J37" s="95"/>
      <c r="K37" s="95"/>
      <c r="L37" s="95"/>
      <c r="M37" s="95" t="s">
        <v>138</v>
      </c>
      <c r="N37" s="95"/>
      <c r="O37" s="95"/>
      <c r="P37" s="95"/>
      <c r="Q37" s="95"/>
      <c r="R37" s="95"/>
      <c r="S37" s="95"/>
      <c r="T37" s="95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6"/>
      <c r="AG37" s="12"/>
    </row>
    <row r="38" spans="1:34" x14ac:dyDescent="0.2"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</row>
    <row r="42" spans="1:34" x14ac:dyDescent="0.2">
      <c r="H42" s="2" t="s">
        <v>54</v>
      </c>
      <c r="U42" s="2" t="s">
        <v>54</v>
      </c>
    </row>
    <row r="43" spans="1:34" x14ac:dyDescent="0.2">
      <c r="G43" s="2" t="s">
        <v>54</v>
      </c>
    </row>
  </sheetData>
  <sheetProtection password="C6EC" sheet="1" objects="1" scenarios="1"/>
  <mergeCells count="33">
    <mergeCell ref="L3:L4"/>
    <mergeCell ref="R3:R4"/>
    <mergeCell ref="P3:P4"/>
    <mergeCell ref="T3:T4"/>
    <mergeCell ref="N3:N4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S3:S4"/>
    <mergeCell ref="O3:O4"/>
    <mergeCell ref="B2:AF2"/>
    <mergeCell ref="W3:W4"/>
    <mergeCell ref="V3:V4"/>
    <mergeCell ref="U3:U4"/>
    <mergeCell ref="Q3:Q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tabSelected="1" topLeftCell="A13" zoomScale="80" zoomScaleNormal="80" workbookViewId="0">
      <selection activeCell="J44" sqref="J44"/>
    </sheetView>
  </sheetViews>
  <sheetFormatPr defaultRowHeight="12.75" x14ac:dyDescent="0.2"/>
  <cols>
    <col min="1" max="1" width="18.28515625" style="2" customWidth="1"/>
    <col min="2" max="3" width="5.85546875" style="2" customWidth="1"/>
    <col min="4" max="4" width="6.85546875" style="2" customWidth="1"/>
    <col min="5" max="5" width="6" style="2" customWidth="1"/>
    <col min="6" max="6" width="6.140625" style="2" customWidth="1"/>
    <col min="7" max="7" width="6.5703125" style="2" customWidth="1"/>
    <col min="8" max="8" width="8.28515625" style="2" customWidth="1"/>
    <col min="9" max="9" width="8.140625" style="2" customWidth="1"/>
    <col min="10" max="10" width="8.7109375" style="2" customWidth="1"/>
    <col min="11" max="11" width="8.140625" style="2" customWidth="1"/>
    <col min="12" max="12" width="8" style="2" customWidth="1"/>
    <col min="13" max="13" width="7.85546875" style="2" customWidth="1"/>
    <col min="14" max="16" width="6.42578125" style="2" customWidth="1"/>
    <col min="17" max="17" width="6.7109375" style="2" customWidth="1"/>
    <col min="18" max="18" width="5.7109375" style="2" customWidth="1"/>
    <col min="19" max="19" width="6.28515625" style="2" customWidth="1"/>
    <col min="20" max="20" width="6" style="2" customWidth="1"/>
    <col min="21" max="21" width="5.7109375" style="2" customWidth="1"/>
    <col min="22" max="22" width="6.140625" style="2" customWidth="1"/>
    <col min="23" max="23" width="5.7109375" style="2" customWidth="1"/>
    <col min="24" max="24" width="6" style="2" customWidth="1"/>
    <col min="25" max="25" width="6.5703125" style="2" customWidth="1"/>
    <col min="26" max="26" width="8" style="2" customWidth="1"/>
    <col min="27" max="27" width="8.28515625" style="2" customWidth="1"/>
    <col min="28" max="28" width="8.140625" style="2" customWidth="1"/>
    <col min="29" max="29" width="5.7109375" style="2" customWidth="1"/>
    <col min="30" max="30" width="6.140625" style="2" customWidth="1"/>
    <col min="31" max="31" width="8.28515625" style="2" customWidth="1"/>
    <col min="32" max="32" width="9.42578125" style="9" customWidth="1"/>
    <col min="33" max="33" width="9.42578125" style="1" customWidth="1"/>
    <col min="34" max="34" width="13.85546875" style="12" customWidth="1"/>
  </cols>
  <sheetData>
    <row r="1" spans="1:34" ht="20.100000000000001" customHeight="1" x14ac:dyDescent="0.2">
      <c r="A1" s="121" t="s">
        <v>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</row>
    <row r="2" spans="1:34" s="4" customFormat="1" ht="20.100000000000001" customHeight="1" x14ac:dyDescent="0.2">
      <c r="A2" s="119" t="s">
        <v>21</v>
      </c>
      <c r="B2" s="120" t="s">
        <v>143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43" t="s">
        <v>45</v>
      </c>
    </row>
    <row r="3" spans="1:34" s="5" customFormat="1" ht="20.100000000000001" customHeight="1" x14ac:dyDescent="0.2">
      <c r="A3" s="119"/>
      <c r="B3" s="117">
        <v>1</v>
      </c>
      <c r="C3" s="117">
        <f>SUM(B3+1)</f>
        <v>2</v>
      </c>
      <c r="D3" s="117">
        <f t="shared" ref="D3:AD3" si="0">SUM(C3+1)</f>
        <v>3</v>
      </c>
      <c r="E3" s="117">
        <f t="shared" si="0"/>
        <v>4</v>
      </c>
      <c r="F3" s="117">
        <f t="shared" si="0"/>
        <v>5</v>
      </c>
      <c r="G3" s="117">
        <f t="shared" si="0"/>
        <v>6</v>
      </c>
      <c r="H3" s="117">
        <f t="shared" si="0"/>
        <v>7</v>
      </c>
      <c r="I3" s="117">
        <f t="shared" si="0"/>
        <v>8</v>
      </c>
      <c r="J3" s="117">
        <f t="shared" si="0"/>
        <v>9</v>
      </c>
      <c r="K3" s="117">
        <f t="shared" si="0"/>
        <v>10</v>
      </c>
      <c r="L3" s="117">
        <f t="shared" si="0"/>
        <v>11</v>
      </c>
      <c r="M3" s="117">
        <f t="shared" si="0"/>
        <v>12</v>
      </c>
      <c r="N3" s="117">
        <f t="shared" si="0"/>
        <v>13</v>
      </c>
      <c r="O3" s="117">
        <f t="shared" si="0"/>
        <v>14</v>
      </c>
      <c r="P3" s="117">
        <f t="shared" si="0"/>
        <v>15</v>
      </c>
      <c r="Q3" s="117">
        <f t="shared" si="0"/>
        <v>16</v>
      </c>
      <c r="R3" s="117">
        <f t="shared" si="0"/>
        <v>17</v>
      </c>
      <c r="S3" s="117">
        <f t="shared" si="0"/>
        <v>18</v>
      </c>
      <c r="T3" s="117">
        <f t="shared" si="0"/>
        <v>19</v>
      </c>
      <c r="U3" s="117">
        <f t="shared" si="0"/>
        <v>20</v>
      </c>
      <c r="V3" s="117">
        <f t="shared" si="0"/>
        <v>21</v>
      </c>
      <c r="W3" s="117">
        <f t="shared" si="0"/>
        <v>22</v>
      </c>
      <c r="X3" s="117">
        <f t="shared" si="0"/>
        <v>23</v>
      </c>
      <c r="Y3" s="117">
        <f t="shared" si="0"/>
        <v>24</v>
      </c>
      <c r="Z3" s="117">
        <f t="shared" si="0"/>
        <v>25</v>
      </c>
      <c r="AA3" s="117">
        <f t="shared" si="0"/>
        <v>26</v>
      </c>
      <c r="AB3" s="117">
        <f t="shared" si="0"/>
        <v>27</v>
      </c>
      <c r="AC3" s="117">
        <f t="shared" si="0"/>
        <v>28</v>
      </c>
      <c r="AD3" s="117">
        <f t="shared" si="0"/>
        <v>29</v>
      </c>
      <c r="AE3" s="117">
        <v>30</v>
      </c>
      <c r="AF3" s="39" t="s">
        <v>44</v>
      </c>
      <c r="AG3" s="36" t="s">
        <v>41</v>
      </c>
      <c r="AH3" s="43" t="s">
        <v>46</v>
      </c>
    </row>
    <row r="4" spans="1:34" s="5" customFormat="1" ht="20.100000000000001" customHeight="1" x14ac:dyDescent="0.2">
      <c r="A4" s="119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33" t="s">
        <v>39</v>
      </c>
      <c r="AG4" s="36" t="s">
        <v>39</v>
      </c>
      <c r="AH4" s="44"/>
    </row>
    <row r="5" spans="1:34" s="5" customFormat="1" ht="20.100000000000001" customHeight="1" x14ac:dyDescent="0.2">
      <c r="A5" s="14" t="s">
        <v>47</v>
      </c>
      <c r="B5" s="15">
        <f>[1]Setembro!$K$5</f>
        <v>0</v>
      </c>
      <c r="C5" s="15">
        <f>[1]Setembro!$K$6</f>
        <v>0</v>
      </c>
      <c r="D5" s="15">
        <f>[1]Setembro!$K$7</f>
        <v>0</v>
      </c>
      <c r="E5" s="15">
        <f>[1]Setembro!$K$8</f>
        <v>0</v>
      </c>
      <c r="F5" s="15">
        <f>[1]Setembro!$K$9</f>
        <v>0</v>
      </c>
      <c r="G5" s="15">
        <f>[1]Setembro!$K$10</f>
        <v>0</v>
      </c>
      <c r="H5" s="15">
        <f>[1]Setembro!$K$11</f>
        <v>0</v>
      </c>
      <c r="I5" s="15">
        <f>[1]Setembro!$K$12</f>
        <v>43.599999999999994</v>
      </c>
      <c r="J5" s="15">
        <f>[1]Setembro!$K$13</f>
        <v>2.8000000000000003</v>
      </c>
      <c r="K5" s="15">
        <f>[1]Setembro!$K$14</f>
        <v>2.6</v>
      </c>
      <c r="L5" s="15">
        <f>[1]Setembro!$K$15</f>
        <v>51.20000000000001</v>
      </c>
      <c r="M5" s="15">
        <f>[1]Setembro!$K$16</f>
        <v>34.000000000000007</v>
      </c>
      <c r="N5" s="15">
        <f>[1]Setembro!$K$17</f>
        <v>3.4000000000000004</v>
      </c>
      <c r="O5" s="15">
        <f>[1]Setembro!$K$18</f>
        <v>0</v>
      </c>
      <c r="P5" s="15">
        <f>[1]Setembro!$K$19</f>
        <v>0</v>
      </c>
      <c r="Q5" s="15">
        <f>[1]Setembro!$K$20</f>
        <v>0</v>
      </c>
      <c r="R5" s="15">
        <f>[1]Setembro!$K$21</f>
        <v>0</v>
      </c>
      <c r="S5" s="15">
        <f>[1]Setembro!$K$22</f>
        <v>0</v>
      </c>
      <c r="T5" s="15">
        <f>[1]Setembro!$K$23</f>
        <v>0</v>
      </c>
      <c r="U5" s="15">
        <f>[1]Setembro!$K$24</f>
        <v>0</v>
      </c>
      <c r="V5" s="15">
        <f>[1]Setembro!$K$25</f>
        <v>0</v>
      </c>
      <c r="W5" s="15">
        <f>[1]Setembro!$K$26</f>
        <v>0</v>
      </c>
      <c r="X5" s="15">
        <f>[1]Setembro!$K$27</f>
        <v>0</v>
      </c>
      <c r="Y5" s="15">
        <f>[1]Setembro!$K$28</f>
        <v>1</v>
      </c>
      <c r="Z5" s="15">
        <f>[1]Setembro!$K$29</f>
        <v>9.8000000000000007</v>
      </c>
      <c r="AA5" s="15">
        <f>[1]Setembro!$K$30</f>
        <v>24.4</v>
      </c>
      <c r="AB5" s="15">
        <f>[1]Setembro!$K$31</f>
        <v>0.2</v>
      </c>
      <c r="AC5" s="15">
        <f>[1]Setembro!$K$32</f>
        <v>0.2</v>
      </c>
      <c r="AD5" s="15">
        <f>[1]Setembro!$K$33</f>
        <v>0</v>
      </c>
      <c r="AE5" s="15">
        <f>[1]Setembro!$K$34</f>
        <v>3</v>
      </c>
      <c r="AF5" s="34">
        <f t="shared" ref="AF5:AF32" si="1">SUM(B5:AE5)</f>
        <v>176.20000000000002</v>
      </c>
      <c r="AG5" s="37">
        <f t="shared" ref="AG5:AG30" si="2">MAX(B5:AE5)</f>
        <v>51.20000000000001</v>
      </c>
      <c r="AH5" s="45">
        <f>COUNTIF(B5:AE5,"=0,0")</f>
        <v>18</v>
      </c>
    </row>
    <row r="6" spans="1:34" ht="17.100000000000001" customHeight="1" x14ac:dyDescent="0.2">
      <c r="A6" s="14" t="s">
        <v>0</v>
      </c>
      <c r="B6" s="16">
        <f>[2]Setembro!$K$5</f>
        <v>0</v>
      </c>
      <c r="C6" s="16">
        <f>[2]Setembro!$K$6</f>
        <v>0</v>
      </c>
      <c r="D6" s="16">
        <f>[2]Setembro!$K$7</f>
        <v>0</v>
      </c>
      <c r="E6" s="16">
        <f>[2]Setembro!$K$8</f>
        <v>0</v>
      </c>
      <c r="F6" s="16">
        <f>[2]Setembro!$K$9</f>
        <v>0.60000000000000009</v>
      </c>
      <c r="G6" s="16">
        <f>[2]Setembro!$K$10</f>
        <v>0</v>
      </c>
      <c r="H6" s="16">
        <f>[2]Setembro!$K$11</f>
        <v>0</v>
      </c>
      <c r="I6" s="16">
        <f>[2]Setembro!$K$12</f>
        <v>0.2</v>
      </c>
      <c r="J6" s="16">
        <f>[2]Setembro!$K$13</f>
        <v>0.2</v>
      </c>
      <c r="K6" s="16">
        <f>[2]Setembro!$K$14</f>
        <v>0.2</v>
      </c>
      <c r="L6" s="16">
        <f>[2]Setembro!$K$15</f>
        <v>0.2</v>
      </c>
      <c r="M6" s="16">
        <f>[2]Setembro!$K$16</f>
        <v>0.2</v>
      </c>
      <c r="N6" s="16">
        <f>[2]Setembro!$K$17</f>
        <v>0.2</v>
      </c>
      <c r="O6" s="16">
        <f>[2]Setembro!$K$18</f>
        <v>0.2</v>
      </c>
      <c r="P6" s="16">
        <f>[2]Setembro!$K$19</f>
        <v>0.2</v>
      </c>
      <c r="Q6" s="16">
        <f>[2]Setembro!$K$20</f>
        <v>0.2</v>
      </c>
      <c r="R6" s="16">
        <f>[2]Setembro!$K$21</f>
        <v>0.2</v>
      </c>
      <c r="S6" s="16">
        <f>[2]Setembro!$K$22</f>
        <v>0.2</v>
      </c>
      <c r="T6" s="16">
        <f>[2]Setembro!$K$23</f>
        <v>0</v>
      </c>
      <c r="U6" s="16">
        <f>[2]Setembro!$K$24</f>
        <v>0</v>
      </c>
      <c r="V6" s="16">
        <f>[2]Setembro!$K$25</f>
        <v>0</v>
      </c>
      <c r="W6" s="16">
        <f>[2]Setembro!$K$26</f>
        <v>0</v>
      </c>
      <c r="X6" s="16">
        <f>[2]Setembro!$K$27</f>
        <v>0</v>
      </c>
      <c r="Y6" s="16">
        <f>[2]Setembro!$K$28</f>
        <v>0</v>
      </c>
      <c r="Z6" s="16">
        <f>[2]Setembro!$K$29</f>
        <v>0</v>
      </c>
      <c r="AA6" s="16">
        <f>[2]Setembro!$K$30</f>
        <v>0.4</v>
      </c>
      <c r="AB6" s="16">
        <f>[2]Setembro!$K$31</f>
        <v>0.2</v>
      </c>
      <c r="AC6" s="16">
        <f>[2]Setembro!$K$32</f>
        <v>0.2</v>
      </c>
      <c r="AD6" s="16">
        <f>[2]Setembro!$K$33</f>
        <v>0.2</v>
      </c>
      <c r="AE6" s="16">
        <f>[2]Setembro!$K$34</f>
        <v>0.2</v>
      </c>
      <c r="AF6" s="35">
        <f t="shared" si="1"/>
        <v>4.0000000000000009</v>
      </c>
      <c r="AG6" s="38">
        <f t="shared" si="2"/>
        <v>0.60000000000000009</v>
      </c>
      <c r="AH6" s="45">
        <f t="shared" ref="AH6:AH32" si="3">COUNTIF(B6:AE6,"=0,0")</f>
        <v>13</v>
      </c>
    </row>
    <row r="7" spans="1:34" ht="17.100000000000001" customHeight="1" x14ac:dyDescent="0.2">
      <c r="A7" s="14" t="s">
        <v>1</v>
      </c>
      <c r="B7" s="16">
        <f>[3]Setembro!$K$5</f>
        <v>0</v>
      </c>
      <c r="C7" s="16">
        <f>[3]Setembro!$K$6</f>
        <v>0</v>
      </c>
      <c r="D7" s="16">
        <f>[3]Setembro!$K$7</f>
        <v>0</v>
      </c>
      <c r="E7" s="16">
        <f>[3]Setembro!$K$8</f>
        <v>0</v>
      </c>
      <c r="F7" s="16">
        <f>[3]Setembro!$K$9</f>
        <v>0</v>
      </c>
      <c r="G7" s="16">
        <f>[3]Setembro!$K$10</f>
        <v>0</v>
      </c>
      <c r="H7" s="16">
        <f>[3]Setembro!$K$11</f>
        <v>0</v>
      </c>
      <c r="I7" s="16">
        <f>[3]Setembro!$K$12</f>
        <v>19.8</v>
      </c>
      <c r="J7" s="16">
        <f>[3]Setembro!$K$13</f>
        <v>4.4000000000000004</v>
      </c>
      <c r="K7" s="16">
        <f>[3]Setembro!$K$14</f>
        <v>17.8</v>
      </c>
      <c r="L7" s="16">
        <f>[3]Setembro!$K$15</f>
        <v>37</v>
      </c>
      <c r="M7" s="16">
        <f>[3]Setembro!$K$16</f>
        <v>14.399999999999999</v>
      </c>
      <c r="N7" s="16">
        <f>[3]Setembro!$K$17</f>
        <v>0</v>
      </c>
      <c r="O7" s="16">
        <f>[3]Setembro!$K$18</f>
        <v>0</v>
      </c>
      <c r="P7" s="16">
        <f>[3]Setembro!$K$19</f>
        <v>0</v>
      </c>
      <c r="Q7" s="16">
        <f>[3]Setembro!$K$20</f>
        <v>0</v>
      </c>
      <c r="R7" s="16">
        <f>[3]Setembro!$K$21</f>
        <v>0</v>
      </c>
      <c r="S7" s="16">
        <f>[3]Setembro!$K$22</f>
        <v>0</v>
      </c>
      <c r="T7" s="16">
        <f>[3]Setembro!$K$23</f>
        <v>0</v>
      </c>
      <c r="U7" s="16">
        <f>[3]Setembro!$K$24</f>
        <v>0</v>
      </c>
      <c r="V7" s="16">
        <f>[3]Setembro!$K$25</f>
        <v>0</v>
      </c>
      <c r="W7" s="16">
        <f>[3]Setembro!$K$26</f>
        <v>0</v>
      </c>
      <c r="X7" s="16">
        <f>[3]Setembro!$K$27</f>
        <v>0</v>
      </c>
      <c r="Y7" s="16">
        <f>[3]Setembro!$K$28</f>
        <v>0</v>
      </c>
      <c r="Z7" s="16">
        <f>[3]Setembro!$K$29</f>
        <v>0</v>
      </c>
      <c r="AA7" s="16">
        <f>[3]Setembro!$K$30</f>
        <v>22.199999999999996</v>
      </c>
      <c r="AB7" s="16">
        <f>[3]Setembro!$K$31</f>
        <v>7.6</v>
      </c>
      <c r="AC7" s="16">
        <f>[3]Setembro!$K$32</f>
        <v>0</v>
      </c>
      <c r="AD7" s="16">
        <f>[3]Setembro!$K$33</f>
        <v>0</v>
      </c>
      <c r="AE7" s="16">
        <f>[3]Setembro!$K$34</f>
        <v>44.600000000000009</v>
      </c>
      <c r="AF7" s="35">
        <f t="shared" si="1"/>
        <v>167.8</v>
      </c>
      <c r="AG7" s="38">
        <f t="shared" si="2"/>
        <v>44.600000000000009</v>
      </c>
      <c r="AH7" s="45">
        <f t="shared" si="3"/>
        <v>22</v>
      </c>
    </row>
    <row r="8" spans="1:34" ht="17.100000000000001" customHeight="1" x14ac:dyDescent="0.2">
      <c r="A8" s="14" t="s">
        <v>55</v>
      </c>
      <c r="B8" s="16">
        <f>[4]Setembro!$K$5</f>
        <v>0</v>
      </c>
      <c r="C8" s="16">
        <f>[4]Setembro!$K$6</f>
        <v>0</v>
      </c>
      <c r="D8" s="16">
        <f>[4]Setembro!$K$7</f>
        <v>0</v>
      </c>
      <c r="E8" s="16">
        <f>[4]Setembro!$K$8</f>
        <v>0</v>
      </c>
      <c r="F8" s="16">
        <f>[4]Setembro!$K$9</f>
        <v>0</v>
      </c>
      <c r="G8" s="16">
        <f>[4]Setembro!$K$10</f>
        <v>0</v>
      </c>
      <c r="H8" s="16">
        <f>[4]Setembro!$K$11</f>
        <v>1.2000000000000002</v>
      </c>
      <c r="I8" s="16">
        <f>[4]Setembro!$K$12</f>
        <v>18.400000000000002</v>
      </c>
      <c r="J8" s="16">
        <f>[4]Setembro!$K$13</f>
        <v>0.2</v>
      </c>
      <c r="K8" s="16">
        <f>[4]Setembro!$K$14</f>
        <v>50.4</v>
      </c>
      <c r="L8" s="16">
        <f>[4]Setembro!$K$15</f>
        <v>5</v>
      </c>
      <c r="M8" s="16">
        <f>[4]Setembro!$K$16</f>
        <v>1.6</v>
      </c>
      <c r="N8" s="16">
        <f>[4]Setembro!$K$17</f>
        <v>0</v>
      </c>
      <c r="O8" s="16">
        <f>[4]Setembro!$K$18</f>
        <v>0</v>
      </c>
      <c r="P8" s="16">
        <f>[4]Setembro!$K$19</f>
        <v>0</v>
      </c>
      <c r="Q8" s="16">
        <f>[4]Setembro!$K$20</f>
        <v>0</v>
      </c>
      <c r="R8" s="16">
        <f>[4]Setembro!$K$21</f>
        <v>0</v>
      </c>
      <c r="S8" s="16">
        <f>[4]Setembro!$K$22</f>
        <v>0</v>
      </c>
      <c r="T8" s="16">
        <f>[4]Setembro!$K$23</f>
        <v>0</v>
      </c>
      <c r="U8" s="16">
        <f>[4]Setembro!$K$24</f>
        <v>0</v>
      </c>
      <c r="V8" s="16">
        <f>[4]Setembro!$K$25</f>
        <v>0</v>
      </c>
      <c r="W8" s="16">
        <f>[4]Setembro!$K$26</f>
        <v>0</v>
      </c>
      <c r="X8" s="16">
        <f>[4]Setembro!$K$27</f>
        <v>0</v>
      </c>
      <c r="Y8" s="16">
        <f>[4]Setembro!$K$28</f>
        <v>0</v>
      </c>
      <c r="Z8" s="16">
        <f>[4]Setembro!$K$29</f>
        <v>17.400000000000002</v>
      </c>
      <c r="AA8" s="16">
        <f>[4]Setembro!$K$30</f>
        <v>20.399999999999999</v>
      </c>
      <c r="AB8" s="16">
        <f>[4]Setembro!$K$31</f>
        <v>0</v>
      </c>
      <c r="AC8" s="16">
        <f>[4]Setembro!$K$32</f>
        <v>0.8</v>
      </c>
      <c r="AD8" s="16">
        <f>[4]Setembro!$K$33</f>
        <v>0</v>
      </c>
      <c r="AE8" s="16">
        <f>[4]Setembro!$K$34</f>
        <v>36.400000000000006</v>
      </c>
      <c r="AF8" s="35">
        <f t="shared" ref="AF8" si="4">SUM(B8:AE8)</f>
        <v>151.80000000000001</v>
      </c>
      <c r="AG8" s="38">
        <f t="shared" ref="AG8" si="5">MAX(B8:AE8)</f>
        <v>50.4</v>
      </c>
      <c r="AH8" s="45">
        <f t="shared" si="3"/>
        <v>20</v>
      </c>
    </row>
    <row r="9" spans="1:34" ht="17.100000000000001" customHeight="1" x14ac:dyDescent="0.2">
      <c r="A9" s="14" t="s">
        <v>48</v>
      </c>
      <c r="B9" s="16">
        <f>[5]Setembro!$K$5</f>
        <v>0</v>
      </c>
      <c r="C9" s="16">
        <f>[5]Setembro!$K$6</f>
        <v>0</v>
      </c>
      <c r="D9" s="16">
        <f>[5]Setembro!$K$7</f>
        <v>0</v>
      </c>
      <c r="E9" s="16">
        <f>[5]Setembro!$K$8</f>
        <v>0</v>
      </c>
      <c r="F9" s="16">
        <f>[5]Setembro!$K$9</f>
        <v>0</v>
      </c>
      <c r="G9" s="16">
        <f>[5]Setembro!$K$10</f>
        <v>0</v>
      </c>
      <c r="H9" s="16">
        <f>[5]Setembro!$K$11</f>
        <v>0</v>
      </c>
      <c r="I9" s="16">
        <f>[5]Setembro!$K$12</f>
        <v>39</v>
      </c>
      <c r="J9" s="16">
        <f>[5]Setembro!$K$13</f>
        <v>0</v>
      </c>
      <c r="K9" s="16">
        <f>[5]Setembro!$K$14</f>
        <v>10.600000000000001</v>
      </c>
      <c r="L9" s="16">
        <f>[5]Setembro!$K$15</f>
        <v>4</v>
      </c>
      <c r="M9" s="16">
        <f>[5]Setembro!$K$16</f>
        <v>1.4</v>
      </c>
      <c r="N9" s="16">
        <f>[5]Setembro!$K$17</f>
        <v>0.2</v>
      </c>
      <c r="O9" s="16">
        <f>[5]Setembro!$K$18</f>
        <v>0</v>
      </c>
      <c r="P9" s="16">
        <f>[5]Setembro!$K$19</f>
        <v>0</v>
      </c>
      <c r="Q9" s="16">
        <f>[5]Setembro!$K$20</f>
        <v>0</v>
      </c>
      <c r="R9" s="16">
        <f>[5]Setembro!$K$21</f>
        <v>0</v>
      </c>
      <c r="S9" s="16">
        <f>[5]Setembro!$K$22</f>
        <v>0.8</v>
      </c>
      <c r="T9" s="16">
        <f>[5]Setembro!$K$23</f>
        <v>0.2</v>
      </c>
      <c r="U9" s="16">
        <f>[5]Setembro!$K$24</f>
        <v>1.4</v>
      </c>
      <c r="V9" s="16">
        <f>[5]Setembro!$K$25</f>
        <v>0</v>
      </c>
      <c r="W9" s="16">
        <f>[5]Setembro!$K$26</f>
        <v>0</v>
      </c>
      <c r="X9" s="16">
        <f>[5]Setembro!$K$27</f>
        <v>0</v>
      </c>
      <c r="Y9" s="16">
        <f>[5]Setembro!$K$28</f>
        <v>0</v>
      </c>
      <c r="Z9" s="16">
        <f>[5]Setembro!$K$29</f>
        <v>0</v>
      </c>
      <c r="AA9" s="16">
        <f>[5]Setembro!$K$30</f>
        <v>11.399999999999999</v>
      </c>
      <c r="AB9" s="16">
        <f>[5]Setembro!$K$31</f>
        <v>37.6</v>
      </c>
      <c r="AC9" s="16">
        <f>[5]Setembro!$K$32</f>
        <v>0</v>
      </c>
      <c r="AD9" s="16">
        <f>[5]Setembro!$K$33</f>
        <v>0</v>
      </c>
      <c r="AE9" s="16">
        <f>[5]Setembro!$K$34</f>
        <v>56.000000000000007</v>
      </c>
      <c r="AF9" s="35">
        <f t="shared" si="1"/>
        <v>162.6</v>
      </c>
      <c r="AG9" s="38">
        <f t="shared" si="2"/>
        <v>56.000000000000007</v>
      </c>
      <c r="AH9" s="45">
        <f t="shared" si="3"/>
        <v>19</v>
      </c>
    </row>
    <row r="10" spans="1:34" ht="17.100000000000001" customHeight="1" x14ac:dyDescent="0.2">
      <c r="A10" s="14" t="s">
        <v>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81.599999999999994</v>
      </c>
      <c r="J10" s="16">
        <v>0.2</v>
      </c>
      <c r="K10" s="16">
        <v>1.2</v>
      </c>
      <c r="L10" s="16">
        <v>52.000000000000014</v>
      </c>
      <c r="M10" s="16">
        <v>15.599999999999998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51.2</v>
      </c>
      <c r="AB10" s="16">
        <v>0</v>
      </c>
      <c r="AC10" s="16">
        <v>0</v>
      </c>
      <c r="AD10" s="16">
        <v>0</v>
      </c>
      <c r="AE10" s="16">
        <v>23.6</v>
      </c>
      <c r="AF10" s="35">
        <f t="shared" si="1"/>
        <v>225.4</v>
      </c>
      <c r="AG10" s="38">
        <f t="shared" si="2"/>
        <v>81.599999999999994</v>
      </c>
      <c r="AH10" s="45">
        <f t="shared" si="3"/>
        <v>23</v>
      </c>
    </row>
    <row r="11" spans="1:34" ht="17.100000000000001" customHeight="1" x14ac:dyDescent="0.2">
      <c r="A11" s="14" t="s">
        <v>3</v>
      </c>
      <c r="B11" s="16">
        <f>[6]Setembro!$K$5</f>
        <v>0</v>
      </c>
      <c r="C11" s="16">
        <f>[6]Setembro!$K$6</f>
        <v>0</v>
      </c>
      <c r="D11" s="16">
        <f>[6]Setembro!$K$7</f>
        <v>0</v>
      </c>
      <c r="E11" s="16">
        <f>[6]Setembro!$K$8</f>
        <v>0</v>
      </c>
      <c r="F11" s="16">
        <f>[6]Setembro!$K$9</f>
        <v>0</v>
      </c>
      <c r="G11" s="16">
        <f>[6]Setembro!$K$10</f>
        <v>2.2000000000000002</v>
      </c>
      <c r="H11" s="16">
        <f>[6]Setembro!$K$11</f>
        <v>0</v>
      </c>
      <c r="I11" s="16">
        <f>[6]Setembro!$K$12</f>
        <v>5.4</v>
      </c>
      <c r="J11" s="16">
        <f>[6]Setembro!$K$13</f>
        <v>22.999999999999996</v>
      </c>
      <c r="K11" s="16">
        <f>[6]Setembro!$K$14</f>
        <v>3.8000000000000007</v>
      </c>
      <c r="L11" s="16">
        <f>[6]Setembro!$K$15</f>
        <v>0.60000000000000009</v>
      </c>
      <c r="M11" s="16">
        <f>[6]Setembro!$K$16</f>
        <v>0.60000000000000009</v>
      </c>
      <c r="N11" s="16">
        <f>[6]Setembro!$K$17</f>
        <v>1</v>
      </c>
      <c r="O11" s="16">
        <f>[6]Setembro!$K$18</f>
        <v>0</v>
      </c>
      <c r="P11" s="16">
        <f>[6]Setembro!$K$19</f>
        <v>0</v>
      </c>
      <c r="Q11" s="16">
        <f>[6]Setembro!$K$20</f>
        <v>0</v>
      </c>
      <c r="R11" s="16">
        <f>[6]Setembro!$K$21</f>
        <v>0</v>
      </c>
      <c r="S11" s="16">
        <f>[6]Setembro!$K$22</f>
        <v>0</v>
      </c>
      <c r="T11" s="16">
        <f>[6]Setembro!$K$23</f>
        <v>0</v>
      </c>
      <c r="U11" s="16">
        <f>[6]Setembro!$K$24</f>
        <v>0</v>
      </c>
      <c r="V11" s="16">
        <f>[6]Setembro!$K$25</f>
        <v>0</v>
      </c>
      <c r="W11" s="16">
        <f>[6]Setembro!$K$26</f>
        <v>0</v>
      </c>
      <c r="X11" s="16">
        <f>[6]Setembro!$K$27</f>
        <v>0</v>
      </c>
      <c r="Y11" s="16">
        <f>[6]Setembro!$K$28</f>
        <v>0</v>
      </c>
      <c r="Z11" s="16">
        <f>[6]Setembro!$K$29</f>
        <v>0.4</v>
      </c>
      <c r="AA11" s="16">
        <f>[6]Setembro!$K$30</f>
        <v>0</v>
      </c>
      <c r="AB11" s="16">
        <f>[6]Setembro!$K$31</f>
        <v>19.8</v>
      </c>
      <c r="AC11" s="16">
        <f>[6]Setembro!$K$32</f>
        <v>1.2</v>
      </c>
      <c r="AD11" s="16">
        <f>[6]Setembro!$K$33</f>
        <v>0.60000000000000009</v>
      </c>
      <c r="AE11" s="16">
        <f>[6]Setembro!$K$34</f>
        <v>0</v>
      </c>
      <c r="AF11" s="35">
        <f t="shared" si="1"/>
        <v>58.6</v>
      </c>
      <c r="AG11" s="38">
        <f t="shared" si="2"/>
        <v>22.999999999999996</v>
      </c>
      <c r="AH11" s="45">
        <f t="shared" si="3"/>
        <v>19</v>
      </c>
    </row>
    <row r="12" spans="1:34" ht="17.100000000000001" customHeight="1" x14ac:dyDescent="0.2">
      <c r="A12" s="14" t="s">
        <v>4</v>
      </c>
      <c r="B12" s="16">
        <f>[7]Setembro!$K$5</f>
        <v>0</v>
      </c>
      <c r="C12" s="16">
        <f>[7]Setembro!$K$6</f>
        <v>0</v>
      </c>
      <c r="D12" s="16">
        <f>[7]Setembro!$K$7</f>
        <v>0</v>
      </c>
      <c r="E12" s="16">
        <f>[7]Setembro!$K$8</f>
        <v>0</v>
      </c>
      <c r="F12" s="16">
        <f>[7]Setembro!$K$9</f>
        <v>0</v>
      </c>
      <c r="G12" s="16">
        <f>[7]Setembro!$K$10</f>
        <v>0</v>
      </c>
      <c r="H12" s="16">
        <f>[7]Setembro!$K$11</f>
        <v>0</v>
      </c>
      <c r="I12" s="16">
        <f>[7]Setembro!$K$12</f>
        <v>17.600000000000001</v>
      </c>
      <c r="J12" s="16">
        <f>[7]Setembro!$K$13</f>
        <v>13.4</v>
      </c>
      <c r="K12" s="16">
        <f>[7]Setembro!$K$14</f>
        <v>5.2</v>
      </c>
      <c r="L12" s="16">
        <f>[7]Setembro!$K$15</f>
        <v>2</v>
      </c>
      <c r="M12" s="16">
        <f>[7]Setembro!$K$16</f>
        <v>3.2</v>
      </c>
      <c r="N12" s="16">
        <f>[7]Setembro!$K$17</f>
        <v>0.4</v>
      </c>
      <c r="O12" s="16">
        <f>[7]Setembro!$K$18</f>
        <v>0.2</v>
      </c>
      <c r="P12" s="16">
        <f>[7]Setembro!$K$19</f>
        <v>0</v>
      </c>
      <c r="Q12" s="16">
        <f>[7]Setembro!$K$20</f>
        <v>22.2</v>
      </c>
      <c r="R12" s="16">
        <f>[7]Setembro!$K$21</f>
        <v>0</v>
      </c>
      <c r="S12" s="16">
        <f>[7]Setembro!$K$22</f>
        <v>0</v>
      </c>
      <c r="T12" s="16">
        <f>[7]Setembro!$K$23</f>
        <v>0</v>
      </c>
      <c r="U12" s="16">
        <f>[7]Setembro!$K$24</f>
        <v>0</v>
      </c>
      <c r="V12" s="16">
        <f>[7]Setembro!$K$25</f>
        <v>0</v>
      </c>
      <c r="W12" s="16">
        <f>[7]Setembro!$K$26</f>
        <v>0</v>
      </c>
      <c r="X12" s="16">
        <f>[7]Setembro!$K$27</f>
        <v>0</v>
      </c>
      <c r="Y12" s="16">
        <f>[7]Setembro!$K$28</f>
        <v>9.1999999999999993</v>
      </c>
      <c r="Z12" s="16">
        <f>[7]Setembro!$K$29</f>
        <v>0</v>
      </c>
      <c r="AA12" s="16">
        <f>[7]Setembro!$K$30</f>
        <v>0</v>
      </c>
      <c r="AB12" s="16">
        <f>[7]Setembro!$K$31</f>
        <v>0</v>
      </c>
      <c r="AC12" s="16">
        <f>[7]Setembro!$K$32</f>
        <v>0</v>
      </c>
      <c r="AD12" s="16">
        <f>[7]Setembro!$K$33</f>
        <v>0</v>
      </c>
      <c r="AE12" s="16">
        <f>[7]Setembro!$K$34</f>
        <v>0</v>
      </c>
      <c r="AF12" s="35">
        <f t="shared" si="1"/>
        <v>73.400000000000006</v>
      </c>
      <c r="AG12" s="38">
        <f t="shared" si="2"/>
        <v>22.2</v>
      </c>
      <c r="AH12" s="45">
        <f t="shared" si="3"/>
        <v>21</v>
      </c>
    </row>
    <row r="13" spans="1:34" ht="17.100000000000001" customHeight="1" x14ac:dyDescent="0.2">
      <c r="A13" s="14" t="s">
        <v>5</v>
      </c>
      <c r="B13" s="17" t="str">
        <f>[8]Setembro!$K$5</f>
        <v>*</v>
      </c>
      <c r="C13" s="17" t="str">
        <f>[8]Setembro!$K$6</f>
        <v>*</v>
      </c>
      <c r="D13" s="17" t="str">
        <f>[8]Setembro!$K$7</f>
        <v>*</v>
      </c>
      <c r="E13" s="17" t="str">
        <f>[8]Setembro!$K$8</f>
        <v>*</v>
      </c>
      <c r="F13" s="17" t="str">
        <f>[8]Setembro!$K$9</f>
        <v>*</v>
      </c>
      <c r="G13" s="17" t="str">
        <f>[8]Setembro!$K$10</f>
        <v>*</v>
      </c>
      <c r="H13" s="17" t="str">
        <f>[8]Setembro!$K$11</f>
        <v>*</v>
      </c>
      <c r="I13" s="17" t="str">
        <f>[8]Setembro!$K$12</f>
        <v>*</v>
      </c>
      <c r="J13" s="17" t="str">
        <f>[8]Setembro!$K$13</f>
        <v>*</v>
      </c>
      <c r="K13" s="17" t="str">
        <f>[8]Setembro!$K$14</f>
        <v>*</v>
      </c>
      <c r="L13" s="17" t="str">
        <f>[8]Setembro!$K$15</f>
        <v>*</v>
      </c>
      <c r="M13" s="17" t="str">
        <f>[8]Setembro!$K$16</f>
        <v>*</v>
      </c>
      <c r="N13" s="17" t="str">
        <f>[8]Setembro!$K$17</f>
        <v>*</v>
      </c>
      <c r="O13" s="17" t="str">
        <f>[8]Setembro!$K$18</f>
        <v>*</v>
      </c>
      <c r="P13" s="17" t="str">
        <f>[8]Setembro!$K$19</f>
        <v>*</v>
      </c>
      <c r="Q13" s="17" t="str">
        <f>[8]Setembro!$K$20</f>
        <v>*</v>
      </c>
      <c r="R13" s="17" t="str">
        <f>[8]Setembro!$K$21</f>
        <v>*</v>
      </c>
      <c r="S13" s="17" t="str">
        <f>[8]Setembro!$K$22</f>
        <v>*</v>
      </c>
      <c r="T13" s="17" t="str">
        <f>[8]Setembro!$K$23</f>
        <v>*</v>
      </c>
      <c r="U13" s="17" t="str">
        <f>[8]Setembro!$K$24</f>
        <v>*</v>
      </c>
      <c r="V13" s="17" t="str">
        <f>[8]Setembro!$K$25</f>
        <v>*</v>
      </c>
      <c r="W13" s="17" t="str">
        <f>[8]Setembro!$K$26</f>
        <v>*</v>
      </c>
      <c r="X13" s="17" t="str">
        <f>[8]Setembro!$K$27</f>
        <v>*</v>
      </c>
      <c r="Y13" s="17" t="str">
        <f>[8]Setembro!$K$28</f>
        <v>*</v>
      </c>
      <c r="Z13" s="17" t="str">
        <f>[8]Setembro!$K$29</f>
        <v>*</v>
      </c>
      <c r="AA13" s="17" t="str">
        <f>[8]Setembro!$K$30</f>
        <v>*</v>
      </c>
      <c r="AB13" s="17" t="str">
        <f>[8]Setembro!$K$31</f>
        <v>*</v>
      </c>
      <c r="AC13" s="17" t="str">
        <f>[8]Setembro!$K$32</f>
        <v>*</v>
      </c>
      <c r="AD13" s="17" t="str">
        <f>[8]Setembro!$K$33</f>
        <v>*</v>
      </c>
      <c r="AE13" s="17" t="str">
        <f>[8]Setembro!$K$34</f>
        <v>*</v>
      </c>
      <c r="AF13" s="35">
        <f t="shared" si="1"/>
        <v>0</v>
      </c>
      <c r="AG13" s="38">
        <f t="shared" si="2"/>
        <v>0</v>
      </c>
      <c r="AH13" s="45">
        <f t="shared" si="3"/>
        <v>0</v>
      </c>
    </row>
    <row r="14" spans="1:34" ht="17.100000000000001" customHeight="1" x14ac:dyDescent="0.2">
      <c r="A14" s="14" t="s">
        <v>50</v>
      </c>
      <c r="B14" s="17">
        <f>[9]Setembro!$K$5</f>
        <v>0</v>
      </c>
      <c r="C14" s="17">
        <f>[9]Setembro!$K$6</f>
        <v>0</v>
      </c>
      <c r="D14" s="17">
        <f>[9]Setembro!$K$7</f>
        <v>0</v>
      </c>
      <c r="E14" s="17">
        <f>[9]Setembro!$K$8</f>
        <v>0</v>
      </c>
      <c r="F14" s="17">
        <f>[9]Setembro!$K$9</f>
        <v>0</v>
      </c>
      <c r="G14" s="17">
        <f>[9]Setembro!$K$10</f>
        <v>0</v>
      </c>
      <c r="H14" s="17">
        <f>[9]Setembro!$K$11</f>
        <v>0</v>
      </c>
      <c r="I14" s="17">
        <f>[9]Setembro!$K$12</f>
        <v>0</v>
      </c>
      <c r="J14" s="17">
        <f>[9]Setembro!$K$13</f>
        <v>23.599999999999994</v>
      </c>
      <c r="K14" s="17">
        <f>[9]Setembro!$K$14</f>
        <v>5.8000000000000007</v>
      </c>
      <c r="L14" s="17">
        <f>[9]Setembro!$K$15</f>
        <v>2</v>
      </c>
      <c r="M14" s="17">
        <f>[9]Setembro!$K$16</f>
        <v>0</v>
      </c>
      <c r="N14" s="17">
        <f>[9]Setembro!$K$17</f>
        <v>0</v>
      </c>
      <c r="O14" s="17">
        <f>[9]Setembro!$K$18</f>
        <v>0</v>
      </c>
      <c r="P14" s="17">
        <f>[9]Setembro!$K$19</f>
        <v>0</v>
      </c>
      <c r="Q14" s="17">
        <f>[9]Setembro!$K$20</f>
        <v>0</v>
      </c>
      <c r="R14" s="17">
        <f>[9]Setembro!$K$21</f>
        <v>0</v>
      </c>
      <c r="S14" s="17">
        <f>[9]Setembro!$K$22</f>
        <v>0</v>
      </c>
      <c r="T14" s="17">
        <f>[9]Setembro!$K$23</f>
        <v>0</v>
      </c>
      <c r="U14" s="17">
        <f>[9]Setembro!$K$24</f>
        <v>0</v>
      </c>
      <c r="V14" s="17">
        <f>[9]Setembro!$K$25</f>
        <v>0</v>
      </c>
      <c r="W14" s="17">
        <f>[9]Setembro!$K$26</f>
        <v>0</v>
      </c>
      <c r="X14" s="17">
        <f>[9]Setembro!$K$27</f>
        <v>0</v>
      </c>
      <c r="Y14" s="17">
        <f>[9]Setembro!$K$28</f>
        <v>0.60000000000000009</v>
      </c>
      <c r="Z14" s="17">
        <f>[9]Setembro!$K$29</f>
        <v>0.60000000000000009</v>
      </c>
      <c r="AA14" s="17">
        <f>[9]Setembro!$K$30</f>
        <v>0.2</v>
      </c>
      <c r="AB14" s="17">
        <f>[9]Setembro!$K$31</f>
        <v>0</v>
      </c>
      <c r="AC14" s="17">
        <f>[9]Setembro!$K$32</f>
        <v>0</v>
      </c>
      <c r="AD14" s="17">
        <f>[9]Setembro!$K$33</f>
        <v>0</v>
      </c>
      <c r="AE14" s="17">
        <f>[9]Setembro!$K$34</f>
        <v>0</v>
      </c>
      <c r="AF14" s="35">
        <f t="shared" si="1"/>
        <v>32.799999999999997</v>
      </c>
      <c r="AG14" s="38">
        <f t="shared" si="2"/>
        <v>23.599999999999994</v>
      </c>
      <c r="AH14" s="45">
        <f t="shared" si="3"/>
        <v>24</v>
      </c>
    </row>
    <row r="15" spans="1:34" ht="17.100000000000001" customHeight="1" x14ac:dyDescent="0.2">
      <c r="A15" s="14" t="s">
        <v>6</v>
      </c>
      <c r="B15" s="17">
        <f>[10]Setembro!$K$5</f>
        <v>0</v>
      </c>
      <c r="C15" s="17">
        <f>[10]Setembro!$K$6</f>
        <v>0</v>
      </c>
      <c r="D15" s="17">
        <f>[10]Setembro!$K$7</f>
        <v>0</v>
      </c>
      <c r="E15" s="17">
        <f>[10]Setembro!$K$8</f>
        <v>0</v>
      </c>
      <c r="F15" s="17">
        <f>[10]Setembro!$K$9</f>
        <v>0</v>
      </c>
      <c r="G15" s="17">
        <f>[10]Setembro!$K$10</f>
        <v>0</v>
      </c>
      <c r="H15" s="17">
        <f>[10]Setembro!$K$11</f>
        <v>0</v>
      </c>
      <c r="I15" s="17">
        <f>[10]Setembro!$K$12</f>
        <v>5.4</v>
      </c>
      <c r="J15" s="17">
        <f>[10]Setembro!$K$13</f>
        <v>18.2</v>
      </c>
      <c r="K15" s="17">
        <f>[10]Setembro!$K$14</f>
        <v>2.4</v>
      </c>
      <c r="L15" s="17">
        <f>[10]Setembro!$K$15</f>
        <v>1</v>
      </c>
      <c r="M15" s="17">
        <f>[10]Setembro!$K$16</f>
        <v>0.2</v>
      </c>
      <c r="N15" s="17">
        <f>[10]Setembro!$K$17</f>
        <v>0.8</v>
      </c>
      <c r="O15" s="17">
        <f>[10]Setembro!$K$18</f>
        <v>0</v>
      </c>
      <c r="P15" s="17">
        <f>[10]Setembro!$K$19</f>
        <v>0</v>
      </c>
      <c r="Q15" s="17">
        <f>[10]Setembro!$K$20</f>
        <v>0</v>
      </c>
      <c r="R15" s="17">
        <f>[10]Setembro!$K$21</f>
        <v>0</v>
      </c>
      <c r="S15" s="17">
        <f>[10]Setembro!$K$22</f>
        <v>0</v>
      </c>
      <c r="T15" s="17">
        <f>[10]Setembro!$K$23</f>
        <v>0</v>
      </c>
      <c r="U15" s="17">
        <f>[10]Setembro!$K$24</f>
        <v>0</v>
      </c>
      <c r="V15" s="17">
        <f>[10]Setembro!$K$25</f>
        <v>0</v>
      </c>
      <c r="W15" s="17">
        <f>[10]Setembro!$K$26</f>
        <v>0</v>
      </c>
      <c r="X15" s="17">
        <f>[10]Setembro!$K$27</f>
        <v>0</v>
      </c>
      <c r="Y15" s="17">
        <f>[10]Setembro!$K$28</f>
        <v>0</v>
      </c>
      <c r="Z15" s="17">
        <f>[10]Setembro!$K$29</f>
        <v>3.6</v>
      </c>
      <c r="AA15" s="17">
        <f>[10]Setembro!$K$30</f>
        <v>5.6</v>
      </c>
      <c r="AB15" s="17">
        <f>[10]Setembro!$K$31</f>
        <v>0</v>
      </c>
      <c r="AC15" s="17">
        <f>[10]Setembro!$K$32</f>
        <v>1</v>
      </c>
      <c r="AD15" s="17">
        <f>[10]Setembro!$K$33</f>
        <v>8.4</v>
      </c>
      <c r="AE15" s="17">
        <f>[10]Setembro!$K$34</f>
        <v>6</v>
      </c>
      <c r="AF15" s="35">
        <f t="shared" si="1"/>
        <v>52.6</v>
      </c>
      <c r="AG15" s="38">
        <f t="shared" si="2"/>
        <v>18.2</v>
      </c>
      <c r="AH15" s="45">
        <f t="shared" si="3"/>
        <v>19</v>
      </c>
    </row>
    <row r="16" spans="1:34" ht="17.100000000000001" customHeight="1" x14ac:dyDescent="0.2">
      <c r="A16" s="14" t="s">
        <v>7</v>
      </c>
      <c r="B16" s="17">
        <f>[11]Setembro!$K$5</f>
        <v>0</v>
      </c>
      <c r="C16" s="17">
        <f>[11]Setembro!$K$6</f>
        <v>0</v>
      </c>
      <c r="D16" s="17">
        <f>[11]Setembro!$K$7</f>
        <v>0</v>
      </c>
      <c r="E16" s="17">
        <f>[11]Setembro!$K$8</f>
        <v>0</v>
      </c>
      <c r="F16" s="17">
        <f>[11]Setembro!$K$9</f>
        <v>0</v>
      </c>
      <c r="G16" s="17">
        <f>[11]Setembro!$K$10</f>
        <v>0</v>
      </c>
      <c r="H16" s="17">
        <f>[11]Setembro!$K$11</f>
        <v>0</v>
      </c>
      <c r="I16" s="17">
        <f>[11]Setembro!$K$12</f>
        <v>30.8</v>
      </c>
      <c r="J16" s="17">
        <f>[11]Setembro!$K$13</f>
        <v>0.2</v>
      </c>
      <c r="K16" s="17">
        <f>[11]Setembro!$K$14</f>
        <v>106</v>
      </c>
      <c r="L16" s="17">
        <f>[11]Setembro!$K$15</f>
        <v>0.60000000000000009</v>
      </c>
      <c r="M16" s="17">
        <f>[11]Setembro!$K$16</f>
        <v>0</v>
      </c>
      <c r="N16" s="17">
        <f>[11]Setembro!$K$17</f>
        <v>0</v>
      </c>
      <c r="O16" s="17">
        <f>[11]Setembro!$K$18</f>
        <v>0</v>
      </c>
      <c r="P16" s="17">
        <f>[11]Setembro!$K$19</f>
        <v>0</v>
      </c>
      <c r="Q16" s="17">
        <f>[11]Setembro!$K$20</f>
        <v>0</v>
      </c>
      <c r="R16" s="17">
        <f>[11]Setembro!$K$21</f>
        <v>0</v>
      </c>
      <c r="S16" s="17">
        <f>[11]Setembro!$K$22</f>
        <v>0</v>
      </c>
      <c r="T16" s="17">
        <f>[11]Setembro!$K$23</f>
        <v>0</v>
      </c>
      <c r="U16" s="17">
        <f>[11]Setembro!$K$24</f>
        <v>0</v>
      </c>
      <c r="V16" s="17">
        <f>[11]Setembro!$K$25</f>
        <v>0</v>
      </c>
      <c r="W16" s="17">
        <f>[11]Setembro!$K$26</f>
        <v>0</v>
      </c>
      <c r="X16" s="17">
        <f>[11]Setembro!$K$27</f>
        <v>0</v>
      </c>
      <c r="Y16" s="17">
        <f>[11]Setembro!$K$28</f>
        <v>0</v>
      </c>
      <c r="Z16" s="17">
        <f>[11]Setembro!$K$29</f>
        <v>0.4</v>
      </c>
      <c r="AA16" s="17">
        <f>[11]Setembro!$K$30</f>
        <v>28</v>
      </c>
      <c r="AB16" s="17">
        <f>[11]Setembro!$K$31</f>
        <v>33.199999999999996</v>
      </c>
      <c r="AC16" s="17">
        <f>[11]Setembro!$K$32</f>
        <v>0.2</v>
      </c>
      <c r="AD16" s="17">
        <f>[11]Setembro!$K$33</f>
        <v>0</v>
      </c>
      <c r="AE16" s="17">
        <f>[11]Setembro!$K$34</f>
        <v>43.600000000000009</v>
      </c>
      <c r="AF16" s="35">
        <f t="shared" si="1"/>
        <v>243</v>
      </c>
      <c r="AG16" s="38">
        <v>106</v>
      </c>
      <c r="AH16" s="45">
        <f t="shared" si="3"/>
        <v>21</v>
      </c>
    </row>
    <row r="17" spans="1:35" ht="17.100000000000001" customHeight="1" x14ac:dyDescent="0.2">
      <c r="A17" s="14" t="s">
        <v>8</v>
      </c>
      <c r="B17" s="16">
        <f>[12]Setembro!$K$5</f>
        <v>0</v>
      </c>
      <c r="C17" s="16">
        <f>[12]Setembro!$K$6</f>
        <v>0</v>
      </c>
      <c r="D17" s="16">
        <f>[12]Setembro!$K$7</f>
        <v>0</v>
      </c>
      <c r="E17" s="16">
        <f>[12]Setembro!$K$8</f>
        <v>0.8</v>
      </c>
      <c r="F17" s="16">
        <f>[12]Setembro!$K$9</f>
        <v>0.8</v>
      </c>
      <c r="G17" s="16">
        <f>[12]Setembro!$K$10</f>
        <v>0</v>
      </c>
      <c r="H17" s="16">
        <f>[12]Setembro!$K$11</f>
        <v>0</v>
      </c>
      <c r="I17" s="16">
        <f>[12]Setembro!$K$12</f>
        <v>42.199999999999996</v>
      </c>
      <c r="J17" s="16">
        <f>[12]Setembro!$K$13</f>
        <v>15.399999999999997</v>
      </c>
      <c r="K17" s="16">
        <f>[12]Setembro!$K$14</f>
        <v>20.000000000000004</v>
      </c>
      <c r="L17" s="16">
        <f>[12]Setembro!$K$15</f>
        <v>34.4</v>
      </c>
      <c r="M17" s="16">
        <f>[12]Setembro!$K$16</f>
        <v>1.6</v>
      </c>
      <c r="N17" s="16">
        <f>[12]Setembro!$K$17</f>
        <v>0</v>
      </c>
      <c r="O17" s="16">
        <f>[12]Setembro!$K$18</f>
        <v>0</v>
      </c>
      <c r="P17" s="16">
        <f>[12]Setembro!$K$19</f>
        <v>0</v>
      </c>
      <c r="Q17" s="16">
        <f>[12]Setembro!$K$20</f>
        <v>0</v>
      </c>
      <c r="R17" s="16">
        <f>[12]Setembro!$K$21</f>
        <v>0</v>
      </c>
      <c r="S17" s="16">
        <f>[12]Setembro!$K$22</f>
        <v>0</v>
      </c>
      <c r="T17" s="16">
        <f>[12]Setembro!$K$23</f>
        <v>0</v>
      </c>
      <c r="U17" s="16">
        <f>[12]Setembro!$K$24</f>
        <v>0</v>
      </c>
      <c r="V17" s="16">
        <f>[12]Setembro!$K$25</f>
        <v>0</v>
      </c>
      <c r="W17" s="16">
        <f>[12]Setembro!$K$26</f>
        <v>0</v>
      </c>
      <c r="X17" s="16">
        <f>[12]Setembro!$K$27</f>
        <v>0</v>
      </c>
      <c r="Y17" s="16">
        <f>[12]Setembro!$K$28</f>
        <v>0</v>
      </c>
      <c r="Z17" s="16">
        <f>[12]Setembro!$K$29</f>
        <v>2.6</v>
      </c>
      <c r="AA17" s="16">
        <f>[12]Setembro!$K$30</f>
        <v>13.000000000000002</v>
      </c>
      <c r="AB17" s="16">
        <f>[12]Setembro!$K$31</f>
        <v>39.199999999999996</v>
      </c>
      <c r="AC17" s="16">
        <f>[12]Setembro!$K$32</f>
        <v>0.2</v>
      </c>
      <c r="AD17" s="16">
        <f>[12]Setembro!$K$33</f>
        <v>0.8</v>
      </c>
      <c r="AE17" s="16">
        <f>[12]Setembro!$K$34</f>
        <v>40.600000000000009</v>
      </c>
      <c r="AF17" s="35">
        <f t="shared" si="1"/>
        <v>211.59999999999997</v>
      </c>
      <c r="AG17" s="38">
        <f t="shared" si="2"/>
        <v>42.199999999999996</v>
      </c>
      <c r="AH17" s="45">
        <f t="shared" si="3"/>
        <v>17</v>
      </c>
    </row>
    <row r="18" spans="1:35" ht="17.100000000000001" customHeight="1" x14ac:dyDescent="0.2">
      <c r="A18" s="14" t="s">
        <v>9</v>
      </c>
      <c r="B18" s="17">
        <f>[13]Setembro!$K$5</f>
        <v>0</v>
      </c>
      <c r="C18" s="17">
        <f>[13]Setembro!$K$6</f>
        <v>0</v>
      </c>
      <c r="D18" s="17">
        <f>[13]Setembro!$K$7</f>
        <v>0</v>
      </c>
      <c r="E18" s="17">
        <f>[13]Setembro!$K$8</f>
        <v>0</v>
      </c>
      <c r="F18" s="17">
        <f>[13]Setembro!$K$9</f>
        <v>0</v>
      </c>
      <c r="G18" s="17">
        <f>[13]Setembro!$K$10</f>
        <v>0</v>
      </c>
      <c r="H18" s="17">
        <f>[13]Setembro!$K$11</f>
        <v>0</v>
      </c>
      <c r="I18" s="17">
        <f>[13]Setembro!$K$12</f>
        <v>38.399999999999991</v>
      </c>
      <c r="J18" s="17">
        <f>[13]Setembro!$K$13</f>
        <v>0.2</v>
      </c>
      <c r="K18" s="17">
        <f>[13]Setembro!$K$14</f>
        <v>70.199999999999989</v>
      </c>
      <c r="L18" s="17">
        <f>[13]Setembro!$K$15</f>
        <v>0.2</v>
      </c>
      <c r="M18" s="17">
        <f>[13]Setembro!$K$16</f>
        <v>0</v>
      </c>
      <c r="N18" s="17">
        <f>[13]Setembro!$K$17</f>
        <v>0</v>
      </c>
      <c r="O18" s="17">
        <f>[13]Setembro!$K$18</f>
        <v>0</v>
      </c>
      <c r="P18" s="17">
        <f>[13]Setembro!$K$19</f>
        <v>0</v>
      </c>
      <c r="Q18" s="17">
        <f>[13]Setembro!$K$20</f>
        <v>0</v>
      </c>
      <c r="R18" s="17">
        <f>[13]Setembro!$K$21</f>
        <v>0</v>
      </c>
      <c r="S18" s="17">
        <f>[13]Setembro!$K$22</f>
        <v>0</v>
      </c>
      <c r="T18" s="17">
        <f>[13]Setembro!$K$23</f>
        <v>0</v>
      </c>
      <c r="U18" s="17">
        <f>[13]Setembro!$K$24</f>
        <v>0</v>
      </c>
      <c r="V18" s="17">
        <f>[13]Setembro!$K$25</f>
        <v>0</v>
      </c>
      <c r="W18" s="17">
        <f>[13]Setembro!$K$26</f>
        <v>0</v>
      </c>
      <c r="X18" s="17">
        <f>[13]Setembro!$K$27</f>
        <v>0</v>
      </c>
      <c r="Y18" s="17">
        <f>[13]Setembro!$K$28</f>
        <v>0</v>
      </c>
      <c r="Z18" s="17">
        <f>[13]Setembro!$K$29</f>
        <v>41.2</v>
      </c>
      <c r="AA18" s="17">
        <f>[13]Setembro!$K$30</f>
        <v>15.2</v>
      </c>
      <c r="AB18" s="17">
        <f>[13]Setembro!$K$31</f>
        <v>6.4</v>
      </c>
      <c r="AC18" s="17">
        <f>[13]Setembro!$K$32</f>
        <v>0.2</v>
      </c>
      <c r="AD18" s="17">
        <f>[13]Setembro!$K$33</f>
        <v>0</v>
      </c>
      <c r="AE18" s="17">
        <f>[13]Setembro!$K$34</f>
        <v>28.4</v>
      </c>
      <c r="AF18" s="35">
        <f t="shared" si="1"/>
        <v>200.39999999999998</v>
      </c>
      <c r="AG18" s="38">
        <f t="shared" si="2"/>
        <v>70.199999999999989</v>
      </c>
      <c r="AH18" s="45">
        <f t="shared" si="3"/>
        <v>21</v>
      </c>
    </row>
    <row r="19" spans="1:35" ht="17.100000000000001" customHeight="1" x14ac:dyDescent="0.2">
      <c r="A19" s="14" t="s">
        <v>49</v>
      </c>
      <c r="B19" s="17">
        <f>[14]Setembro!$K$5</f>
        <v>0</v>
      </c>
      <c r="C19" s="17">
        <f>[14]Setembro!$K$6</f>
        <v>0</v>
      </c>
      <c r="D19" s="17">
        <f>[14]Setembro!$K$7</f>
        <v>0</v>
      </c>
      <c r="E19" s="17">
        <f>[14]Setembro!$K$8</f>
        <v>0</v>
      </c>
      <c r="F19" s="17">
        <f>[14]Setembro!$K$9</f>
        <v>0</v>
      </c>
      <c r="G19" s="17">
        <f>[14]Setembro!$K$10</f>
        <v>0</v>
      </c>
      <c r="H19" s="17">
        <f>[14]Setembro!$K$11</f>
        <v>0</v>
      </c>
      <c r="I19" s="17">
        <f>[14]Setembro!$K$12</f>
        <v>35.20000000000001</v>
      </c>
      <c r="J19" s="17">
        <f>[14]Setembro!$K$13</f>
        <v>0</v>
      </c>
      <c r="K19" s="17">
        <f>[14]Setembro!$K$14</f>
        <v>3.1999999999999997</v>
      </c>
      <c r="L19" s="17">
        <f>[14]Setembro!$K$15</f>
        <v>1.7999999999999998</v>
      </c>
      <c r="M19" s="17">
        <f>[14]Setembro!$K$16</f>
        <v>3.2</v>
      </c>
      <c r="N19" s="17">
        <f>[14]Setembro!$K$17</f>
        <v>0.2</v>
      </c>
      <c r="O19" s="17">
        <f>[14]Setembro!$K$18</f>
        <v>0</v>
      </c>
      <c r="P19" s="17">
        <f>[14]Setembro!$K$19</f>
        <v>0</v>
      </c>
      <c r="Q19" s="17">
        <f>[14]Setembro!$K$20</f>
        <v>0</v>
      </c>
      <c r="R19" s="17">
        <f>[14]Setembro!$K$21</f>
        <v>0</v>
      </c>
      <c r="S19" s="17">
        <f>[14]Setembro!$K$22</f>
        <v>0</v>
      </c>
      <c r="T19" s="17">
        <f>[14]Setembro!$K$23</f>
        <v>0</v>
      </c>
      <c r="U19" s="17">
        <f>[14]Setembro!$K$24</f>
        <v>0</v>
      </c>
      <c r="V19" s="17">
        <f>[14]Setembro!$K$25</f>
        <v>0</v>
      </c>
      <c r="W19" s="17">
        <f>[14]Setembro!$K$26</f>
        <v>0</v>
      </c>
      <c r="X19" s="17">
        <f>[14]Setembro!$K$27</f>
        <v>0</v>
      </c>
      <c r="Y19" s="17">
        <f>[14]Setembro!$K$28</f>
        <v>0</v>
      </c>
      <c r="Z19" s="17">
        <f>[14]Setembro!$K$29</f>
        <v>32.799999999999997</v>
      </c>
      <c r="AA19" s="17">
        <f>[14]Setembro!$K$30</f>
        <v>31.799999999999994</v>
      </c>
      <c r="AB19" s="17">
        <f>[14]Setembro!$K$31</f>
        <v>30.2</v>
      </c>
      <c r="AC19" s="17">
        <f>[14]Setembro!$K$32</f>
        <v>0.60000000000000009</v>
      </c>
      <c r="AD19" s="17">
        <f>[14]Setembro!$K$33</f>
        <v>0</v>
      </c>
      <c r="AE19" s="17">
        <f>[14]Setembro!$K$34</f>
        <v>60.20000000000001</v>
      </c>
      <c r="AF19" s="35">
        <f t="shared" si="1"/>
        <v>199.20000000000002</v>
      </c>
      <c r="AG19" s="38">
        <f t="shared" si="2"/>
        <v>60.20000000000001</v>
      </c>
      <c r="AH19" s="45">
        <f t="shared" si="3"/>
        <v>20</v>
      </c>
      <c r="AI19" s="46" t="s">
        <v>54</v>
      </c>
    </row>
    <row r="20" spans="1:35" ht="17.100000000000001" customHeight="1" x14ac:dyDescent="0.2">
      <c r="A20" s="14" t="s">
        <v>10</v>
      </c>
      <c r="B20" s="17">
        <f>[15]Setembro!$K$5</f>
        <v>0</v>
      </c>
      <c r="C20" s="17">
        <f>[15]Setembro!$K$6</f>
        <v>0</v>
      </c>
      <c r="D20" s="17">
        <f>[15]Setembro!$K$7</f>
        <v>0</v>
      </c>
      <c r="E20" s="17">
        <f>[15]Setembro!$K$8</f>
        <v>0</v>
      </c>
      <c r="F20" s="17">
        <f>[15]Setembro!$K$9</f>
        <v>1.2</v>
      </c>
      <c r="G20" s="17">
        <f>[15]Setembro!$K$10</f>
        <v>0</v>
      </c>
      <c r="H20" s="17">
        <f>[15]Setembro!$K$11</f>
        <v>0</v>
      </c>
      <c r="I20" s="17">
        <f>[15]Setembro!$K$12</f>
        <v>54.4</v>
      </c>
      <c r="J20" s="17">
        <f>[15]Setembro!$K$13</f>
        <v>0.2</v>
      </c>
      <c r="K20" s="17">
        <f>[15]Setembro!$K$14</f>
        <v>111.40000000000002</v>
      </c>
      <c r="L20" s="17">
        <f>[15]Setembro!$K$15</f>
        <v>1.6</v>
      </c>
      <c r="M20" s="17">
        <f>[15]Setembro!$K$16</f>
        <v>0</v>
      </c>
      <c r="N20" s="17">
        <f>[15]Setembro!$K$17</f>
        <v>0</v>
      </c>
      <c r="O20" s="17">
        <f>[15]Setembro!$K$18</f>
        <v>0</v>
      </c>
      <c r="P20" s="17">
        <f>[15]Setembro!$K$19</f>
        <v>0</v>
      </c>
      <c r="Q20" s="17">
        <f>[15]Setembro!$K$20</f>
        <v>0</v>
      </c>
      <c r="R20" s="17">
        <f>[15]Setembro!$K$21</f>
        <v>0</v>
      </c>
      <c r="S20" s="17">
        <f>[15]Setembro!$K$22</f>
        <v>0</v>
      </c>
      <c r="T20" s="17">
        <f>[15]Setembro!$K$23</f>
        <v>0</v>
      </c>
      <c r="U20" s="17">
        <f>[15]Setembro!$K$24</f>
        <v>0</v>
      </c>
      <c r="V20" s="17">
        <f>[15]Setembro!$K$25</f>
        <v>0</v>
      </c>
      <c r="W20" s="17">
        <f>[15]Setembro!$K$26</f>
        <v>0</v>
      </c>
      <c r="X20" s="17">
        <f>[15]Setembro!$K$27</f>
        <v>0</v>
      </c>
      <c r="Y20" s="17">
        <f>[15]Setembro!$K$28</f>
        <v>0</v>
      </c>
      <c r="Z20" s="17">
        <f>[15]Setembro!$K$29</f>
        <v>4.2</v>
      </c>
      <c r="AA20" s="17">
        <f>[15]Setembro!$K$30</f>
        <v>0.2</v>
      </c>
      <c r="AB20" s="17">
        <f>[15]Setembro!$K$31</f>
        <v>14.8</v>
      </c>
      <c r="AC20" s="17">
        <f>[15]Setembro!$K$32</f>
        <v>0</v>
      </c>
      <c r="AD20" s="17">
        <f>[15]Setembro!$K$33</f>
        <v>0</v>
      </c>
      <c r="AE20" s="17">
        <f>[15]Setembro!$K$34</f>
        <v>26.4</v>
      </c>
      <c r="AF20" s="35">
        <f t="shared" si="1"/>
        <v>214.4</v>
      </c>
      <c r="AG20" s="38">
        <f t="shared" si="2"/>
        <v>111.40000000000002</v>
      </c>
      <c r="AH20" s="45">
        <f t="shared" si="3"/>
        <v>21</v>
      </c>
    </row>
    <row r="21" spans="1:35" ht="17.100000000000001" customHeight="1" x14ac:dyDescent="0.2">
      <c r="A21" s="14" t="s">
        <v>11</v>
      </c>
      <c r="B21" s="17">
        <f>[16]Setembro!$K$5</f>
        <v>0</v>
      </c>
      <c r="C21" s="17">
        <f>[16]Setembro!$K$6</f>
        <v>0</v>
      </c>
      <c r="D21" s="17">
        <f>[16]Setembro!$K$7</f>
        <v>0</v>
      </c>
      <c r="E21" s="17">
        <f>[16]Setembro!$K$8</f>
        <v>0</v>
      </c>
      <c r="F21" s="17">
        <f>[16]Setembro!$K$9</f>
        <v>0</v>
      </c>
      <c r="G21" s="17">
        <f>[16]Setembro!$K$10</f>
        <v>0</v>
      </c>
      <c r="H21" s="17">
        <f>[16]Setembro!$K$11</f>
        <v>0</v>
      </c>
      <c r="I21" s="17">
        <f>[16]Setembro!$K$12</f>
        <v>49.8</v>
      </c>
      <c r="J21" s="17">
        <f>[16]Setembro!$K$13</f>
        <v>0.2</v>
      </c>
      <c r="K21" s="17">
        <f>[16]Setembro!$K$14</f>
        <v>28.799999999999997</v>
      </c>
      <c r="L21" s="17">
        <f>[16]Setembro!$K$15</f>
        <v>10</v>
      </c>
      <c r="M21" s="17">
        <f>[16]Setembro!$K$16</f>
        <v>2.8000000000000003</v>
      </c>
      <c r="N21" s="17">
        <f>[16]Setembro!$K$17</f>
        <v>0</v>
      </c>
      <c r="O21" s="17">
        <f>[16]Setembro!$K$18</f>
        <v>0</v>
      </c>
      <c r="P21" s="17">
        <f>[16]Setembro!$K$19</f>
        <v>0</v>
      </c>
      <c r="Q21" s="17">
        <f>[16]Setembro!$K$20</f>
        <v>0</v>
      </c>
      <c r="R21" s="17">
        <f>[16]Setembro!$K$21</f>
        <v>0</v>
      </c>
      <c r="S21" s="17">
        <f>[16]Setembro!$K$22</f>
        <v>0</v>
      </c>
      <c r="T21" s="17">
        <f>[16]Setembro!$K$23</f>
        <v>0</v>
      </c>
      <c r="U21" s="17">
        <f>[16]Setembro!$K$24</f>
        <v>0</v>
      </c>
      <c r="V21" s="17">
        <f>[16]Setembro!$K$25</f>
        <v>0</v>
      </c>
      <c r="W21" s="17">
        <f>[16]Setembro!$K$26</f>
        <v>0</v>
      </c>
      <c r="X21" s="17">
        <f>[16]Setembro!$K$27</f>
        <v>0</v>
      </c>
      <c r="Y21" s="17">
        <f>[16]Setembro!$K$28</f>
        <v>0</v>
      </c>
      <c r="Z21" s="17">
        <f>[16]Setembro!$K$29</f>
        <v>0</v>
      </c>
      <c r="AA21" s="17">
        <f>[16]Setembro!$K$30</f>
        <v>19.599999999999994</v>
      </c>
      <c r="AB21" s="17">
        <f>[16]Setembro!$K$31</f>
        <v>14.200000000000001</v>
      </c>
      <c r="AC21" s="17">
        <f>[16]Setembro!$K$32</f>
        <v>0.6</v>
      </c>
      <c r="AD21" s="17">
        <f>[16]Setembro!$K$33</f>
        <v>0</v>
      </c>
      <c r="AE21" s="17">
        <f>[16]Setembro!$K$34</f>
        <v>38.4</v>
      </c>
      <c r="AF21" s="35">
        <f t="shared" si="1"/>
        <v>164.39999999999998</v>
      </c>
      <c r="AG21" s="38">
        <f t="shared" si="2"/>
        <v>49.8</v>
      </c>
      <c r="AH21" s="45">
        <f t="shared" si="3"/>
        <v>21</v>
      </c>
    </row>
    <row r="22" spans="1:35" ht="17.100000000000001" customHeight="1" x14ac:dyDescent="0.2">
      <c r="A22" s="14" t="s">
        <v>12</v>
      </c>
      <c r="B22" s="17">
        <f>[17]Setembro!$K$5</f>
        <v>0</v>
      </c>
      <c r="C22" s="17">
        <f>[17]Setembro!$K$6</f>
        <v>0</v>
      </c>
      <c r="D22" s="17">
        <f>[17]Setembro!$K$7</f>
        <v>0</v>
      </c>
      <c r="E22" s="17">
        <f>[17]Setembro!$K$8</f>
        <v>0</v>
      </c>
      <c r="F22" s="17">
        <f>[17]Setembro!$K$9</f>
        <v>0</v>
      </c>
      <c r="G22" s="17">
        <f>[17]Setembro!$K$10</f>
        <v>0</v>
      </c>
      <c r="H22" s="17">
        <f>[17]Setembro!$K$11</f>
        <v>0</v>
      </c>
      <c r="I22" s="17">
        <f>[17]Setembro!$K$12</f>
        <v>22.599999999999998</v>
      </c>
      <c r="J22" s="17">
        <f>[17]Setembro!$K$13</f>
        <v>13.6</v>
      </c>
      <c r="K22" s="17">
        <f>[17]Setembro!$K$14</f>
        <v>37.6</v>
      </c>
      <c r="L22" s="17">
        <f>[17]Setembro!$K$15</f>
        <v>28.799999999999997</v>
      </c>
      <c r="M22" s="17">
        <f>[17]Setembro!$K$16</f>
        <v>3.8</v>
      </c>
      <c r="N22" s="17">
        <f>[17]Setembro!$K$17</f>
        <v>0</v>
      </c>
      <c r="O22" s="17">
        <f>[17]Setembro!$K$18</f>
        <v>0</v>
      </c>
      <c r="P22" s="17">
        <f>[17]Setembro!$K$19</f>
        <v>0</v>
      </c>
      <c r="Q22" s="17">
        <f>[17]Setembro!$K$20</f>
        <v>0</v>
      </c>
      <c r="R22" s="17">
        <f>[17]Setembro!$K$21</f>
        <v>0</v>
      </c>
      <c r="S22" s="17">
        <f>[17]Setembro!$K$22</f>
        <v>0</v>
      </c>
      <c r="T22" s="17">
        <f>[17]Setembro!$K$23</f>
        <v>0</v>
      </c>
      <c r="U22" s="17">
        <f>[17]Setembro!$K$24</f>
        <v>0</v>
      </c>
      <c r="V22" s="17">
        <f>[17]Setembro!$K$25</f>
        <v>0</v>
      </c>
      <c r="W22" s="17">
        <f>[17]Setembro!$K$26</f>
        <v>0</v>
      </c>
      <c r="X22" s="17">
        <f>[17]Setembro!$K$27</f>
        <v>0</v>
      </c>
      <c r="Y22" s="17">
        <f>[17]Setembro!$K$28</f>
        <v>0</v>
      </c>
      <c r="Z22" s="17">
        <f>[17]Setembro!$K$29</f>
        <v>0</v>
      </c>
      <c r="AA22" s="17">
        <f>[17]Setembro!$K$30</f>
        <v>14.4</v>
      </c>
      <c r="AB22" s="17">
        <f>[17]Setembro!$K$31</f>
        <v>15.2</v>
      </c>
      <c r="AC22" s="17">
        <f>[17]Setembro!$K$32</f>
        <v>0.2</v>
      </c>
      <c r="AD22" s="17">
        <f>[17]Setembro!$K$33</f>
        <v>0</v>
      </c>
      <c r="AE22" s="17">
        <f>[17]Setembro!$K$34</f>
        <v>55</v>
      </c>
      <c r="AF22" s="35">
        <f t="shared" si="1"/>
        <v>191.2</v>
      </c>
      <c r="AG22" s="38">
        <f t="shared" si="2"/>
        <v>55</v>
      </c>
      <c r="AH22" s="45">
        <f t="shared" si="3"/>
        <v>21</v>
      </c>
    </row>
    <row r="23" spans="1:35" ht="17.100000000000001" customHeight="1" x14ac:dyDescent="0.2">
      <c r="A23" s="14" t="s">
        <v>13</v>
      </c>
      <c r="B23" s="17" t="str">
        <f>[18]Setembro!$K$5</f>
        <v>*</v>
      </c>
      <c r="C23" s="17" t="str">
        <f>[18]Setembro!$K$6</f>
        <v>*</v>
      </c>
      <c r="D23" s="17" t="str">
        <f>[18]Setembro!$K$7</f>
        <v>*</v>
      </c>
      <c r="E23" s="17" t="str">
        <f>[18]Setembro!$K$8</f>
        <v>*</v>
      </c>
      <c r="F23" s="17" t="str">
        <f>[18]Setembro!$K$9</f>
        <v>*</v>
      </c>
      <c r="G23" s="17" t="str">
        <f>[18]Setembro!$K$10</f>
        <v>*</v>
      </c>
      <c r="H23" s="17" t="str">
        <f>[18]Setembro!$K$11</f>
        <v>*</v>
      </c>
      <c r="I23" s="17">
        <f>[18]Setembro!$K$12</f>
        <v>20</v>
      </c>
      <c r="J23" s="17">
        <f>[18]Setembro!$K$13</f>
        <v>11.8</v>
      </c>
      <c r="K23" s="17">
        <f>[18]Setembro!$K$14</f>
        <v>4.2</v>
      </c>
      <c r="L23" s="17">
        <f>[18]Setembro!$K$15</f>
        <v>75.400000000000006</v>
      </c>
      <c r="M23" s="17">
        <f>[18]Setembro!$K$16</f>
        <v>14.6</v>
      </c>
      <c r="N23" s="17">
        <f>[18]Setembro!$K$17</f>
        <v>0.2</v>
      </c>
      <c r="O23" s="17" t="str">
        <f>[18]Setembro!$K$18</f>
        <v>*</v>
      </c>
      <c r="P23" s="17" t="str">
        <f>[18]Setembro!$K$19</f>
        <v>*</v>
      </c>
      <c r="Q23" s="17" t="str">
        <f>[18]Setembro!$K$20</f>
        <v>*</v>
      </c>
      <c r="R23" s="17" t="str">
        <f>[18]Setembro!$K$21</f>
        <v>*</v>
      </c>
      <c r="S23" s="17" t="str">
        <f>[18]Setembro!$K$22</f>
        <v>*</v>
      </c>
      <c r="T23" s="17" t="str">
        <f>[18]Setembro!$K$23</f>
        <v>*</v>
      </c>
      <c r="U23" s="17" t="str">
        <f>[18]Setembro!$K$24</f>
        <v>*</v>
      </c>
      <c r="V23" s="17" t="str">
        <f>[18]Setembro!$K$25</f>
        <v>*</v>
      </c>
      <c r="W23" s="17" t="str">
        <f>[18]Setembro!$K$26</f>
        <v>*</v>
      </c>
      <c r="X23" s="17" t="str">
        <f>[18]Setembro!$K$27</f>
        <v>*</v>
      </c>
      <c r="Y23" s="17" t="str">
        <f>[18]Setembro!$K$28</f>
        <v>*</v>
      </c>
      <c r="Z23" s="17" t="str">
        <f>[18]Setembro!$K$29</f>
        <v>*</v>
      </c>
      <c r="AA23" s="17" t="str">
        <f>[18]Setembro!$K$30</f>
        <v>*</v>
      </c>
      <c r="AB23" s="17" t="str">
        <f>[18]Setembro!$K$31</f>
        <v>*</v>
      </c>
      <c r="AC23" s="17" t="str">
        <f>[18]Setembro!$K$32</f>
        <v>*</v>
      </c>
      <c r="AD23" s="17" t="str">
        <f>[18]Setembro!$K$33</f>
        <v>*</v>
      </c>
      <c r="AE23" s="17" t="str">
        <f>[18]Setembro!$K$34</f>
        <v>*</v>
      </c>
      <c r="AF23" s="35">
        <f t="shared" si="1"/>
        <v>126.2</v>
      </c>
      <c r="AG23" s="38">
        <f t="shared" si="2"/>
        <v>75.400000000000006</v>
      </c>
      <c r="AH23" s="45" t="s">
        <v>137</v>
      </c>
    </row>
    <row r="24" spans="1:35" ht="17.100000000000001" customHeight="1" x14ac:dyDescent="0.2">
      <c r="A24" s="14" t="s">
        <v>14</v>
      </c>
      <c r="B24" s="17">
        <f>[19]Setembro!$K$5</f>
        <v>0</v>
      </c>
      <c r="C24" s="17">
        <f>[19]Setembro!$K$6</f>
        <v>0</v>
      </c>
      <c r="D24" s="17">
        <f>[19]Setembro!$K$7</f>
        <v>0</v>
      </c>
      <c r="E24" s="17">
        <f>[19]Setembro!$K$8</f>
        <v>0</v>
      </c>
      <c r="F24" s="17">
        <f>[19]Setembro!$K$9</f>
        <v>0</v>
      </c>
      <c r="G24" s="17">
        <f>[19]Setembro!$K$10</f>
        <v>0</v>
      </c>
      <c r="H24" s="17">
        <f>[19]Setembro!$K$11</f>
        <v>0</v>
      </c>
      <c r="I24" s="17">
        <f>[19]Setembro!$K$12</f>
        <v>11.999999999999998</v>
      </c>
      <c r="J24" s="17">
        <f>[19]Setembro!$K$13</f>
        <v>8</v>
      </c>
      <c r="K24" s="17">
        <f>[19]Setembro!$K$14</f>
        <v>5.6</v>
      </c>
      <c r="L24" s="17">
        <f>[19]Setembro!$K$15</f>
        <v>13.2</v>
      </c>
      <c r="M24" s="17">
        <f>[19]Setembro!$K$16</f>
        <v>3.2</v>
      </c>
      <c r="N24" s="17">
        <f>[19]Setembro!$K$17</f>
        <v>0</v>
      </c>
      <c r="O24" s="17">
        <f>[19]Setembro!$K$18</f>
        <v>0</v>
      </c>
      <c r="P24" s="17">
        <f>[19]Setembro!$K$19</f>
        <v>0</v>
      </c>
      <c r="Q24" s="17">
        <f>[19]Setembro!$K$20</f>
        <v>0</v>
      </c>
      <c r="R24" s="17">
        <f>[19]Setembro!$K$21</f>
        <v>0</v>
      </c>
      <c r="S24" s="17">
        <f>[19]Setembro!$K$22</f>
        <v>0</v>
      </c>
      <c r="T24" s="17">
        <f>[19]Setembro!$K$23</f>
        <v>0</v>
      </c>
      <c r="U24" s="17">
        <f>[19]Setembro!$K$24</f>
        <v>0</v>
      </c>
      <c r="V24" s="17">
        <f>[19]Setembro!$K$25</f>
        <v>0</v>
      </c>
      <c r="W24" s="17">
        <f>[19]Setembro!$K$26</f>
        <v>0</v>
      </c>
      <c r="X24" s="17">
        <f>[19]Setembro!$K$27</f>
        <v>0</v>
      </c>
      <c r="Y24" s="17">
        <f>[19]Setembro!$K$28</f>
        <v>0</v>
      </c>
      <c r="Z24" s="17">
        <f>[19]Setembro!$K$29</f>
        <v>2.6</v>
      </c>
      <c r="AA24" s="17">
        <f>[19]Setembro!$K$30</f>
        <v>0</v>
      </c>
      <c r="AB24" s="17">
        <f>[19]Setembro!$K$31</f>
        <v>12.8</v>
      </c>
      <c r="AC24" s="17">
        <f>[19]Setembro!$K$32</f>
        <v>0</v>
      </c>
      <c r="AD24" s="17">
        <f>[19]Setembro!$K$33</f>
        <v>0</v>
      </c>
      <c r="AE24" s="17">
        <f>[19]Setembro!$K$34</f>
        <v>0</v>
      </c>
      <c r="AF24" s="35">
        <f t="shared" si="1"/>
        <v>57.400000000000006</v>
      </c>
      <c r="AG24" s="38">
        <f t="shared" si="2"/>
        <v>13.2</v>
      </c>
      <c r="AH24" s="45">
        <f t="shared" si="3"/>
        <v>23</v>
      </c>
    </row>
    <row r="25" spans="1:35" ht="17.100000000000001" customHeight="1" x14ac:dyDescent="0.2">
      <c r="A25" s="14" t="s">
        <v>15</v>
      </c>
      <c r="B25" s="17">
        <f>[20]Setembro!$K$5</f>
        <v>0</v>
      </c>
      <c r="C25" s="17">
        <f>[20]Setembro!$K$6</f>
        <v>0</v>
      </c>
      <c r="D25" s="17">
        <f>[20]Setembro!$K$7</f>
        <v>0</v>
      </c>
      <c r="E25" s="17">
        <f>[20]Setembro!$K$8</f>
        <v>0.2</v>
      </c>
      <c r="F25" s="17">
        <f>[20]Setembro!$K$9</f>
        <v>0</v>
      </c>
      <c r="G25" s="17">
        <f>[20]Setembro!$K$10</f>
        <v>0</v>
      </c>
      <c r="H25" s="17">
        <f>[20]Setembro!$K$11</f>
        <v>0</v>
      </c>
      <c r="I25" s="17">
        <f>[20]Setembro!$K$12</f>
        <v>62.800000000000011</v>
      </c>
      <c r="J25" s="17">
        <f>[20]Setembro!$K$13</f>
        <v>0.2</v>
      </c>
      <c r="K25" s="17">
        <f>[20]Setembro!$K$14</f>
        <v>94.40000000000002</v>
      </c>
      <c r="L25" s="17">
        <f>[20]Setembro!$K$15</f>
        <v>1.5999999999999999</v>
      </c>
      <c r="M25" s="17">
        <f>[20]Setembro!$K$16</f>
        <v>0</v>
      </c>
      <c r="N25" s="17">
        <f>[20]Setembro!$K$17</f>
        <v>0</v>
      </c>
      <c r="O25" s="17">
        <f>[20]Setembro!$K$18</f>
        <v>0</v>
      </c>
      <c r="P25" s="17">
        <f>[20]Setembro!$K$19</f>
        <v>0</v>
      </c>
      <c r="Q25" s="17">
        <f>[20]Setembro!$K$20</f>
        <v>0</v>
      </c>
      <c r="R25" s="17">
        <f>[20]Setembro!$K$21</f>
        <v>0</v>
      </c>
      <c r="S25" s="17">
        <f>[20]Setembro!$K$22</f>
        <v>0</v>
      </c>
      <c r="T25" s="17">
        <f>[20]Setembro!$K$23</f>
        <v>0</v>
      </c>
      <c r="U25" s="17">
        <f>[20]Setembro!$K$24</f>
        <v>0</v>
      </c>
      <c r="V25" s="17">
        <f>[20]Setembro!$K$25</f>
        <v>0</v>
      </c>
      <c r="W25" s="17">
        <f>[20]Setembro!$K$26</f>
        <v>0</v>
      </c>
      <c r="X25" s="17">
        <f>[20]Setembro!$K$27</f>
        <v>0</v>
      </c>
      <c r="Y25" s="17">
        <f>[20]Setembro!$K$28</f>
        <v>0</v>
      </c>
      <c r="Z25" s="17">
        <f>[20]Setembro!$K$29</f>
        <v>0</v>
      </c>
      <c r="AA25" s="17">
        <f>[20]Setembro!$K$30</f>
        <v>32.400000000000006</v>
      </c>
      <c r="AB25" s="17">
        <f>[20]Setembro!$K$31</f>
        <v>25.599999999999998</v>
      </c>
      <c r="AC25" s="17">
        <f>[20]Setembro!$K$32</f>
        <v>0.8</v>
      </c>
      <c r="AD25" s="17">
        <f>[20]Setembro!$K$33</f>
        <v>0</v>
      </c>
      <c r="AE25" s="17">
        <f>[20]Setembro!$K$34</f>
        <v>28.6</v>
      </c>
      <c r="AF25" s="35">
        <f t="shared" si="1"/>
        <v>246.60000000000002</v>
      </c>
      <c r="AG25" s="38">
        <f t="shared" si="2"/>
        <v>94.40000000000002</v>
      </c>
      <c r="AH25" s="45">
        <f t="shared" si="3"/>
        <v>21</v>
      </c>
    </row>
    <row r="26" spans="1:35" ht="17.100000000000001" customHeight="1" x14ac:dyDescent="0.2">
      <c r="A26" s="14" t="s">
        <v>16</v>
      </c>
      <c r="B26" s="17">
        <f>[21]Setembro!$K$5</f>
        <v>0</v>
      </c>
      <c r="C26" s="17">
        <f>[21]Setembro!$K$6</f>
        <v>0</v>
      </c>
      <c r="D26" s="17">
        <f>[21]Setembro!$K$7</f>
        <v>0</v>
      </c>
      <c r="E26" s="17">
        <f>[21]Setembro!$K$8</f>
        <v>0</v>
      </c>
      <c r="F26" s="17">
        <f>[21]Setembro!$K$9</f>
        <v>0.2</v>
      </c>
      <c r="G26" s="17">
        <f>[21]Setembro!$K$10</f>
        <v>0</v>
      </c>
      <c r="H26" s="17">
        <f>[21]Setembro!$K$11</f>
        <v>0</v>
      </c>
      <c r="I26" s="17">
        <f>[21]Setembro!$K$12</f>
        <v>5.8000000000000007</v>
      </c>
      <c r="J26" s="17">
        <f>[21]Setembro!$K$13</f>
        <v>0</v>
      </c>
      <c r="K26" s="17">
        <f>[21]Setembro!$K$14</f>
        <v>3.8</v>
      </c>
      <c r="L26" s="17">
        <f>[21]Setembro!$K$15</f>
        <v>16.399999999999999</v>
      </c>
      <c r="M26" s="17">
        <f>[21]Setembro!$K$16</f>
        <v>0.2</v>
      </c>
      <c r="N26" s="17">
        <f>[21]Setembro!$K$17</f>
        <v>0</v>
      </c>
      <c r="O26" s="17">
        <f>[21]Setembro!$K$18</f>
        <v>0</v>
      </c>
      <c r="P26" s="17">
        <f>[21]Setembro!$K$19</f>
        <v>0</v>
      </c>
      <c r="Q26" s="17">
        <f>[21]Setembro!$K$20</f>
        <v>0</v>
      </c>
      <c r="R26" s="17">
        <f>[21]Setembro!$K$21</f>
        <v>0</v>
      </c>
      <c r="S26" s="17">
        <f>[21]Setembro!$K$22</f>
        <v>0</v>
      </c>
      <c r="T26" s="17">
        <f>[21]Setembro!$K$23</f>
        <v>0</v>
      </c>
      <c r="U26" s="17">
        <f>[21]Setembro!$K$24</f>
        <v>0</v>
      </c>
      <c r="V26" s="17">
        <f>[21]Setembro!$K$25</f>
        <v>0</v>
      </c>
      <c r="W26" s="17">
        <f>[21]Setembro!$K$26</f>
        <v>0</v>
      </c>
      <c r="X26" s="17">
        <f>[21]Setembro!$K$27</f>
        <v>0</v>
      </c>
      <c r="Y26" s="17">
        <f>[21]Setembro!$K$28</f>
        <v>0</v>
      </c>
      <c r="Z26" s="17">
        <f>[21]Setembro!$K$29</f>
        <v>0</v>
      </c>
      <c r="AA26" s="17">
        <f>[21]Setembro!$K$30</f>
        <v>0</v>
      </c>
      <c r="AB26" s="17">
        <f>[21]Setembro!$K$31</f>
        <v>37.6</v>
      </c>
      <c r="AC26" s="17">
        <f>[21]Setembro!$K$32</f>
        <v>0.2</v>
      </c>
      <c r="AD26" s="17">
        <f>[21]Setembro!$K$33</f>
        <v>0</v>
      </c>
      <c r="AE26" s="17">
        <f>[21]Setembro!$K$34</f>
        <v>30.200000000000003</v>
      </c>
      <c r="AF26" s="35">
        <f t="shared" si="1"/>
        <v>94.4</v>
      </c>
      <c r="AG26" s="38">
        <f t="shared" si="2"/>
        <v>37.6</v>
      </c>
      <c r="AH26" s="45">
        <f t="shared" si="3"/>
        <v>22</v>
      </c>
    </row>
    <row r="27" spans="1:35" ht="17.100000000000001" customHeight="1" x14ac:dyDescent="0.2">
      <c r="A27" s="14" t="s">
        <v>17</v>
      </c>
      <c r="B27" s="17">
        <f>[22]Setembro!$K$5</f>
        <v>0</v>
      </c>
      <c r="C27" s="17">
        <f>[22]Setembro!$K$6</f>
        <v>0</v>
      </c>
      <c r="D27" s="17">
        <f>[22]Setembro!$K$7</f>
        <v>0</v>
      </c>
      <c r="E27" s="17">
        <f>[22]Setembro!$K$8</f>
        <v>0</v>
      </c>
      <c r="F27" s="17">
        <f>[22]Setembro!$K$9</f>
        <v>0</v>
      </c>
      <c r="G27" s="17">
        <f>[22]Setembro!$K$10</f>
        <v>0</v>
      </c>
      <c r="H27" s="17">
        <f>[22]Setembro!$K$11</f>
        <v>0</v>
      </c>
      <c r="I27" s="17">
        <f>[22]Setembro!$K$12</f>
        <v>39.200000000000003</v>
      </c>
      <c r="J27" s="17">
        <f>[22]Setembro!$K$13</f>
        <v>0.2</v>
      </c>
      <c r="K27" s="17">
        <f>[22]Setembro!$K$14</f>
        <v>56.000000000000007</v>
      </c>
      <c r="L27" s="17">
        <f>[22]Setembro!$K$15</f>
        <v>3.4</v>
      </c>
      <c r="M27" s="17">
        <f>[22]Setembro!$K$16</f>
        <v>1.2</v>
      </c>
      <c r="N27" s="17">
        <f>[22]Setembro!$K$17</f>
        <v>0</v>
      </c>
      <c r="O27" s="17">
        <f>[22]Setembro!$K$18</f>
        <v>0</v>
      </c>
      <c r="P27" s="17">
        <f>[22]Setembro!$K$19</f>
        <v>0</v>
      </c>
      <c r="Q27" s="17">
        <f>[22]Setembro!$K$20</f>
        <v>0</v>
      </c>
      <c r="R27" s="17">
        <f>[22]Setembro!$K$21</f>
        <v>0</v>
      </c>
      <c r="S27" s="17">
        <f>[22]Setembro!$K$22</f>
        <v>0</v>
      </c>
      <c r="T27" s="17">
        <f>[22]Setembro!$K$23</f>
        <v>0</v>
      </c>
      <c r="U27" s="17">
        <f>[22]Setembro!$K$24</f>
        <v>0</v>
      </c>
      <c r="V27" s="17">
        <f>[22]Setembro!$K$25</f>
        <v>0</v>
      </c>
      <c r="W27" s="17">
        <f>[22]Setembro!$K$26</f>
        <v>0</v>
      </c>
      <c r="X27" s="17">
        <f>[22]Setembro!$K$27</f>
        <v>0</v>
      </c>
      <c r="Y27" s="17">
        <f>[22]Setembro!$K$28</f>
        <v>0</v>
      </c>
      <c r="Z27" s="17">
        <f>[22]Setembro!$K$29</f>
        <v>8.2000000000000011</v>
      </c>
      <c r="AA27" s="17">
        <f>[22]Setembro!$K$30</f>
        <v>28.799999999999997</v>
      </c>
      <c r="AB27" s="17">
        <f>[22]Setembro!$K$31</f>
        <v>8.8000000000000007</v>
      </c>
      <c r="AC27" s="17">
        <f>[22]Setembro!$K$32</f>
        <v>1.8</v>
      </c>
      <c r="AD27" s="17">
        <f>[22]Setembro!$K$33</f>
        <v>0.8</v>
      </c>
      <c r="AE27" s="17">
        <f>[22]Setembro!$K$34</f>
        <v>33.600000000000009</v>
      </c>
      <c r="AF27" s="35">
        <f>SUM(B27:AE27)</f>
        <v>182.00000000000006</v>
      </c>
      <c r="AG27" s="38">
        <f>MAX(B27:AE27)</f>
        <v>56.000000000000007</v>
      </c>
      <c r="AH27" s="45">
        <f t="shared" si="3"/>
        <v>19</v>
      </c>
    </row>
    <row r="28" spans="1:35" ht="17.100000000000001" customHeight="1" x14ac:dyDescent="0.2">
      <c r="A28" s="14" t="s">
        <v>18</v>
      </c>
      <c r="B28" s="17">
        <f>[23]Setembro!$K$5</f>
        <v>0</v>
      </c>
      <c r="C28" s="17">
        <f>[23]Setembro!$K$6</f>
        <v>0</v>
      </c>
      <c r="D28" s="17">
        <f>[23]Setembro!$K$7</f>
        <v>0</v>
      </c>
      <c r="E28" s="17">
        <f>[23]Setembro!$K$8</f>
        <v>0</v>
      </c>
      <c r="F28" s="17">
        <f>[23]Setembro!$K$9</f>
        <v>0</v>
      </c>
      <c r="G28" s="17">
        <f>[23]Setembro!$K$10</f>
        <v>0</v>
      </c>
      <c r="H28" s="17">
        <f>[23]Setembro!$K$11</f>
        <v>0</v>
      </c>
      <c r="I28" s="17">
        <f>[23]Setembro!$K$12</f>
        <v>11.2</v>
      </c>
      <c r="J28" s="17">
        <f>[23]Setembro!$K$13</f>
        <v>12</v>
      </c>
      <c r="K28" s="17">
        <f>[23]Setembro!$K$14</f>
        <v>7.2</v>
      </c>
      <c r="L28" s="17">
        <f>[23]Setembro!$K$15</f>
        <v>67</v>
      </c>
      <c r="M28" s="17">
        <f>[23]Setembro!$K$16</f>
        <v>10.600000000000001</v>
      </c>
      <c r="N28" s="17">
        <f>[23]Setembro!$K$17</f>
        <v>5.8</v>
      </c>
      <c r="O28" s="17">
        <f>[23]Setembro!$K$18</f>
        <v>0</v>
      </c>
      <c r="P28" s="17">
        <f>[23]Setembro!$K$19</f>
        <v>0</v>
      </c>
      <c r="Q28" s="17">
        <f>[23]Setembro!$K$20</f>
        <v>0</v>
      </c>
      <c r="R28" s="17">
        <f>[23]Setembro!$K$21</f>
        <v>0</v>
      </c>
      <c r="S28" s="17">
        <f>[23]Setembro!$K$22</f>
        <v>0</v>
      </c>
      <c r="T28" s="17">
        <f>[23]Setembro!$K$23</f>
        <v>0</v>
      </c>
      <c r="U28" s="17">
        <f>[23]Setembro!$K$24</f>
        <v>0</v>
      </c>
      <c r="V28" s="17">
        <f>[23]Setembro!$K$25</f>
        <v>0</v>
      </c>
      <c r="W28" s="17">
        <f>[23]Setembro!$K$26</f>
        <v>0</v>
      </c>
      <c r="X28" s="17">
        <f>[23]Setembro!$K$27</f>
        <v>0</v>
      </c>
      <c r="Y28" s="17">
        <f>[23]Setembro!$K$28</f>
        <v>0</v>
      </c>
      <c r="Z28" s="17">
        <f>[23]Setembro!$K$29</f>
        <v>33.6</v>
      </c>
      <c r="AA28" s="17">
        <f>[23]Setembro!$K$30</f>
        <v>38.199999999999996</v>
      </c>
      <c r="AB28" s="17">
        <f>[23]Setembro!$K$31</f>
        <v>0</v>
      </c>
      <c r="AC28" s="17">
        <f>[23]Setembro!$K$32</f>
        <v>0.8</v>
      </c>
      <c r="AD28" s="17">
        <f>[23]Setembro!$K$33</f>
        <v>0</v>
      </c>
      <c r="AE28" s="17">
        <f>[23]Setembro!$K$34</f>
        <v>7.3999999999999995</v>
      </c>
      <c r="AF28" s="35">
        <f t="shared" si="1"/>
        <v>193.8</v>
      </c>
      <c r="AG28" s="38">
        <f t="shared" si="2"/>
        <v>67</v>
      </c>
      <c r="AH28" s="45">
        <f t="shared" si="3"/>
        <v>20</v>
      </c>
    </row>
    <row r="29" spans="1:35" ht="17.100000000000001" customHeight="1" x14ac:dyDescent="0.2">
      <c r="A29" s="14" t="s">
        <v>19</v>
      </c>
      <c r="B29" s="17">
        <f>[24]Setembro!$K$5</f>
        <v>0</v>
      </c>
      <c r="C29" s="17">
        <f>[24]Setembro!$K$6</f>
        <v>0</v>
      </c>
      <c r="D29" s="17">
        <f>[24]Setembro!$K$7</f>
        <v>0</v>
      </c>
      <c r="E29" s="17">
        <f>[24]Setembro!$K$8</f>
        <v>3</v>
      </c>
      <c r="F29" s="17">
        <f>[24]Setembro!$K$9</f>
        <v>0</v>
      </c>
      <c r="G29" s="17">
        <f>[24]Setembro!$K$10</f>
        <v>0</v>
      </c>
      <c r="H29" s="17">
        <f>[24]Setembro!$K$11</f>
        <v>1.2</v>
      </c>
      <c r="I29" s="17">
        <f>[24]Setembro!$K$12</f>
        <v>45.599999999999994</v>
      </c>
      <c r="J29" s="17">
        <f>[24]Setembro!$K$13</f>
        <v>0</v>
      </c>
      <c r="K29" s="17">
        <f>[24]Setembro!$K$14</f>
        <v>44.199999999999996</v>
      </c>
      <c r="L29" s="17">
        <f>[24]Setembro!$K$15</f>
        <v>4.2</v>
      </c>
      <c r="M29" s="17">
        <f>[24]Setembro!$K$16</f>
        <v>0.2</v>
      </c>
      <c r="N29" s="17">
        <f>[24]Setembro!$K$17</f>
        <v>0</v>
      </c>
      <c r="O29" s="17">
        <f>[24]Setembro!$K$18</f>
        <v>0</v>
      </c>
      <c r="P29" s="17">
        <f>[24]Setembro!$K$19</f>
        <v>0</v>
      </c>
      <c r="Q29" s="17">
        <f>[24]Setembro!$K$20</f>
        <v>0</v>
      </c>
      <c r="R29" s="17">
        <f>[24]Setembro!$K$21</f>
        <v>0</v>
      </c>
      <c r="S29" s="17">
        <f>[24]Setembro!$K$22</f>
        <v>0</v>
      </c>
      <c r="T29" s="17">
        <f>[24]Setembro!$K$23</f>
        <v>4.6000000000000005</v>
      </c>
      <c r="U29" s="17">
        <f>[24]Setembro!$K$24</f>
        <v>0</v>
      </c>
      <c r="V29" s="17">
        <f>[24]Setembro!$K$25</f>
        <v>0</v>
      </c>
      <c r="W29" s="17">
        <f>[24]Setembro!$K$26</f>
        <v>0</v>
      </c>
      <c r="X29" s="17">
        <f>[24]Setembro!$K$27</f>
        <v>0</v>
      </c>
      <c r="Y29" s="17">
        <f>[24]Setembro!$K$28</f>
        <v>0</v>
      </c>
      <c r="Z29" s="17">
        <f>[24]Setembro!$K$29</f>
        <v>0</v>
      </c>
      <c r="AA29" s="17">
        <f>[24]Setembro!$K$30</f>
        <v>4.8</v>
      </c>
      <c r="AB29" s="17">
        <f>[24]Setembro!$K$31</f>
        <v>27.8</v>
      </c>
      <c r="AC29" s="17">
        <f>[24]Setembro!$K$32</f>
        <v>0.2</v>
      </c>
      <c r="AD29" s="17">
        <f>[24]Setembro!$K$33</f>
        <v>0.2</v>
      </c>
      <c r="AE29" s="17">
        <f>[24]Setembro!$K$34</f>
        <v>20.999999999999996</v>
      </c>
      <c r="AF29" s="35">
        <f t="shared" si="1"/>
        <v>156.99999999999997</v>
      </c>
      <c r="AG29" s="38">
        <f t="shared" si="2"/>
        <v>45.599999999999994</v>
      </c>
      <c r="AH29" s="45">
        <f t="shared" si="3"/>
        <v>18</v>
      </c>
    </row>
    <row r="30" spans="1:35" ht="17.100000000000001" customHeight="1" x14ac:dyDescent="0.2">
      <c r="A30" s="14" t="s">
        <v>31</v>
      </c>
      <c r="B30" s="17">
        <f>[25]Setembro!$K$5</f>
        <v>0</v>
      </c>
      <c r="C30" s="17">
        <f>[25]Setembro!$K$6</f>
        <v>0</v>
      </c>
      <c r="D30" s="17">
        <f>[25]Setembro!$K$7</f>
        <v>0</v>
      </c>
      <c r="E30" s="17">
        <f>[25]Setembro!$K$8</f>
        <v>0</v>
      </c>
      <c r="F30" s="17">
        <f>[25]Setembro!$K$9</f>
        <v>0</v>
      </c>
      <c r="G30" s="17">
        <f>[25]Setembro!$K$10</f>
        <v>0</v>
      </c>
      <c r="H30" s="17">
        <f>[25]Setembro!$K$11</f>
        <v>0</v>
      </c>
      <c r="I30" s="17">
        <f>[25]Setembro!$K$12</f>
        <v>47.600000000000016</v>
      </c>
      <c r="J30" s="17">
        <f>[25]Setembro!$K$13</f>
        <v>6.0000000000000009</v>
      </c>
      <c r="K30" s="17">
        <f>[25]Setembro!$K$14</f>
        <v>0.8</v>
      </c>
      <c r="L30" s="17">
        <f>[25]Setembro!$K$15</f>
        <v>0</v>
      </c>
      <c r="M30" s="17">
        <f>[25]Setembro!$K$16</f>
        <v>0</v>
      </c>
      <c r="N30" s="17">
        <f>[25]Setembro!$K$17</f>
        <v>0</v>
      </c>
      <c r="O30" s="17">
        <f>[25]Setembro!$K$18</f>
        <v>0</v>
      </c>
      <c r="P30" s="17">
        <f>[25]Setembro!$K$19</f>
        <v>0</v>
      </c>
      <c r="Q30" s="17">
        <f>[25]Setembro!$K$20</f>
        <v>0</v>
      </c>
      <c r="R30" s="17">
        <f>[25]Setembro!$K$21</f>
        <v>0</v>
      </c>
      <c r="S30" s="17">
        <f>[25]Setembro!$K$22</f>
        <v>0</v>
      </c>
      <c r="T30" s="17">
        <f>[25]Setembro!$K$23</f>
        <v>0</v>
      </c>
      <c r="U30" s="17">
        <f>[25]Setembro!$K$24</f>
        <v>0</v>
      </c>
      <c r="V30" s="17">
        <f>[25]Setembro!$K$25</f>
        <v>0</v>
      </c>
      <c r="W30" s="17">
        <f>[25]Setembro!$K$26</f>
        <v>0</v>
      </c>
      <c r="X30" s="17">
        <f>[25]Setembro!$K$27</f>
        <v>0</v>
      </c>
      <c r="Y30" s="17">
        <f>[25]Setembro!$K$28</f>
        <v>0</v>
      </c>
      <c r="Z30" s="17">
        <f>[25]Setembro!$K$29</f>
        <v>0</v>
      </c>
      <c r="AA30" s="17">
        <f>[25]Setembro!$K$30</f>
        <v>0.60000000000000009</v>
      </c>
      <c r="AB30" s="17">
        <f>[25]Setembro!$K$31</f>
        <v>0.2</v>
      </c>
      <c r="AC30" s="17">
        <f>[25]Setembro!$K$32</f>
        <v>0</v>
      </c>
      <c r="AD30" s="17">
        <f>[25]Setembro!$K$33</f>
        <v>0</v>
      </c>
      <c r="AE30" s="17">
        <f>[25]Setembro!$K$34</f>
        <v>0</v>
      </c>
      <c r="AF30" s="35">
        <f t="shared" si="1"/>
        <v>55.200000000000017</v>
      </c>
      <c r="AG30" s="38">
        <f t="shared" si="2"/>
        <v>47.600000000000016</v>
      </c>
      <c r="AH30" s="45">
        <f t="shared" si="3"/>
        <v>25</v>
      </c>
    </row>
    <row r="31" spans="1:35" ht="17.100000000000001" customHeight="1" x14ac:dyDescent="0.2">
      <c r="A31" s="14" t="s">
        <v>51</v>
      </c>
      <c r="B31" s="17">
        <f>[26]Setembro!$K$5</f>
        <v>0</v>
      </c>
      <c r="C31" s="17">
        <f>[26]Setembro!$K$6</f>
        <v>0</v>
      </c>
      <c r="D31" s="17">
        <f>[26]Setembro!$K$7</f>
        <v>0</v>
      </c>
      <c r="E31" s="17">
        <f>[26]Setembro!$K$8</f>
        <v>0</v>
      </c>
      <c r="F31" s="17">
        <f>[26]Setembro!$K$9</f>
        <v>0</v>
      </c>
      <c r="G31" s="17">
        <f>[26]Setembro!$K$10</f>
        <v>0</v>
      </c>
      <c r="H31" s="17">
        <f>[26]Setembro!$K$11</f>
        <v>0</v>
      </c>
      <c r="I31" s="17">
        <f>[26]Setembro!$K$12</f>
        <v>0</v>
      </c>
      <c r="J31" s="17">
        <f>[26]Setembro!$K$13</f>
        <v>50.20000000000001</v>
      </c>
      <c r="K31" s="17">
        <f>[26]Setembro!$K$14</f>
        <v>2.6000000000000005</v>
      </c>
      <c r="L31" s="17">
        <f>[26]Setembro!$K$15</f>
        <v>0</v>
      </c>
      <c r="M31" s="17">
        <f>[26]Setembro!$K$16</f>
        <v>0.8</v>
      </c>
      <c r="N31" s="17">
        <f>[26]Setembro!$K$17</f>
        <v>0</v>
      </c>
      <c r="O31" s="17">
        <f>[26]Setembro!$K$18</f>
        <v>0</v>
      </c>
      <c r="P31" s="17">
        <f>[26]Setembro!$K$19</f>
        <v>0</v>
      </c>
      <c r="Q31" s="17">
        <f>[26]Setembro!$K$20</f>
        <v>0</v>
      </c>
      <c r="R31" s="17">
        <f>[26]Setembro!$K$21</f>
        <v>0</v>
      </c>
      <c r="S31" s="17">
        <f>[26]Setembro!$K$22</f>
        <v>0</v>
      </c>
      <c r="T31" s="17" t="str">
        <f>[26]Setembro!$K$23</f>
        <v>*</v>
      </c>
      <c r="U31" s="17" t="str">
        <f>[26]Setembro!$K$24</f>
        <v>*</v>
      </c>
      <c r="V31" s="17" t="str">
        <f>[26]Setembro!$K$25</f>
        <v>*</v>
      </c>
      <c r="W31" s="17">
        <f>[26]Setembro!$K$26</f>
        <v>0</v>
      </c>
      <c r="X31" s="17" t="str">
        <f>[26]Setembro!$K$27</f>
        <v>*</v>
      </c>
      <c r="Y31" s="17" t="str">
        <f>[26]Setembro!$K$28</f>
        <v>*</v>
      </c>
      <c r="Z31" s="17" t="str">
        <f>[26]Setembro!$K$29</f>
        <v>*</v>
      </c>
      <c r="AA31" s="17" t="str">
        <f>[26]Setembro!$K$30</f>
        <v>*</v>
      </c>
      <c r="AB31" s="17" t="str">
        <f>[26]Setembro!$K$31</f>
        <v>*</v>
      </c>
      <c r="AC31" s="17" t="str">
        <f>[26]Setembro!$K$32</f>
        <v>*</v>
      </c>
      <c r="AD31" s="17" t="str">
        <f>[26]Setembro!$K$33</f>
        <v>*</v>
      </c>
      <c r="AE31" s="17">
        <f>[26]Setembro!$K$34</f>
        <v>2.2000000000000002</v>
      </c>
      <c r="AF31" s="35">
        <f>SUM(B31:AE31)</f>
        <v>55.800000000000011</v>
      </c>
      <c r="AG31" s="38">
        <f>MAX(B31:AE31)</f>
        <v>50.20000000000001</v>
      </c>
      <c r="AH31" s="45">
        <f t="shared" si="3"/>
        <v>16</v>
      </c>
    </row>
    <row r="32" spans="1:35" ht="17.100000000000001" customHeight="1" x14ac:dyDescent="0.2">
      <c r="A32" s="14" t="s">
        <v>20</v>
      </c>
      <c r="B32" s="16">
        <f>[27]Setembro!$K$5</f>
        <v>0</v>
      </c>
      <c r="C32" s="16">
        <f>[27]Setembro!$K$6</f>
        <v>0</v>
      </c>
      <c r="D32" s="16">
        <f>[27]Setembro!$K$7</f>
        <v>0</v>
      </c>
      <c r="E32" s="16">
        <f>[27]Setembro!$K$8</f>
        <v>0</v>
      </c>
      <c r="F32" s="16">
        <f>[27]Setembro!$K$9</f>
        <v>0</v>
      </c>
      <c r="G32" s="16">
        <f>[27]Setembro!$K$10</f>
        <v>0</v>
      </c>
      <c r="H32" s="16">
        <f>[27]Setembro!$K$11</f>
        <v>9.8000000000000007</v>
      </c>
      <c r="I32" s="16">
        <f>[27]Setembro!$K$12</f>
        <v>44</v>
      </c>
      <c r="J32" s="16">
        <f>[27]Setembro!$K$13</f>
        <v>2.6000000000000005</v>
      </c>
      <c r="K32" s="16">
        <f>[27]Setembro!$K$14</f>
        <v>8.1999999999999993</v>
      </c>
      <c r="L32" s="16">
        <f>[27]Setembro!$K$15</f>
        <v>26.399999999999995</v>
      </c>
      <c r="M32" s="16">
        <f>[27]Setembro!$K$16</f>
        <v>9.2000000000000011</v>
      </c>
      <c r="N32" s="16">
        <f>[27]Setembro!$K$17</f>
        <v>4.6000000000000005</v>
      </c>
      <c r="O32" s="16">
        <f>[27]Setembro!$K$18</f>
        <v>0.2</v>
      </c>
      <c r="P32" s="16">
        <f>[27]Setembro!$K$19</f>
        <v>0</v>
      </c>
      <c r="Q32" s="16">
        <f>[27]Setembro!$K$20</f>
        <v>0</v>
      </c>
      <c r="R32" s="16">
        <f>[27]Setembro!$K$21</f>
        <v>0</v>
      </c>
      <c r="S32" s="16">
        <f>[27]Setembro!$K$22</f>
        <v>0</v>
      </c>
      <c r="T32" s="16">
        <f>[27]Setembro!$K$23</f>
        <v>0</v>
      </c>
      <c r="U32" s="16">
        <f>[27]Setembro!$K$24</f>
        <v>0</v>
      </c>
      <c r="V32" s="16">
        <f>[27]Setembro!$K$25</f>
        <v>0</v>
      </c>
      <c r="W32" s="16">
        <f>[27]Setembro!$K$26</f>
        <v>0</v>
      </c>
      <c r="X32" s="16">
        <f>[27]Setembro!$K$27</f>
        <v>0</v>
      </c>
      <c r="Y32" s="16">
        <f>[27]Setembro!$K$28</f>
        <v>0</v>
      </c>
      <c r="Z32" s="16">
        <f>[27]Setembro!$K$29</f>
        <v>0</v>
      </c>
      <c r="AA32" s="16">
        <f>[27]Setembro!$K$30</f>
        <v>0</v>
      </c>
      <c r="AB32" s="16">
        <f>[27]Setembro!$K$31</f>
        <v>0.4</v>
      </c>
      <c r="AC32" s="16">
        <f>[27]Setembro!$K$32</f>
        <v>0.4</v>
      </c>
      <c r="AD32" s="16">
        <f>[27]Setembro!$K$33</f>
        <v>0</v>
      </c>
      <c r="AE32" s="16">
        <f>[27]Setembro!$K$34</f>
        <v>0</v>
      </c>
      <c r="AF32" s="35">
        <f t="shared" si="1"/>
        <v>105.8</v>
      </c>
      <c r="AG32" s="38">
        <f>MAX(B32:AE32)</f>
        <v>44</v>
      </c>
      <c r="AH32" s="45">
        <f t="shared" si="3"/>
        <v>20</v>
      </c>
    </row>
    <row r="33" spans="1:35" s="5" customFormat="1" ht="17.100000000000001" customHeight="1" x14ac:dyDescent="0.2">
      <c r="A33" s="28" t="s">
        <v>33</v>
      </c>
      <c r="B33" s="29">
        <f t="shared" ref="B33:AG33" si="6">MAX(B5:B32)</f>
        <v>0</v>
      </c>
      <c r="C33" s="29">
        <f t="shared" si="6"/>
        <v>0</v>
      </c>
      <c r="D33" s="29">
        <f t="shared" si="6"/>
        <v>0</v>
      </c>
      <c r="E33" s="29">
        <f t="shared" si="6"/>
        <v>3</v>
      </c>
      <c r="F33" s="29">
        <f t="shared" si="6"/>
        <v>1.2</v>
      </c>
      <c r="G33" s="29">
        <f t="shared" si="6"/>
        <v>2.2000000000000002</v>
      </c>
      <c r="H33" s="29">
        <f t="shared" si="6"/>
        <v>9.8000000000000007</v>
      </c>
      <c r="I33" s="29">
        <f t="shared" si="6"/>
        <v>81.599999999999994</v>
      </c>
      <c r="J33" s="115">
        <f t="shared" si="6"/>
        <v>50.20000000000001</v>
      </c>
      <c r="K33" s="29">
        <f t="shared" si="6"/>
        <v>111.40000000000002</v>
      </c>
      <c r="L33" s="29">
        <f t="shared" si="6"/>
        <v>75.400000000000006</v>
      </c>
      <c r="M33" s="29">
        <f t="shared" si="6"/>
        <v>34.000000000000007</v>
      </c>
      <c r="N33" s="29">
        <f t="shared" si="6"/>
        <v>5.8</v>
      </c>
      <c r="O33" s="29">
        <f t="shared" si="6"/>
        <v>0.2</v>
      </c>
      <c r="P33" s="29">
        <f t="shared" si="6"/>
        <v>0.2</v>
      </c>
      <c r="Q33" s="29">
        <f t="shared" si="6"/>
        <v>22.2</v>
      </c>
      <c r="R33" s="29">
        <f t="shared" si="6"/>
        <v>0.2</v>
      </c>
      <c r="S33" s="29">
        <f t="shared" si="6"/>
        <v>0.8</v>
      </c>
      <c r="T33" s="29">
        <f t="shared" si="6"/>
        <v>4.6000000000000005</v>
      </c>
      <c r="U33" s="29">
        <f t="shared" si="6"/>
        <v>1.4</v>
      </c>
      <c r="V33" s="29">
        <f t="shared" si="6"/>
        <v>0</v>
      </c>
      <c r="W33" s="29">
        <f t="shared" si="6"/>
        <v>0</v>
      </c>
      <c r="X33" s="29">
        <f t="shared" si="6"/>
        <v>0</v>
      </c>
      <c r="Y33" s="29">
        <f t="shared" si="6"/>
        <v>9.1999999999999993</v>
      </c>
      <c r="Z33" s="29">
        <f t="shared" si="6"/>
        <v>41.2</v>
      </c>
      <c r="AA33" s="29">
        <f t="shared" si="6"/>
        <v>51.2</v>
      </c>
      <c r="AB33" s="29">
        <f t="shared" si="6"/>
        <v>39.199999999999996</v>
      </c>
      <c r="AC33" s="29">
        <f t="shared" si="6"/>
        <v>1.8</v>
      </c>
      <c r="AD33" s="29">
        <f t="shared" si="6"/>
        <v>8.4</v>
      </c>
      <c r="AE33" s="29">
        <f t="shared" si="6"/>
        <v>60.20000000000001</v>
      </c>
      <c r="AF33" s="34">
        <f t="shared" si="6"/>
        <v>246.60000000000002</v>
      </c>
      <c r="AG33" s="41">
        <f t="shared" si="6"/>
        <v>111.40000000000002</v>
      </c>
      <c r="AH33" s="45"/>
    </row>
    <row r="34" spans="1:35" s="10" customFormat="1" x14ac:dyDescent="0.2">
      <c r="A34" s="31" t="s">
        <v>36</v>
      </c>
      <c r="B34" s="32">
        <f t="shared" ref="B34:AF34" si="7">SUM(B5:B32)</f>
        <v>0</v>
      </c>
      <c r="C34" s="32">
        <f t="shared" si="7"/>
        <v>0</v>
      </c>
      <c r="D34" s="32">
        <f t="shared" si="7"/>
        <v>0</v>
      </c>
      <c r="E34" s="32">
        <f t="shared" si="7"/>
        <v>4</v>
      </c>
      <c r="F34" s="32">
        <f t="shared" si="7"/>
        <v>2.8000000000000003</v>
      </c>
      <c r="G34" s="32">
        <f t="shared" si="7"/>
        <v>2.2000000000000002</v>
      </c>
      <c r="H34" s="32">
        <f t="shared" si="7"/>
        <v>12.200000000000001</v>
      </c>
      <c r="I34" s="32">
        <f t="shared" si="7"/>
        <v>792.60000000000014</v>
      </c>
      <c r="J34" s="32">
        <f t="shared" si="7"/>
        <v>206.79999999999995</v>
      </c>
      <c r="K34" s="32">
        <f t="shared" si="7"/>
        <v>704.20000000000016</v>
      </c>
      <c r="L34" s="32">
        <f t="shared" si="7"/>
        <v>440</v>
      </c>
      <c r="M34" s="32">
        <f t="shared" si="7"/>
        <v>122.60000000000001</v>
      </c>
      <c r="N34" s="32">
        <f t="shared" si="7"/>
        <v>16.8</v>
      </c>
      <c r="O34" s="32">
        <f t="shared" si="7"/>
        <v>0.60000000000000009</v>
      </c>
      <c r="P34" s="32">
        <f t="shared" si="7"/>
        <v>0.2</v>
      </c>
      <c r="Q34" s="32">
        <f t="shared" si="7"/>
        <v>22.4</v>
      </c>
      <c r="R34" s="32">
        <f t="shared" si="7"/>
        <v>0.2</v>
      </c>
      <c r="S34" s="32">
        <f t="shared" si="7"/>
        <v>1</v>
      </c>
      <c r="T34" s="32">
        <f t="shared" si="7"/>
        <v>4.8000000000000007</v>
      </c>
      <c r="U34" s="32">
        <f t="shared" si="7"/>
        <v>1.4</v>
      </c>
      <c r="V34" s="32">
        <f t="shared" si="7"/>
        <v>0</v>
      </c>
      <c r="W34" s="32">
        <f t="shared" si="7"/>
        <v>0</v>
      </c>
      <c r="X34" s="32">
        <f t="shared" si="7"/>
        <v>0</v>
      </c>
      <c r="Y34" s="32">
        <f t="shared" si="7"/>
        <v>10.799999999999999</v>
      </c>
      <c r="Z34" s="32">
        <f t="shared" si="7"/>
        <v>157.4</v>
      </c>
      <c r="AA34" s="32">
        <f t="shared" si="7"/>
        <v>362.8</v>
      </c>
      <c r="AB34" s="32">
        <f t="shared" si="7"/>
        <v>331.8</v>
      </c>
      <c r="AC34" s="32">
        <f t="shared" si="7"/>
        <v>9.6000000000000014</v>
      </c>
      <c r="AD34" s="32">
        <f t="shared" si="7"/>
        <v>11.000000000000002</v>
      </c>
      <c r="AE34" s="32">
        <f t="shared" si="7"/>
        <v>585.40000000000009</v>
      </c>
      <c r="AF34" s="35">
        <f t="shared" si="7"/>
        <v>3803.6</v>
      </c>
      <c r="AG34" s="42"/>
      <c r="AH34" s="45"/>
    </row>
    <row r="35" spans="1:35" x14ac:dyDescent="0.2">
      <c r="A35" s="85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105"/>
      <c r="AG35" s="109"/>
      <c r="AH35" s="110"/>
    </row>
    <row r="36" spans="1:35" x14ac:dyDescent="0.2">
      <c r="A36" s="82"/>
      <c r="B36" s="83"/>
      <c r="C36" s="84"/>
      <c r="D36" s="82"/>
      <c r="E36" s="83"/>
      <c r="F36" s="84" t="s">
        <v>142</v>
      </c>
      <c r="G36" s="84"/>
      <c r="H36" s="84"/>
      <c r="I36" s="84"/>
      <c r="J36" s="83"/>
      <c r="K36" s="83"/>
      <c r="L36" s="83"/>
      <c r="M36" s="83" t="s">
        <v>52</v>
      </c>
      <c r="N36" s="83"/>
      <c r="O36" s="83"/>
      <c r="P36" s="83"/>
      <c r="Q36" s="83"/>
      <c r="R36" s="83"/>
      <c r="S36" s="83"/>
      <c r="T36" s="83"/>
      <c r="U36" s="83"/>
      <c r="V36" s="83" t="s">
        <v>135</v>
      </c>
      <c r="W36" s="83"/>
      <c r="X36" s="83"/>
      <c r="Y36" s="83"/>
      <c r="Z36" s="83"/>
      <c r="AA36" s="83"/>
      <c r="AB36" s="83"/>
      <c r="AC36" s="83"/>
      <c r="AD36" s="88"/>
      <c r="AE36" s="83"/>
      <c r="AF36" s="83"/>
      <c r="AG36" s="88"/>
      <c r="AH36" s="89"/>
    </row>
    <row r="37" spans="1:35" x14ac:dyDescent="0.2">
      <c r="A37" s="82"/>
      <c r="B37" s="83"/>
      <c r="C37" s="83"/>
      <c r="D37" s="83"/>
      <c r="E37" s="83"/>
      <c r="F37" s="83"/>
      <c r="G37" s="83"/>
      <c r="H37" s="83"/>
      <c r="I37" s="83"/>
      <c r="J37" s="90"/>
      <c r="K37" s="90"/>
      <c r="L37" s="90"/>
      <c r="M37" s="90" t="s">
        <v>53</v>
      </c>
      <c r="N37" s="90"/>
      <c r="O37" s="90"/>
      <c r="P37" s="90"/>
      <c r="Q37" s="83"/>
      <c r="R37" s="83"/>
      <c r="S37" s="83"/>
      <c r="T37" s="83"/>
      <c r="U37" s="83"/>
      <c r="V37" s="90" t="s">
        <v>136</v>
      </c>
      <c r="W37" s="90"/>
      <c r="X37" s="83"/>
      <c r="Y37" s="83"/>
      <c r="Z37" s="83"/>
      <c r="AA37" s="83"/>
      <c r="AB37" s="83"/>
      <c r="AC37" s="83"/>
      <c r="AD37" s="88"/>
      <c r="AE37" s="91"/>
      <c r="AF37" s="101"/>
      <c r="AG37" s="83"/>
      <c r="AH37" s="89"/>
      <c r="AI37" s="2"/>
    </row>
    <row r="38" spans="1:35" x14ac:dyDescent="0.2">
      <c r="A38" s="82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111"/>
      <c r="R38" s="111"/>
      <c r="S38" s="111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8"/>
      <c r="AG38" s="91"/>
      <c r="AH38" s="112"/>
    </row>
    <row r="39" spans="1:35" x14ac:dyDescent="0.2">
      <c r="A39" s="93"/>
      <c r="B39" s="94"/>
      <c r="C39" s="94"/>
      <c r="D39" s="94"/>
      <c r="E39" s="94" t="s">
        <v>54</v>
      </c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103"/>
      <c r="AG39" s="113"/>
      <c r="AH39" s="114"/>
    </row>
    <row r="40" spans="1:35" x14ac:dyDescent="0.2">
      <c r="H40" s="26"/>
      <c r="I40" s="26"/>
      <c r="J40" s="27"/>
      <c r="K40" s="26"/>
      <c r="L40" s="26"/>
      <c r="M40" s="26"/>
      <c r="N40" s="26"/>
      <c r="O40" s="26"/>
      <c r="P40" s="27"/>
      <c r="Q40" s="26"/>
      <c r="R40" s="26"/>
      <c r="S40" s="26"/>
      <c r="T40" s="26"/>
      <c r="U40" s="26"/>
      <c r="V40" s="26"/>
      <c r="W40" s="26"/>
      <c r="X40" s="26"/>
      <c r="Y40" s="26"/>
      <c r="Z40" s="26" t="s">
        <v>54</v>
      </c>
    </row>
    <row r="41" spans="1:35" x14ac:dyDescent="0.2">
      <c r="E41" s="48"/>
      <c r="F41" s="48"/>
      <c r="G41" s="48"/>
      <c r="H41" s="48"/>
      <c r="I41" s="48"/>
      <c r="J41" s="48"/>
      <c r="K41" s="48"/>
      <c r="L41" s="48"/>
      <c r="M41" s="48"/>
    </row>
    <row r="42" spans="1:35" x14ac:dyDescent="0.2">
      <c r="G42" s="2" t="s">
        <v>54</v>
      </c>
      <c r="Y42" s="2" t="s">
        <v>54</v>
      </c>
    </row>
    <row r="43" spans="1:35" x14ac:dyDescent="0.2">
      <c r="AG43" s="25"/>
    </row>
    <row r="44" spans="1:35" x14ac:dyDescent="0.2">
      <c r="Y44" s="2" t="s">
        <v>54</v>
      </c>
    </row>
    <row r="47" spans="1:35" x14ac:dyDescent="0.2">
      <c r="N47" s="2" t="s">
        <v>54</v>
      </c>
    </row>
    <row r="48" spans="1:35" x14ac:dyDescent="0.2">
      <c r="D48" s="2" t="s">
        <v>54</v>
      </c>
    </row>
  </sheetData>
  <mergeCells count="33">
    <mergeCell ref="AE3:AE4"/>
    <mergeCell ref="S3:S4"/>
    <mergeCell ref="R3:R4"/>
    <mergeCell ref="Q3:Q4"/>
    <mergeCell ref="M3:M4"/>
    <mergeCell ref="N3:N4"/>
    <mergeCell ref="O3:O4"/>
    <mergeCell ref="AA3:AA4"/>
    <mergeCell ref="T3:T4"/>
    <mergeCell ref="E3:E4"/>
    <mergeCell ref="F3:F4"/>
    <mergeCell ref="G3:G4"/>
    <mergeCell ref="J3:J4"/>
    <mergeCell ref="A2:A4"/>
    <mergeCell ref="B3:B4"/>
    <mergeCell ref="C3:C4"/>
    <mergeCell ref="D3:D4"/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10" zoomScaleNormal="100" workbookViewId="0">
      <selection sqref="A1:XFD1048576"/>
    </sheetView>
  </sheetViews>
  <sheetFormatPr defaultRowHeight="12.75" x14ac:dyDescent="0.2"/>
  <cols>
    <col min="1" max="1" width="30.28515625" customWidth="1"/>
    <col min="2" max="2" width="9.5703125" style="76" customWidth="1"/>
    <col min="3" max="3" width="9.5703125" style="77" customWidth="1"/>
    <col min="4" max="4" width="9.5703125" style="76" customWidth="1"/>
    <col min="5" max="5" width="9.85546875" style="76" customWidth="1"/>
    <col min="6" max="6" width="9.5703125" style="76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51" customFormat="1" ht="42.75" customHeight="1" x14ac:dyDescent="0.2">
      <c r="A1" s="49" t="s">
        <v>59</v>
      </c>
      <c r="B1" s="49" t="s">
        <v>60</v>
      </c>
      <c r="C1" s="49" t="s">
        <v>61</v>
      </c>
      <c r="D1" s="49" t="s">
        <v>62</v>
      </c>
      <c r="E1" s="49" t="s">
        <v>63</v>
      </c>
      <c r="F1" s="49" t="s">
        <v>64</v>
      </c>
      <c r="G1" s="49" t="s">
        <v>65</v>
      </c>
      <c r="H1" s="49" t="s">
        <v>66</v>
      </c>
      <c r="I1" s="49" t="s">
        <v>67</v>
      </c>
      <c r="J1" s="50"/>
      <c r="K1" s="50"/>
      <c r="L1" s="50"/>
      <c r="M1" s="50"/>
    </row>
    <row r="2" spans="1:13" s="56" customFormat="1" x14ac:dyDescent="0.2">
      <c r="A2" s="52" t="s">
        <v>68</v>
      </c>
      <c r="B2" s="52" t="s">
        <v>69</v>
      </c>
      <c r="C2" s="53" t="s">
        <v>70</v>
      </c>
      <c r="D2" s="53">
        <v>-20.444199999999999</v>
      </c>
      <c r="E2" s="53">
        <v>-52.875599999999999</v>
      </c>
      <c r="F2" s="53">
        <v>388</v>
      </c>
      <c r="G2" s="54">
        <v>40405</v>
      </c>
      <c r="H2" s="55">
        <v>1</v>
      </c>
      <c r="I2" s="53" t="s">
        <v>71</v>
      </c>
      <c r="J2" s="50"/>
      <c r="K2" s="50"/>
      <c r="L2" s="50"/>
      <c r="M2" s="50"/>
    </row>
    <row r="3" spans="1:13" ht="12.75" customHeight="1" x14ac:dyDescent="0.2">
      <c r="A3" s="52" t="s">
        <v>0</v>
      </c>
      <c r="B3" s="52" t="s">
        <v>69</v>
      </c>
      <c r="C3" s="53" t="s">
        <v>72</v>
      </c>
      <c r="D3" s="55">
        <v>-23.002500000000001</v>
      </c>
      <c r="E3" s="55">
        <v>-55.3294</v>
      </c>
      <c r="F3" s="55">
        <v>431</v>
      </c>
      <c r="G3" s="57">
        <v>39611</v>
      </c>
      <c r="H3" s="55">
        <v>1</v>
      </c>
      <c r="I3" s="53" t="s">
        <v>73</v>
      </c>
      <c r="J3" s="58"/>
      <c r="K3" s="58"/>
      <c r="L3" s="58"/>
      <c r="M3" s="58"/>
    </row>
    <row r="4" spans="1:13" x14ac:dyDescent="0.2">
      <c r="A4" s="52" t="s">
        <v>1</v>
      </c>
      <c r="B4" s="52" t="s">
        <v>69</v>
      </c>
      <c r="C4" s="53" t="s">
        <v>74</v>
      </c>
      <c r="D4" s="59">
        <v>-20.4756</v>
      </c>
      <c r="E4" s="59">
        <v>-55.783900000000003</v>
      </c>
      <c r="F4" s="59">
        <v>155</v>
      </c>
      <c r="G4" s="57">
        <v>39022</v>
      </c>
      <c r="H4" s="55">
        <v>1</v>
      </c>
      <c r="I4" s="53" t="s">
        <v>75</v>
      </c>
      <c r="J4" s="58"/>
      <c r="K4" s="58"/>
      <c r="L4" s="58"/>
      <c r="M4" s="58"/>
    </row>
    <row r="5" spans="1:13" s="61" customFormat="1" x14ac:dyDescent="0.2">
      <c r="A5" s="52" t="s">
        <v>48</v>
      </c>
      <c r="B5" s="52" t="s">
        <v>69</v>
      </c>
      <c r="C5" s="53" t="s">
        <v>76</v>
      </c>
      <c r="D5" s="59">
        <v>-22.1008</v>
      </c>
      <c r="E5" s="59">
        <v>-56.54</v>
      </c>
      <c r="F5" s="59">
        <v>208</v>
      </c>
      <c r="G5" s="57">
        <v>40764</v>
      </c>
      <c r="H5" s="55">
        <v>1</v>
      </c>
      <c r="I5" s="60" t="s">
        <v>77</v>
      </c>
      <c r="J5" s="58"/>
      <c r="K5" s="58"/>
      <c r="L5" s="58"/>
      <c r="M5" s="58"/>
    </row>
    <row r="6" spans="1:13" s="61" customFormat="1" x14ac:dyDescent="0.2">
      <c r="A6" s="52" t="s">
        <v>55</v>
      </c>
      <c r="B6" s="52" t="s">
        <v>69</v>
      </c>
      <c r="C6" s="53" t="s">
        <v>78</v>
      </c>
      <c r="D6" s="59">
        <v>-21.7514</v>
      </c>
      <c r="E6" s="59">
        <v>-52.470599999999997</v>
      </c>
      <c r="F6" s="59">
        <v>387</v>
      </c>
      <c r="G6" s="57">
        <v>41354</v>
      </c>
      <c r="H6" s="55">
        <v>1</v>
      </c>
      <c r="I6" s="60" t="s">
        <v>79</v>
      </c>
      <c r="J6" s="58"/>
      <c r="K6" s="58"/>
      <c r="L6" s="58"/>
      <c r="M6" s="58"/>
    </row>
    <row r="7" spans="1:13" x14ac:dyDescent="0.2">
      <c r="A7" s="52" t="s">
        <v>2</v>
      </c>
      <c r="B7" s="52" t="s">
        <v>69</v>
      </c>
      <c r="C7" s="53" t="s">
        <v>80</v>
      </c>
      <c r="D7" s="59">
        <v>-20.45</v>
      </c>
      <c r="E7" s="59">
        <v>-54.616599999999998</v>
      </c>
      <c r="F7" s="59">
        <v>530</v>
      </c>
      <c r="G7" s="57">
        <v>37145</v>
      </c>
      <c r="H7" s="55">
        <v>1</v>
      </c>
      <c r="I7" s="53" t="s">
        <v>81</v>
      </c>
      <c r="J7" s="58"/>
      <c r="K7" s="58"/>
      <c r="L7" s="58"/>
      <c r="M7" s="58"/>
    </row>
    <row r="8" spans="1:13" x14ac:dyDescent="0.2">
      <c r="A8" s="52" t="s">
        <v>3</v>
      </c>
      <c r="B8" s="52" t="s">
        <v>69</v>
      </c>
      <c r="C8" s="53" t="s">
        <v>82</v>
      </c>
      <c r="D8" s="55">
        <v>-19.122499999999999</v>
      </c>
      <c r="E8" s="55">
        <v>-51.720799999999997</v>
      </c>
      <c r="F8" s="59">
        <v>516</v>
      </c>
      <c r="G8" s="57">
        <v>39515</v>
      </c>
      <c r="H8" s="55">
        <v>1</v>
      </c>
      <c r="I8" s="53" t="s">
        <v>83</v>
      </c>
      <c r="J8" s="58"/>
      <c r="K8" s="58"/>
      <c r="L8" s="58"/>
      <c r="M8" s="58"/>
    </row>
    <row r="9" spans="1:13" x14ac:dyDescent="0.2">
      <c r="A9" s="52" t="s">
        <v>4</v>
      </c>
      <c r="B9" s="52" t="s">
        <v>69</v>
      </c>
      <c r="C9" s="53" t="s">
        <v>84</v>
      </c>
      <c r="D9" s="59">
        <v>-18.802199999999999</v>
      </c>
      <c r="E9" s="59">
        <v>-52.602800000000002</v>
      </c>
      <c r="F9" s="59">
        <v>818</v>
      </c>
      <c r="G9" s="57">
        <v>39070</v>
      </c>
      <c r="H9" s="55">
        <v>1</v>
      </c>
      <c r="I9" s="53" t="s">
        <v>85</v>
      </c>
      <c r="J9" s="58"/>
      <c r="K9" s="58"/>
      <c r="L9" s="58"/>
      <c r="M9" s="58"/>
    </row>
    <row r="10" spans="1:13" ht="13.5" customHeight="1" x14ac:dyDescent="0.2">
      <c r="A10" s="52" t="s">
        <v>5</v>
      </c>
      <c r="B10" s="52" t="s">
        <v>69</v>
      </c>
      <c r="C10" s="53" t="s">
        <v>86</v>
      </c>
      <c r="D10" s="59">
        <v>-18.996700000000001</v>
      </c>
      <c r="E10" s="59">
        <v>-57.637500000000003</v>
      </c>
      <c r="F10" s="59">
        <v>126</v>
      </c>
      <c r="G10" s="57">
        <v>39017</v>
      </c>
      <c r="H10" s="55">
        <v>1</v>
      </c>
      <c r="I10" s="53" t="s">
        <v>87</v>
      </c>
      <c r="J10" s="58"/>
      <c r="K10" s="58"/>
      <c r="L10" s="58"/>
      <c r="M10" s="58"/>
    </row>
    <row r="11" spans="1:13" ht="13.5" customHeight="1" x14ac:dyDescent="0.2">
      <c r="A11" s="52" t="s">
        <v>50</v>
      </c>
      <c r="B11" s="52" t="s">
        <v>69</v>
      </c>
      <c r="C11" s="53" t="s">
        <v>88</v>
      </c>
      <c r="D11" s="59">
        <v>-18.4922</v>
      </c>
      <c r="E11" s="59">
        <v>-53.167200000000001</v>
      </c>
      <c r="F11" s="59">
        <v>730</v>
      </c>
      <c r="G11" s="57">
        <v>41247</v>
      </c>
      <c r="H11" s="55">
        <v>1</v>
      </c>
      <c r="I11" s="60" t="s">
        <v>89</v>
      </c>
      <c r="J11" s="58"/>
      <c r="K11" s="58"/>
      <c r="L11" s="58"/>
      <c r="M11" s="58"/>
    </row>
    <row r="12" spans="1:13" x14ac:dyDescent="0.2">
      <c r="A12" s="52" t="s">
        <v>6</v>
      </c>
      <c r="B12" s="52" t="s">
        <v>69</v>
      </c>
      <c r="C12" s="53" t="s">
        <v>90</v>
      </c>
      <c r="D12" s="59">
        <v>-18.304400000000001</v>
      </c>
      <c r="E12" s="59">
        <v>-54.440899999999999</v>
      </c>
      <c r="F12" s="59">
        <v>252</v>
      </c>
      <c r="G12" s="57">
        <v>39028</v>
      </c>
      <c r="H12" s="55">
        <v>1</v>
      </c>
      <c r="I12" s="53" t="s">
        <v>91</v>
      </c>
      <c r="J12" s="58"/>
      <c r="K12" s="58"/>
      <c r="L12" s="58"/>
      <c r="M12" s="58"/>
    </row>
    <row r="13" spans="1:13" x14ac:dyDescent="0.2">
      <c r="A13" s="52" t="s">
        <v>7</v>
      </c>
      <c r="B13" s="52" t="s">
        <v>69</v>
      </c>
      <c r="C13" s="53" t="s">
        <v>92</v>
      </c>
      <c r="D13" s="59">
        <v>-22.193899999999999</v>
      </c>
      <c r="E13" s="62">
        <v>-54.9114</v>
      </c>
      <c r="F13" s="59">
        <v>469</v>
      </c>
      <c r="G13" s="57">
        <v>39011</v>
      </c>
      <c r="H13" s="55">
        <v>1</v>
      </c>
      <c r="I13" s="53" t="s">
        <v>93</v>
      </c>
      <c r="J13" s="58"/>
      <c r="K13" s="58"/>
      <c r="L13" s="58"/>
      <c r="M13" s="58"/>
    </row>
    <row r="14" spans="1:13" x14ac:dyDescent="0.2">
      <c r="A14" s="52" t="s">
        <v>94</v>
      </c>
      <c r="B14" s="52" t="s">
        <v>69</v>
      </c>
      <c r="C14" s="53" t="s">
        <v>95</v>
      </c>
      <c r="D14" s="55">
        <v>-23.449400000000001</v>
      </c>
      <c r="E14" s="55">
        <v>-54.181699999999999</v>
      </c>
      <c r="F14" s="55">
        <v>336</v>
      </c>
      <c r="G14" s="57">
        <v>39598</v>
      </c>
      <c r="H14" s="55">
        <v>1</v>
      </c>
      <c r="I14" s="53" t="s">
        <v>96</v>
      </c>
      <c r="J14" s="58"/>
      <c r="K14" s="58"/>
      <c r="L14" s="58"/>
      <c r="M14" s="58"/>
    </row>
    <row r="15" spans="1:13" x14ac:dyDescent="0.2">
      <c r="A15" s="52" t="s">
        <v>9</v>
      </c>
      <c r="B15" s="52" t="s">
        <v>69</v>
      </c>
      <c r="C15" s="53" t="s">
        <v>97</v>
      </c>
      <c r="D15" s="59">
        <v>-22.3</v>
      </c>
      <c r="E15" s="59">
        <v>-53.816600000000001</v>
      </c>
      <c r="F15" s="59">
        <v>373.29</v>
      </c>
      <c r="G15" s="57">
        <v>37662</v>
      </c>
      <c r="H15" s="55">
        <v>1</v>
      </c>
      <c r="I15" s="53" t="s">
        <v>98</v>
      </c>
      <c r="J15" s="58"/>
      <c r="K15" s="58"/>
      <c r="L15" s="58"/>
      <c r="M15" s="58"/>
    </row>
    <row r="16" spans="1:13" s="61" customFormat="1" x14ac:dyDescent="0.2">
      <c r="A16" s="52" t="s">
        <v>49</v>
      </c>
      <c r="B16" s="52" t="s">
        <v>69</v>
      </c>
      <c r="C16" s="53" t="s">
        <v>99</v>
      </c>
      <c r="D16" s="59">
        <v>-21.478200000000001</v>
      </c>
      <c r="E16" s="59">
        <v>-56.136899999999997</v>
      </c>
      <c r="F16" s="59">
        <v>249</v>
      </c>
      <c r="G16" s="57">
        <v>40759</v>
      </c>
      <c r="H16" s="55">
        <v>1</v>
      </c>
      <c r="I16" s="60" t="s">
        <v>100</v>
      </c>
      <c r="J16" s="58"/>
      <c r="K16" s="58"/>
      <c r="L16" s="58"/>
      <c r="M16" s="58"/>
    </row>
    <row r="17" spans="1:13" x14ac:dyDescent="0.2">
      <c r="A17" s="52" t="s">
        <v>10</v>
      </c>
      <c r="B17" s="52" t="s">
        <v>69</v>
      </c>
      <c r="C17" s="53" t="s">
        <v>101</v>
      </c>
      <c r="D17" s="55">
        <v>-22.857199999999999</v>
      </c>
      <c r="E17" s="55">
        <v>-54.605600000000003</v>
      </c>
      <c r="F17" s="55">
        <v>379</v>
      </c>
      <c r="G17" s="57">
        <v>39617</v>
      </c>
      <c r="H17" s="55">
        <v>1</v>
      </c>
      <c r="I17" s="53" t="s">
        <v>102</v>
      </c>
      <c r="J17" s="58"/>
      <c r="K17" s="58"/>
      <c r="L17" s="58"/>
      <c r="M17" s="58"/>
    </row>
    <row r="18" spans="1:13" ht="12.75" customHeight="1" x14ac:dyDescent="0.2">
      <c r="A18" s="52" t="s">
        <v>11</v>
      </c>
      <c r="B18" s="52" t="s">
        <v>69</v>
      </c>
      <c r="C18" s="53" t="s">
        <v>103</v>
      </c>
      <c r="D18" s="59">
        <v>-21.609200000000001</v>
      </c>
      <c r="E18" s="59">
        <v>-55.177799999999998</v>
      </c>
      <c r="F18" s="59">
        <v>401</v>
      </c>
      <c r="G18" s="57">
        <v>39065</v>
      </c>
      <c r="H18" s="55">
        <v>1</v>
      </c>
      <c r="I18" s="53" t="s">
        <v>104</v>
      </c>
      <c r="J18" s="58"/>
      <c r="K18" s="58"/>
      <c r="L18" s="58"/>
      <c r="M18" s="58"/>
    </row>
    <row r="19" spans="1:13" s="61" customFormat="1" x14ac:dyDescent="0.2">
      <c r="A19" s="52" t="s">
        <v>12</v>
      </c>
      <c r="B19" s="52" t="s">
        <v>69</v>
      </c>
      <c r="C19" s="53" t="s">
        <v>105</v>
      </c>
      <c r="D19" s="59">
        <v>-20.395600000000002</v>
      </c>
      <c r="E19" s="59">
        <v>-56.431699999999999</v>
      </c>
      <c r="F19" s="59">
        <v>140</v>
      </c>
      <c r="G19" s="57">
        <v>39023</v>
      </c>
      <c r="H19" s="55">
        <v>1</v>
      </c>
      <c r="I19" s="53" t="s">
        <v>106</v>
      </c>
      <c r="J19" s="58"/>
      <c r="K19" s="58"/>
      <c r="L19" s="58"/>
      <c r="M19" s="58"/>
    </row>
    <row r="20" spans="1:13" x14ac:dyDescent="0.2">
      <c r="A20" s="52" t="s">
        <v>107</v>
      </c>
      <c r="B20" s="52" t="s">
        <v>69</v>
      </c>
      <c r="C20" s="53" t="s">
        <v>108</v>
      </c>
      <c r="D20" s="59">
        <v>-18.988900000000001</v>
      </c>
      <c r="E20" s="59">
        <v>-56.623100000000001</v>
      </c>
      <c r="F20" s="59">
        <v>104</v>
      </c>
      <c r="G20" s="57">
        <v>38932</v>
      </c>
      <c r="H20" s="55">
        <v>1</v>
      </c>
      <c r="I20" s="53" t="s">
        <v>109</v>
      </c>
      <c r="J20" s="58"/>
      <c r="K20" s="58"/>
      <c r="L20" s="58"/>
      <c r="M20" s="58"/>
    </row>
    <row r="21" spans="1:13" s="61" customFormat="1" x14ac:dyDescent="0.2">
      <c r="A21" s="52" t="s">
        <v>14</v>
      </c>
      <c r="B21" s="52" t="s">
        <v>69</v>
      </c>
      <c r="C21" s="53" t="s">
        <v>110</v>
      </c>
      <c r="D21" s="59">
        <v>-19.414300000000001</v>
      </c>
      <c r="E21" s="59">
        <v>-51.1053</v>
      </c>
      <c r="F21" s="59">
        <v>424</v>
      </c>
      <c r="G21" s="57" t="s">
        <v>111</v>
      </c>
      <c r="H21" s="55">
        <v>1</v>
      </c>
      <c r="I21" s="53" t="s">
        <v>112</v>
      </c>
      <c r="J21" s="58"/>
      <c r="K21" s="58"/>
      <c r="L21" s="58"/>
      <c r="M21" s="58"/>
    </row>
    <row r="22" spans="1:13" x14ac:dyDescent="0.2">
      <c r="A22" s="52" t="s">
        <v>15</v>
      </c>
      <c r="B22" s="52" t="s">
        <v>69</v>
      </c>
      <c r="C22" s="53" t="s">
        <v>113</v>
      </c>
      <c r="D22" s="59">
        <v>-22.533300000000001</v>
      </c>
      <c r="E22" s="59">
        <v>-55.533299999999997</v>
      </c>
      <c r="F22" s="59">
        <v>650</v>
      </c>
      <c r="G22" s="57">
        <v>37140</v>
      </c>
      <c r="H22" s="55">
        <v>1</v>
      </c>
      <c r="I22" s="53" t="s">
        <v>114</v>
      </c>
      <c r="J22" s="58"/>
      <c r="K22" s="58"/>
      <c r="L22" s="58"/>
      <c r="M22" s="58"/>
    </row>
    <row r="23" spans="1:13" x14ac:dyDescent="0.2">
      <c r="A23" s="52" t="s">
        <v>16</v>
      </c>
      <c r="B23" s="52" t="s">
        <v>69</v>
      </c>
      <c r="C23" s="53" t="s">
        <v>115</v>
      </c>
      <c r="D23" s="59">
        <v>-21.7058</v>
      </c>
      <c r="E23" s="59">
        <v>-57.5533</v>
      </c>
      <c r="F23" s="59">
        <v>85</v>
      </c>
      <c r="G23" s="57">
        <v>39014</v>
      </c>
      <c r="H23" s="55">
        <v>1</v>
      </c>
      <c r="I23" s="53" t="s">
        <v>116</v>
      </c>
      <c r="J23" s="58"/>
      <c r="K23" s="58"/>
      <c r="L23" s="58"/>
      <c r="M23" s="58"/>
    </row>
    <row r="24" spans="1:13" s="61" customFormat="1" x14ac:dyDescent="0.2">
      <c r="A24" s="52" t="s">
        <v>18</v>
      </c>
      <c r="B24" s="52" t="s">
        <v>69</v>
      </c>
      <c r="C24" s="53" t="s">
        <v>117</v>
      </c>
      <c r="D24" s="59">
        <v>-19.420100000000001</v>
      </c>
      <c r="E24" s="59">
        <v>-54.553100000000001</v>
      </c>
      <c r="F24" s="59">
        <v>647</v>
      </c>
      <c r="G24" s="57">
        <v>39067</v>
      </c>
      <c r="H24" s="55">
        <v>1</v>
      </c>
      <c r="I24" s="53" t="s">
        <v>118</v>
      </c>
      <c r="J24" s="58"/>
      <c r="K24" s="58"/>
      <c r="L24" s="58"/>
      <c r="M24" s="58"/>
    </row>
    <row r="25" spans="1:13" x14ac:dyDescent="0.2">
      <c r="A25" s="52" t="s">
        <v>119</v>
      </c>
      <c r="B25" s="52" t="s">
        <v>69</v>
      </c>
      <c r="C25" s="53" t="s">
        <v>120</v>
      </c>
      <c r="D25" s="55">
        <v>-21.774999999999999</v>
      </c>
      <c r="E25" s="55">
        <v>-54.528100000000002</v>
      </c>
      <c r="F25" s="55">
        <v>329</v>
      </c>
      <c r="G25" s="57">
        <v>39625</v>
      </c>
      <c r="H25" s="55">
        <v>1</v>
      </c>
      <c r="I25" s="53" t="s">
        <v>121</v>
      </c>
      <c r="J25" s="58"/>
      <c r="K25" s="58"/>
      <c r="L25" s="58"/>
      <c r="M25" s="58"/>
    </row>
    <row r="26" spans="1:13" s="66" customFormat="1" ht="15" customHeight="1" x14ac:dyDescent="0.2">
      <c r="A26" s="63" t="s">
        <v>31</v>
      </c>
      <c r="B26" s="63" t="s">
        <v>69</v>
      </c>
      <c r="C26" s="53" t="s">
        <v>122</v>
      </c>
      <c r="D26" s="64">
        <v>-20.9817</v>
      </c>
      <c r="E26" s="64">
        <v>-54.971899999999998</v>
      </c>
      <c r="F26" s="64">
        <v>464</v>
      </c>
      <c r="G26" s="54" t="s">
        <v>123</v>
      </c>
      <c r="H26" s="53">
        <v>1</v>
      </c>
      <c r="I26" s="63" t="s">
        <v>124</v>
      </c>
      <c r="J26" s="65"/>
      <c r="K26" s="65"/>
      <c r="L26" s="65"/>
      <c r="M26" s="65"/>
    </row>
    <row r="27" spans="1:13" s="61" customFormat="1" x14ac:dyDescent="0.2">
      <c r="A27" s="52" t="s">
        <v>19</v>
      </c>
      <c r="B27" s="52" t="s">
        <v>69</v>
      </c>
      <c r="C27" s="53" t="s">
        <v>125</v>
      </c>
      <c r="D27" s="55">
        <v>-23.966899999999999</v>
      </c>
      <c r="E27" s="55">
        <v>-55.0242</v>
      </c>
      <c r="F27" s="55">
        <v>402</v>
      </c>
      <c r="G27" s="57">
        <v>39605</v>
      </c>
      <c r="H27" s="55">
        <v>1</v>
      </c>
      <c r="I27" s="53" t="s">
        <v>126</v>
      </c>
      <c r="J27" s="58"/>
      <c r="K27" s="58"/>
      <c r="L27" s="58"/>
      <c r="M27" s="58"/>
    </row>
    <row r="28" spans="1:13" s="68" customFormat="1" x14ac:dyDescent="0.2">
      <c r="A28" s="63" t="s">
        <v>51</v>
      </c>
      <c r="B28" s="63" t="s">
        <v>69</v>
      </c>
      <c r="C28" s="53" t="s">
        <v>127</v>
      </c>
      <c r="D28" s="53">
        <v>-17.634699999999999</v>
      </c>
      <c r="E28" s="53">
        <v>-54.760100000000001</v>
      </c>
      <c r="F28" s="53">
        <v>486</v>
      </c>
      <c r="G28" s="54" t="s">
        <v>128</v>
      </c>
      <c r="H28" s="53">
        <v>1</v>
      </c>
      <c r="I28" s="55" t="s">
        <v>129</v>
      </c>
      <c r="J28" s="67"/>
      <c r="K28" s="67"/>
      <c r="L28" s="67"/>
      <c r="M28" s="67"/>
    </row>
    <row r="29" spans="1:13" x14ac:dyDescent="0.2">
      <c r="A29" s="52" t="s">
        <v>20</v>
      </c>
      <c r="B29" s="52" t="s">
        <v>69</v>
      </c>
      <c r="C29" s="53" t="s">
        <v>130</v>
      </c>
      <c r="D29" s="55">
        <v>-20.783300000000001</v>
      </c>
      <c r="E29" s="55">
        <v>-51.7</v>
      </c>
      <c r="F29" s="55">
        <v>313</v>
      </c>
      <c r="G29" s="57">
        <v>37137</v>
      </c>
      <c r="H29" s="55">
        <v>1</v>
      </c>
      <c r="I29" s="53" t="s">
        <v>131</v>
      </c>
      <c r="J29" s="58"/>
      <c r="K29" s="58"/>
      <c r="L29" s="58"/>
      <c r="M29" s="58"/>
    </row>
    <row r="30" spans="1:13" ht="18" customHeight="1" x14ac:dyDescent="0.2">
      <c r="A30" s="69"/>
      <c r="B30" s="70"/>
      <c r="C30" s="71"/>
      <c r="D30" s="71"/>
      <c r="E30" s="71"/>
      <c r="F30" s="71"/>
      <c r="G30" s="49" t="s">
        <v>132</v>
      </c>
      <c r="H30" s="53">
        <f>SUM(H2:H29)</f>
        <v>28</v>
      </c>
      <c r="I30" s="69"/>
      <c r="J30" s="58"/>
      <c r="K30" s="58"/>
      <c r="L30" s="58"/>
      <c r="M30" s="58"/>
    </row>
    <row r="31" spans="1:13" x14ac:dyDescent="0.2">
      <c r="A31" s="58" t="s">
        <v>133</v>
      </c>
      <c r="B31" s="72"/>
      <c r="C31" s="72"/>
      <c r="D31" s="72"/>
      <c r="E31" s="72"/>
      <c r="F31" s="72"/>
      <c r="G31" s="58"/>
      <c r="H31" s="73"/>
      <c r="I31" s="58"/>
      <c r="J31" s="58"/>
      <c r="K31" s="58"/>
      <c r="L31" s="58"/>
      <c r="M31" s="58"/>
    </row>
    <row r="32" spans="1:13" x14ac:dyDescent="0.2">
      <c r="A32" s="74" t="s">
        <v>134</v>
      </c>
      <c r="B32" s="75"/>
      <c r="C32" s="75"/>
      <c r="D32" s="75"/>
      <c r="E32" s="75"/>
      <c r="F32" s="75"/>
      <c r="G32" s="58"/>
      <c r="H32" s="58"/>
      <c r="I32" s="58"/>
      <c r="J32" s="58"/>
      <c r="K32" s="58"/>
      <c r="L32" s="58"/>
      <c r="M32" s="58"/>
    </row>
    <row r="33" spans="1:13" x14ac:dyDescent="0.2">
      <c r="A33" s="58"/>
      <c r="B33" s="75"/>
      <c r="C33" s="75"/>
      <c r="D33" s="75"/>
      <c r="E33" s="75"/>
      <c r="F33" s="75"/>
      <c r="G33" s="58"/>
      <c r="H33" s="58"/>
      <c r="I33" s="58"/>
      <c r="J33" s="58"/>
      <c r="K33" s="58"/>
      <c r="L33" s="58"/>
      <c r="M33" s="58"/>
    </row>
    <row r="34" spans="1:13" x14ac:dyDescent="0.2">
      <c r="A34" s="58"/>
      <c r="B34" s="75"/>
      <c r="C34" s="75"/>
      <c r="D34" s="75"/>
      <c r="E34" s="75"/>
      <c r="F34" s="75"/>
      <c r="G34" s="58"/>
      <c r="H34" s="58"/>
      <c r="I34" s="58"/>
      <c r="J34" s="58"/>
      <c r="K34" s="58"/>
      <c r="L34" s="58"/>
      <c r="M34" s="58"/>
    </row>
    <row r="35" spans="1:13" x14ac:dyDescent="0.2">
      <c r="A35" s="58"/>
      <c r="B35" s="75"/>
      <c r="C35" s="75"/>
      <c r="D35" s="75"/>
      <c r="E35" s="75"/>
      <c r="F35" s="75"/>
      <c r="G35" s="58"/>
      <c r="H35" s="58"/>
      <c r="I35" s="58"/>
      <c r="J35" s="58"/>
      <c r="K35" s="58"/>
      <c r="L35" s="58"/>
      <c r="M35" s="58"/>
    </row>
    <row r="36" spans="1:13" x14ac:dyDescent="0.2">
      <c r="A36" s="58"/>
      <c r="B36" s="75"/>
      <c r="C36" s="75"/>
      <c r="D36" s="75"/>
      <c r="E36" s="75"/>
      <c r="F36" s="75"/>
      <c r="G36" s="58"/>
      <c r="H36" s="58"/>
      <c r="I36" s="58"/>
      <c r="J36" s="58"/>
      <c r="K36" s="58"/>
      <c r="L36" s="58"/>
      <c r="M36" s="58"/>
    </row>
    <row r="37" spans="1:13" x14ac:dyDescent="0.2">
      <c r="A37" s="58"/>
      <c r="B37" s="75"/>
      <c r="C37" s="75"/>
      <c r="D37" s="75"/>
      <c r="E37" s="75"/>
      <c r="F37" s="75"/>
      <c r="G37" s="58"/>
      <c r="H37" s="58"/>
      <c r="I37" s="58"/>
      <c r="J37" s="58"/>
      <c r="K37" s="58"/>
      <c r="L37" s="58"/>
      <c r="M37" s="58"/>
    </row>
    <row r="38" spans="1:13" x14ac:dyDescent="0.2">
      <c r="A38" s="58"/>
      <c r="B38" s="75"/>
      <c r="C38" s="75"/>
      <c r="D38" s="75"/>
      <c r="E38" s="75"/>
      <c r="F38" s="75"/>
      <c r="G38" s="58"/>
      <c r="H38" s="58"/>
      <c r="I38" s="58"/>
      <c r="J38" s="58"/>
      <c r="K38" s="58"/>
      <c r="L38" s="58"/>
      <c r="M38" s="58"/>
    </row>
    <row r="39" spans="1:13" x14ac:dyDescent="0.2">
      <c r="A39" s="58"/>
      <c r="B39" s="75"/>
      <c r="C39" s="75"/>
      <c r="D39" s="75"/>
      <c r="E39" s="75"/>
      <c r="F39" s="75"/>
      <c r="G39" s="58"/>
      <c r="H39" s="58"/>
      <c r="I39" s="58"/>
      <c r="J39" s="58"/>
      <c r="K39" s="58"/>
      <c r="L39" s="58"/>
      <c r="M39" s="58"/>
    </row>
    <row r="40" spans="1:13" x14ac:dyDescent="0.2">
      <c r="A40" s="58"/>
      <c r="B40" s="75"/>
      <c r="C40" s="75"/>
      <c r="D40" s="75"/>
      <c r="E40" s="75"/>
      <c r="F40" s="75"/>
      <c r="G40" s="58"/>
      <c r="H40" s="58"/>
      <c r="I40" s="58"/>
      <c r="J40" s="58"/>
      <c r="K40" s="58"/>
      <c r="L40" s="58"/>
      <c r="M40" s="58"/>
    </row>
    <row r="41" spans="1:13" x14ac:dyDescent="0.2">
      <c r="A41" s="58"/>
      <c r="B41" s="75"/>
      <c r="C41" s="75"/>
      <c r="D41" s="75"/>
      <c r="E41" s="75"/>
      <c r="F41" s="75"/>
      <c r="G41" s="58"/>
      <c r="H41" s="58"/>
      <c r="I41" s="58"/>
      <c r="J41" s="58"/>
      <c r="K41" s="58"/>
      <c r="L41" s="58"/>
      <c r="M41" s="58"/>
    </row>
    <row r="42" spans="1:13" x14ac:dyDescent="0.2">
      <c r="A42" s="58"/>
      <c r="B42" s="75"/>
      <c r="C42" s="75"/>
      <c r="D42" s="75"/>
      <c r="E42" s="75"/>
      <c r="F42" s="75"/>
      <c r="G42" s="58"/>
      <c r="H42" s="58"/>
      <c r="I42" s="58"/>
      <c r="J42" s="58"/>
      <c r="K42" s="58"/>
      <c r="L42" s="58"/>
      <c r="M42" s="58"/>
    </row>
    <row r="43" spans="1:13" x14ac:dyDescent="0.2">
      <c r="A43" s="58"/>
      <c r="B43" s="75"/>
      <c r="C43" s="75"/>
      <c r="D43" s="75"/>
      <c r="E43" s="75"/>
      <c r="F43" s="75"/>
      <c r="G43" s="58"/>
      <c r="H43" s="58"/>
      <c r="I43" s="58"/>
      <c r="J43" s="58"/>
      <c r="K43" s="58"/>
      <c r="L43" s="58"/>
      <c r="M43" s="58"/>
    </row>
    <row r="44" spans="1:13" x14ac:dyDescent="0.2">
      <c r="A44" s="58"/>
      <c r="B44" s="75"/>
      <c r="C44" s="75"/>
      <c r="D44" s="75"/>
      <c r="E44" s="75"/>
      <c r="F44" s="75"/>
      <c r="G44" s="58"/>
      <c r="H44" s="58"/>
      <c r="I44" s="58"/>
      <c r="J44" s="58"/>
      <c r="K44" s="58"/>
      <c r="L44" s="58"/>
      <c r="M44" s="58"/>
    </row>
    <row r="45" spans="1:13" x14ac:dyDescent="0.2">
      <c r="A45" s="58"/>
      <c r="B45" s="75"/>
      <c r="C45" s="75"/>
      <c r="D45" s="75"/>
      <c r="E45" s="75"/>
      <c r="F45" s="75"/>
      <c r="G45" s="58"/>
      <c r="H45" s="58"/>
      <c r="I45" s="58"/>
      <c r="J45" s="58"/>
      <c r="K45" s="58"/>
      <c r="L45" s="58"/>
      <c r="M45" s="58"/>
    </row>
    <row r="46" spans="1:13" x14ac:dyDescent="0.2">
      <c r="A46" s="58"/>
      <c r="B46" s="75"/>
      <c r="C46" s="75"/>
      <c r="D46" s="75"/>
      <c r="E46" s="75"/>
      <c r="F46" s="75"/>
      <c r="G46" s="58"/>
      <c r="H46" s="58"/>
      <c r="I46" s="58"/>
      <c r="J46" s="58"/>
      <c r="K46" s="58"/>
      <c r="L46" s="58"/>
      <c r="M46" s="58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&amp;LCentro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A19" zoomScale="90" zoomScaleNormal="90" workbookViewId="0">
      <selection activeCell="T15" sqref="T15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9" bestFit="1" customWidth="1"/>
    <col min="33" max="33" width="7.28515625" style="11" bestFit="1" customWidth="1"/>
  </cols>
  <sheetData>
    <row r="1" spans="1:33" ht="20.100000000000001" customHeight="1" x14ac:dyDescent="0.2">
      <c r="A1" s="121" t="s">
        <v>23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</row>
    <row r="2" spans="1:33" ht="20.100000000000001" customHeight="1" x14ac:dyDescent="0.2">
      <c r="A2" s="119" t="s">
        <v>21</v>
      </c>
      <c r="B2" s="120" t="s">
        <v>143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s="4" customFormat="1" ht="20.100000000000001" customHeight="1" x14ac:dyDescent="0.2">
      <c r="A3" s="119"/>
      <c r="B3" s="117">
        <v>1</v>
      </c>
      <c r="C3" s="117">
        <f>SUM(B3+1)</f>
        <v>2</v>
      </c>
      <c r="D3" s="117">
        <f t="shared" ref="D3:AD3" si="0">SUM(C3+1)</f>
        <v>3</v>
      </c>
      <c r="E3" s="117">
        <f t="shared" si="0"/>
        <v>4</v>
      </c>
      <c r="F3" s="117">
        <f t="shared" si="0"/>
        <v>5</v>
      </c>
      <c r="G3" s="117">
        <f t="shared" si="0"/>
        <v>6</v>
      </c>
      <c r="H3" s="117">
        <f t="shared" si="0"/>
        <v>7</v>
      </c>
      <c r="I3" s="117">
        <f t="shared" si="0"/>
        <v>8</v>
      </c>
      <c r="J3" s="117">
        <f t="shared" si="0"/>
        <v>9</v>
      </c>
      <c r="K3" s="117">
        <f t="shared" si="0"/>
        <v>10</v>
      </c>
      <c r="L3" s="117">
        <f t="shared" si="0"/>
        <v>11</v>
      </c>
      <c r="M3" s="117">
        <f t="shared" si="0"/>
        <v>12</v>
      </c>
      <c r="N3" s="117">
        <f t="shared" si="0"/>
        <v>13</v>
      </c>
      <c r="O3" s="117">
        <f t="shared" si="0"/>
        <v>14</v>
      </c>
      <c r="P3" s="117">
        <f t="shared" si="0"/>
        <v>15</v>
      </c>
      <c r="Q3" s="117">
        <f t="shared" si="0"/>
        <v>16</v>
      </c>
      <c r="R3" s="117">
        <f t="shared" si="0"/>
        <v>17</v>
      </c>
      <c r="S3" s="117">
        <f t="shared" si="0"/>
        <v>18</v>
      </c>
      <c r="T3" s="117">
        <f t="shared" si="0"/>
        <v>19</v>
      </c>
      <c r="U3" s="117">
        <f t="shared" si="0"/>
        <v>20</v>
      </c>
      <c r="V3" s="117">
        <f t="shared" si="0"/>
        <v>21</v>
      </c>
      <c r="W3" s="117">
        <f t="shared" si="0"/>
        <v>22</v>
      </c>
      <c r="X3" s="117">
        <f t="shared" si="0"/>
        <v>23</v>
      </c>
      <c r="Y3" s="117">
        <f t="shared" si="0"/>
        <v>24</v>
      </c>
      <c r="Z3" s="117">
        <f t="shared" si="0"/>
        <v>25</v>
      </c>
      <c r="AA3" s="117">
        <f t="shared" si="0"/>
        <v>26</v>
      </c>
      <c r="AB3" s="117">
        <f t="shared" si="0"/>
        <v>27</v>
      </c>
      <c r="AC3" s="117">
        <f t="shared" si="0"/>
        <v>28</v>
      </c>
      <c r="AD3" s="117">
        <f t="shared" si="0"/>
        <v>29</v>
      </c>
      <c r="AE3" s="117">
        <v>30</v>
      </c>
      <c r="AF3" s="33" t="s">
        <v>41</v>
      </c>
      <c r="AG3" s="36" t="s">
        <v>40</v>
      </c>
    </row>
    <row r="4" spans="1:33" s="5" customFormat="1" ht="20.100000000000001" customHeight="1" x14ac:dyDescent="0.2">
      <c r="A4" s="119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33" t="s">
        <v>39</v>
      </c>
      <c r="AG4" s="36" t="s">
        <v>39</v>
      </c>
    </row>
    <row r="5" spans="1:33" s="5" customFormat="1" ht="20.100000000000001" customHeight="1" x14ac:dyDescent="0.2">
      <c r="A5" s="14" t="s">
        <v>47</v>
      </c>
      <c r="B5" s="15">
        <f>[1]Setembro!$C$5</f>
        <v>37.200000000000003</v>
      </c>
      <c r="C5" s="15">
        <f>[1]Setembro!$C$6</f>
        <v>36</v>
      </c>
      <c r="D5" s="15">
        <f>[1]Setembro!$C$7</f>
        <v>37.6</v>
      </c>
      <c r="E5" s="15">
        <f>[1]Setembro!$C$8</f>
        <v>34.9</v>
      </c>
      <c r="F5" s="15">
        <f>[1]Setembro!$C$9</f>
        <v>31.4</v>
      </c>
      <c r="G5" s="15">
        <f>[1]Setembro!$C$10</f>
        <v>34.200000000000003</v>
      </c>
      <c r="H5" s="15">
        <f>[1]Setembro!$C$11</f>
        <v>37.700000000000003</v>
      </c>
      <c r="I5" s="15">
        <f>[1]Setembro!$C$12</f>
        <v>31.6</v>
      </c>
      <c r="J5" s="15">
        <f>[1]Setembro!$C$13</f>
        <v>26.6</v>
      </c>
      <c r="K5" s="15">
        <f>[1]Setembro!$C$14</f>
        <v>33</v>
      </c>
      <c r="L5" s="15">
        <f>[1]Setembro!$C$15</f>
        <v>28.7</v>
      </c>
      <c r="M5" s="15">
        <f>[1]Setembro!$C$16</f>
        <v>20.5</v>
      </c>
      <c r="N5" s="15">
        <f>[1]Setembro!$C$17</f>
        <v>22.2</v>
      </c>
      <c r="O5" s="15">
        <f>[1]Setembro!$C$18</f>
        <v>29.7</v>
      </c>
      <c r="P5" s="15">
        <f>[1]Setembro!$C$19</f>
        <v>35.9</v>
      </c>
      <c r="Q5" s="15">
        <f>[1]Setembro!$C$20</f>
        <v>38</v>
      </c>
      <c r="R5" s="15">
        <f>[1]Setembro!$C$21</f>
        <v>38.700000000000003</v>
      </c>
      <c r="S5" s="15">
        <f>[1]Setembro!$C$22</f>
        <v>38.700000000000003</v>
      </c>
      <c r="T5" s="15">
        <f>[1]Setembro!$C$23</f>
        <v>39.700000000000003</v>
      </c>
      <c r="U5" s="15">
        <f>[1]Setembro!$C$24</f>
        <v>39.9</v>
      </c>
      <c r="V5" s="15">
        <f>[1]Setembro!$C$25</f>
        <v>39.4</v>
      </c>
      <c r="W5" s="15">
        <f>[1]Setembro!$C$26</f>
        <v>39.9</v>
      </c>
      <c r="X5" s="15">
        <f>[1]Setembro!$C$27</f>
        <v>39.799999999999997</v>
      </c>
      <c r="Y5" s="15">
        <f>[1]Setembro!$C$28</f>
        <v>39.700000000000003</v>
      </c>
      <c r="Z5" s="15">
        <f>[1]Setembro!$C$29</f>
        <v>37.799999999999997</v>
      </c>
      <c r="AA5" s="15">
        <f>[1]Setembro!$C$30</f>
        <v>25.5</v>
      </c>
      <c r="AB5" s="15">
        <f>[1]Setembro!$C$31</f>
        <v>34.299999999999997</v>
      </c>
      <c r="AC5" s="15">
        <f>[1]Setembro!$C$32</f>
        <v>29.2</v>
      </c>
      <c r="AD5" s="15">
        <f>[1]Setembro!$C$33</f>
        <v>34.799999999999997</v>
      </c>
      <c r="AE5" s="15">
        <f>[1]Setembro!$C$34</f>
        <v>27.3</v>
      </c>
      <c r="AF5" s="34">
        <f t="shared" ref="AF5:AF12" si="1">MAX(B5:AE5)</f>
        <v>39.9</v>
      </c>
      <c r="AG5" s="37">
        <f t="shared" ref="AG5:AG12" si="2">AVERAGE(B5:AE5)</f>
        <v>33.996666666666663</v>
      </c>
    </row>
    <row r="6" spans="1:33" ht="17.100000000000001" customHeight="1" x14ac:dyDescent="0.2">
      <c r="A6" s="14" t="s">
        <v>0</v>
      </c>
      <c r="B6" s="16">
        <f>[2]Setembro!$C$5</f>
        <v>36.4</v>
      </c>
      <c r="C6" s="16">
        <f>[2]Setembro!$C$6</f>
        <v>34.799999999999997</v>
      </c>
      <c r="D6" s="16">
        <f>[2]Setembro!$C$7</f>
        <v>32</v>
      </c>
      <c r="E6" s="16">
        <f>[2]Setembro!$C$8</f>
        <v>27.9</v>
      </c>
      <c r="F6" s="16">
        <f>[2]Setembro!$C$9</f>
        <v>27.3</v>
      </c>
      <c r="G6" s="16">
        <f>[2]Setembro!$C$10</f>
        <v>26.9</v>
      </c>
      <c r="H6" s="16">
        <f>[2]Setembro!$C$11</f>
        <v>34.299999999999997</v>
      </c>
      <c r="I6" s="16">
        <f>[2]Setembro!$C$12</f>
        <v>28.5</v>
      </c>
      <c r="J6" s="16">
        <f>[2]Setembro!$C$13</f>
        <v>27.7</v>
      </c>
      <c r="K6" s="16">
        <f>[2]Setembro!$C$14</f>
        <v>20.399999999999999</v>
      </c>
      <c r="L6" s="16">
        <f>[2]Setembro!$C$15</f>
        <v>18.3</v>
      </c>
      <c r="M6" s="16">
        <f>[2]Setembro!$C$16</f>
        <v>19.100000000000001</v>
      </c>
      <c r="N6" s="16">
        <f>[2]Setembro!$C$17</f>
        <v>25</v>
      </c>
      <c r="O6" s="16">
        <f>[2]Setembro!$C$18</f>
        <v>28</v>
      </c>
      <c r="P6" s="16">
        <f>[2]Setembro!$C$19</f>
        <v>32.799999999999997</v>
      </c>
      <c r="Q6" s="16">
        <f>[2]Setembro!$C$20</f>
        <v>36</v>
      </c>
      <c r="R6" s="16">
        <f>[2]Setembro!$C$21</f>
        <v>36.5</v>
      </c>
      <c r="S6" s="16">
        <f>[2]Setembro!$C$22</f>
        <v>36.4</v>
      </c>
      <c r="T6" s="16">
        <f>[2]Setembro!$C$23</f>
        <v>36.200000000000003</v>
      </c>
      <c r="U6" s="16">
        <f>[2]Setembro!$C$24</f>
        <v>37.9</v>
      </c>
      <c r="V6" s="16">
        <f>[2]Setembro!$C$25</f>
        <v>37.1</v>
      </c>
      <c r="W6" s="16">
        <f>[2]Setembro!$C$26</f>
        <v>35.799999999999997</v>
      </c>
      <c r="X6" s="16">
        <f>[2]Setembro!$C$27</f>
        <v>35.6</v>
      </c>
      <c r="Y6" s="16">
        <f>[2]Setembro!$C$28</f>
        <v>34.799999999999997</v>
      </c>
      <c r="Z6" s="16">
        <f>[2]Setembro!$C$29</f>
        <v>33.4</v>
      </c>
      <c r="AA6" s="16">
        <f>[2]Setembro!$C$30</f>
        <v>26.4</v>
      </c>
      <c r="AB6" s="16">
        <f>[2]Setembro!$C$31</f>
        <v>25.3</v>
      </c>
      <c r="AC6" s="16">
        <f>[2]Setembro!$C$32</f>
        <v>27.1</v>
      </c>
      <c r="AD6" s="16">
        <f>[2]Setembro!$C$33</f>
        <v>32.299999999999997</v>
      </c>
      <c r="AE6" s="16">
        <f>[2]Setembro!$C$34</f>
        <v>27.3</v>
      </c>
      <c r="AF6" s="35">
        <f t="shared" si="1"/>
        <v>37.9</v>
      </c>
      <c r="AG6" s="38">
        <f t="shared" si="2"/>
        <v>30.583333333333329</v>
      </c>
    </row>
    <row r="7" spans="1:33" ht="17.100000000000001" customHeight="1" x14ac:dyDescent="0.2">
      <c r="A7" s="14" t="s">
        <v>1</v>
      </c>
      <c r="B7" s="16">
        <f>[3]Setembro!$C$5</f>
        <v>39.6</v>
      </c>
      <c r="C7" s="16">
        <f>[3]Setembro!$C$6</f>
        <v>39.4</v>
      </c>
      <c r="D7" s="16">
        <f>[3]Setembro!$C$7</f>
        <v>38.299999999999997</v>
      </c>
      <c r="E7" s="16">
        <f>[3]Setembro!$C$8</f>
        <v>32.6</v>
      </c>
      <c r="F7" s="16">
        <f>[3]Setembro!$C$9</f>
        <v>32.700000000000003</v>
      </c>
      <c r="G7" s="16">
        <f>[3]Setembro!$C$10</f>
        <v>33.200000000000003</v>
      </c>
      <c r="H7" s="16">
        <f>[3]Setembro!$C$11</f>
        <v>37.4</v>
      </c>
      <c r="I7" s="16">
        <f>[3]Setembro!$C$12</f>
        <v>33.1</v>
      </c>
      <c r="J7" s="16">
        <f>[3]Setembro!$C$13</f>
        <v>27</v>
      </c>
      <c r="K7" s="16">
        <f>[3]Setembro!$C$14</f>
        <v>34.1</v>
      </c>
      <c r="L7" s="16">
        <f>[3]Setembro!$C$15</f>
        <v>22.9</v>
      </c>
      <c r="M7" s="16">
        <f>[3]Setembro!$C$16</f>
        <v>17.8</v>
      </c>
      <c r="N7" s="16">
        <f>[3]Setembro!$C$17</f>
        <v>26.9</v>
      </c>
      <c r="O7" s="16">
        <f>[3]Setembro!$C$18</f>
        <v>31.9</v>
      </c>
      <c r="P7" s="16">
        <f>[3]Setembro!$C$19</f>
        <v>36.5</v>
      </c>
      <c r="Q7" s="16">
        <f>[3]Setembro!$C$20</f>
        <v>37</v>
      </c>
      <c r="R7" s="16">
        <f>[3]Setembro!$C$21</f>
        <v>37.799999999999997</v>
      </c>
      <c r="S7" s="16">
        <f>[3]Setembro!$C$22</f>
        <v>38.799999999999997</v>
      </c>
      <c r="T7" s="16">
        <f>[3]Setembro!$C$23</f>
        <v>40.299999999999997</v>
      </c>
      <c r="U7" s="16">
        <f>[3]Setembro!$C$24</f>
        <v>40.4</v>
      </c>
      <c r="V7" s="16">
        <f>[3]Setembro!$C$25</f>
        <v>38.299999999999997</v>
      </c>
      <c r="W7" s="16">
        <f>[3]Setembro!$C$26</f>
        <v>38.200000000000003</v>
      </c>
      <c r="X7" s="16">
        <f>[3]Setembro!$C$27</f>
        <v>38.4</v>
      </c>
      <c r="Y7" s="16">
        <f>[3]Setembro!$C$28</f>
        <v>37.700000000000003</v>
      </c>
      <c r="Z7" s="16">
        <f>[3]Setembro!$C$29</f>
        <v>38.5</v>
      </c>
      <c r="AA7" s="16">
        <f>[3]Setembro!$C$30</f>
        <v>31</v>
      </c>
      <c r="AB7" s="16">
        <f>[3]Setembro!$C$31</f>
        <v>29.6</v>
      </c>
      <c r="AC7" s="16">
        <f>[3]Setembro!$C$32</f>
        <v>29.5</v>
      </c>
      <c r="AD7" s="16">
        <f>[3]Setembro!$C$33</f>
        <v>34.6</v>
      </c>
      <c r="AE7" s="16">
        <f>[3]Setembro!$C$34</f>
        <v>28.8</v>
      </c>
      <c r="AF7" s="35">
        <f t="shared" si="1"/>
        <v>40.4</v>
      </c>
      <c r="AG7" s="38">
        <f t="shared" si="2"/>
        <v>34.076666666666661</v>
      </c>
    </row>
    <row r="8" spans="1:33" ht="17.100000000000001" customHeight="1" x14ac:dyDescent="0.2">
      <c r="A8" s="14" t="s">
        <v>55</v>
      </c>
      <c r="B8" s="16">
        <f>[4]Setembro!$C$5</f>
        <v>37.4</v>
      </c>
      <c r="C8" s="16">
        <f>[4]Setembro!$C$6</f>
        <v>33.700000000000003</v>
      </c>
      <c r="D8" s="16">
        <f>[4]Setembro!$C$7</f>
        <v>36.9</v>
      </c>
      <c r="E8" s="16">
        <f>[4]Setembro!$C$8</f>
        <v>33.200000000000003</v>
      </c>
      <c r="F8" s="16">
        <f>[4]Setembro!$C$9</f>
        <v>27.9</v>
      </c>
      <c r="G8" s="16">
        <f>[4]Setembro!$C$10</f>
        <v>31</v>
      </c>
      <c r="H8" s="16">
        <f>[4]Setembro!$C$11</f>
        <v>28.8</v>
      </c>
      <c r="I8" s="16">
        <f>[4]Setembro!$C$12</f>
        <v>32.4</v>
      </c>
      <c r="J8" s="16">
        <f>[4]Setembro!$C$13</f>
        <v>26.2</v>
      </c>
      <c r="K8" s="16">
        <f>[4]Setembro!$C$14</f>
        <v>23.9</v>
      </c>
      <c r="L8" s="16">
        <f>[4]Setembro!$C$15</f>
        <v>23</v>
      </c>
      <c r="M8" s="16">
        <f>[4]Setembro!$C$16</f>
        <v>18.100000000000001</v>
      </c>
      <c r="N8" s="16">
        <f>[4]Setembro!$C$17</f>
        <v>23.3</v>
      </c>
      <c r="O8" s="16">
        <f>[4]Setembro!$C$18</f>
        <v>27.7</v>
      </c>
      <c r="P8" s="16">
        <f>[4]Setembro!$C$19</f>
        <v>33.5</v>
      </c>
      <c r="Q8" s="16">
        <f>[4]Setembro!$C$20</f>
        <v>37.700000000000003</v>
      </c>
      <c r="R8" s="16">
        <f>[4]Setembro!$C$21</f>
        <v>37.799999999999997</v>
      </c>
      <c r="S8" s="16">
        <f>[4]Setembro!$C$22</f>
        <v>37.5</v>
      </c>
      <c r="T8" s="16">
        <f>[4]Setembro!$C$23</f>
        <v>39</v>
      </c>
      <c r="U8" s="16">
        <f>[4]Setembro!$C$24</f>
        <v>38.799999999999997</v>
      </c>
      <c r="V8" s="16">
        <f>[4]Setembro!$C$25</f>
        <v>38.200000000000003</v>
      </c>
      <c r="W8" s="16">
        <f>[4]Setembro!$C$26</f>
        <v>37.4</v>
      </c>
      <c r="X8" s="16">
        <f>[4]Setembro!$C$27</f>
        <v>38.200000000000003</v>
      </c>
      <c r="Y8" s="16">
        <f>[4]Setembro!$C$28</f>
        <v>38.5</v>
      </c>
      <c r="Z8" s="16">
        <f>[4]Setembro!$C$29</f>
        <v>38.4</v>
      </c>
      <c r="AA8" s="16">
        <f>[4]Setembro!$C$30</f>
        <v>23.5</v>
      </c>
      <c r="AB8" s="16">
        <f>[4]Setembro!$C$31</f>
        <v>32.4</v>
      </c>
      <c r="AC8" s="16">
        <f>[4]Setembro!$C$32</f>
        <v>27.3</v>
      </c>
      <c r="AD8" s="16">
        <f>[4]Setembro!$C$33</f>
        <v>32.200000000000003</v>
      </c>
      <c r="AE8" s="16">
        <f>[4]Setembro!$C$34</f>
        <v>27.4</v>
      </c>
      <c r="AF8" s="35">
        <f t="shared" ref="AF8" si="3">MAX(B8:AE8)</f>
        <v>39</v>
      </c>
      <c r="AG8" s="38">
        <f t="shared" ref="AG8" si="4">AVERAGE(B8:AE8)</f>
        <v>32.043333333333329</v>
      </c>
    </row>
    <row r="9" spans="1:33" ht="17.100000000000001" customHeight="1" x14ac:dyDescent="0.2">
      <c r="A9" s="14" t="s">
        <v>48</v>
      </c>
      <c r="B9" s="16">
        <f>[5]Setembro!$C$5</f>
        <v>37.9</v>
      </c>
      <c r="C9" s="16">
        <f>[5]Setembro!$C$6</f>
        <v>36.6</v>
      </c>
      <c r="D9" s="16">
        <f>[5]Setembro!$C$7</f>
        <v>30.9</v>
      </c>
      <c r="E9" s="16">
        <f>[5]Setembro!$C$8</f>
        <v>28.5</v>
      </c>
      <c r="F9" s="16">
        <f>[5]Setembro!$C$9</f>
        <v>28.4</v>
      </c>
      <c r="G9" s="16">
        <f>[5]Setembro!$C$10</f>
        <v>28.1</v>
      </c>
      <c r="H9" s="16">
        <f>[5]Setembro!$C$11</f>
        <v>36.700000000000003</v>
      </c>
      <c r="I9" s="16">
        <f>[5]Setembro!$C$12</f>
        <v>30</v>
      </c>
      <c r="J9" s="16">
        <f>[5]Setembro!$C$13</f>
        <v>30.4</v>
      </c>
      <c r="K9" s="16">
        <f>[5]Setembro!$C$14</f>
        <v>29.3</v>
      </c>
      <c r="L9" s="16">
        <f>[5]Setembro!$C$15</f>
        <v>22.6</v>
      </c>
      <c r="M9" s="16">
        <f>[5]Setembro!$C$16</f>
        <v>20.399999999999999</v>
      </c>
      <c r="N9" s="16">
        <f>[5]Setembro!$C$17</f>
        <v>27.5</v>
      </c>
      <c r="O9" s="16">
        <f>[5]Setembro!$C$18</f>
        <v>31.1</v>
      </c>
      <c r="P9" s="16">
        <f>[5]Setembro!$C$19</f>
        <v>34.4</v>
      </c>
      <c r="Q9" s="16">
        <f>[5]Setembro!$C$20</f>
        <v>36.4</v>
      </c>
      <c r="R9" s="16">
        <f>[5]Setembro!$C$21</f>
        <v>36.6</v>
      </c>
      <c r="S9" s="16">
        <f>[5]Setembro!$C$22</f>
        <v>36.1</v>
      </c>
      <c r="T9" s="16">
        <f>[5]Setembro!$C$23</f>
        <v>36.5</v>
      </c>
      <c r="U9" s="16">
        <f>[5]Setembro!$C$24</f>
        <v>39.299999999999997</v>
      </c>
      <c r="V9" s="16">
        <f>[5]Setembro!$C$25</f>
        <v>37.200000000000003</v>
      </c>
      <c r="W9" s="16">
        <f>[5]Setembro!$C$26</f>
        <v>38</v>
      </c>
      <c r="X9" s="16">
        <f>[5]Setembro!$C$27</f>
        <v>38</v>
      </c>
      <c r="Y9" s="16">
        <f>[5]Setembro!$C$28</f>
        <v>37.700000000000003</v>
      </c>
      <c r="Z9" s="16">
        <f>[5]Setembro!$C$29</f>
        <v>34.700000000000003</v>
      </c>
      <c r="AA9" s="16">
        <f>[5]Setembro!$C$30</f>
        <v>26.3</v>
      </c>
      <c r="AB9" s="16">
        <f>[5]Setembro!$C$31</f>
        <v>23.1</v>
      </c>
      <c r="AC9" s="16">
        <f>[5]Setembro!$C$32</f>
        <v>29.7</v>
      </c>
      <c r="AD9" s="16">
        <f>[5]Setembro!$C$33</f>
        <v>34.5</v>
      </c>
      <c r="AE9" s="16">
        <f>[5]Setembro!$C$34</f>
        <v>27.8</v>
      </c>
      <c r="AF9" s="35">
        <f t="shared" si="1"/>
        <v>39.299999999999997</v>
      </c>
      <c r="AG9" s="38">
        <f t="shared" si="2"/>
        <v>32.156666666666666</v>
      </c>
    </row>
    <row r="10" spans="1:33" ht="17.100000000000001" customHeight="1" x14ac:dyDescent="0.2">
      <c r="A10" s="14" t="s">
        <v>2</v>
      </c>
      <c r="B10" s="16">
        <v>36.1</v>
      </c>
      <c r="C10" s="16">
        <v>35.9</v>
      </c>
      <c r="D10" s="16">
        <v>36.1</v>
      </c>
      <c r="E10" s="16">
        <v>32.700000000000003</v>
      </c>
      <c r="F10" s="16">
        <v>30.3</v>
      </c>
      <c r="G10" s="16">
        <v>31.5</v>
      </c>
      <c r="H10" s="16">
        <v>34.6</v>
      </c>
      <c r="I10" s="16">
        <v>29.9</v>
      </c>
      <c r="J10" s="16">
        <v>25.4</v>
      </c>
      <c r="K10" s="16">
        <v>31</v>
      </c>
      <c r="L10" s="16">
        <v>27</v>
      </c>
      <c r="M10" s="16">
        <v>15.8</v>
      </c>
      <c r="N10" s="16">
        <v>23.2</v>
      </c>
      <c r="O10" s="16">
        <v>29.7</v>
      </c>
      <c r="P10" s="16">
        <v>34.200000000000003</v>
      </c>
      <c r="Q10" s="16">
        <v>34.4</v>
      </c>
      <c r="R10" s="16">
        <v>34.6</v>
      </c>
      <c r="S10" s="16">
        <v>36.799999999999997</v>
      </c>
      <c r="T10" s="16">
        <v>37.799999999999997</v>
      </c>
      <c r="U10" s="16">
        <v>37.200000000000003</v>
      </c>
      <c r="V10" s="16">
        <v>37.1</v>
      </c>
      <c r="W10" s="16">
        <v>36.4</v>
      </c>
      <c r="X10" s="16">
        <v>36.700000000000003</v>
      </c>
      <c r="Y10" s="16">
        <v>35.799999999999997</v>
      </c>
      <c r="Z10" s="16">
        <v>35.299999999999997</v>
      </c>
      <c r="AA10" s="16">
        <v>26.3</v>
      </c>
      <c r="AB10" s="16">
        <v>29</v>
      </c>
      <c r="AC10" s="16">
        <v>28.2</v>
      </c>
      <c r="AD10" s="16">
        <v>31.9</v>
      </c>
      <c r="AE10" s="16">
        <v>26.1</v>
      </c>
      <c r="AF10" s="35">
        <f t="shared" si="1"/>
        <v>37.799999999999997</v>
      </c>
      <c r="AG10" s="38">
        <f t="shared" si="2"/>
        <v>31.899999999999995</v>
      </c>
    </row>
    <row r="11" spans="1:33" ht="17.100000000000001" customHeight="1" x14ac:dyDescent="0.2">
      <c r="A11" s="14" t="s">
        <v>3</v>
      </c>
      <c r="B11" s="16">
        <f>[6]Setembro!$C$5</f>
        <v>35.799999999999997</v>
      </c>
      <c r="C11" s="16">
        <f>[6]Setembro!$C$6</f>
        <v>34.700000000000003</v>
      </c>
      <c r="D11" s="16">
        <f>[6]Setembro!$C$7</f>
        <v>36.700000000000003</v>
      </c>
      <c r="E11" s="16">
        <f>[6]Setembro!$C$8</f>
        <v>36.9</v>
      </c>
      <c r="F11" s="16">
        <f>[6]Setembro!$C$9</f>
        <v>34.5</v>
      </c>
      <c r="G11" s="16">
        <f>[6]Setembro!$C$10</f>
        <v>35.200000000000003</v>
      </c>
      <c r="H11" s="16">
        <f>[6]Setembro!$C$11</f>
        <v>35.700000000000003</v>
      </c>
      <c r="I11" s="16">
        <f>[6]Setembro!$C$12</f>
        <v>34.700000000000003</v>
      </c>
      <c r="J11" s="16">
        <f>[6]Setembro!$C$13</f>
        <v>25.4</v>
      </c>
      <c r="K11" s="16">
        <f>[6]Setembro!$C$14</f>
        <v>29.3</v>
      </c>
      <c r="L11" s="16">
        <f>[6]Setembro!$C$15</f>
        <v>27</v>
      </c>
      <c r="M11" s="16">
        <f>[6]Setembro!$C$16</f>
        <v>24.6</v>
      </c>
      <c r="N11" s="16">
        <f>[6]Setembro!$C$17</f>
        <v>25</v>
      </c>
      <c r="O11" s="16">
        <f>[6]Setembro!$C$18</f>
        <v>30.6</v>
      </c>
      <c r="P11" s="16">
        <f>[6]Setembro!$C$19</f>
        <v>35.9</v>
      </c>
      <c r="Q11" s="16">
        <f>[6]Setembro!$C$20</f>
        <v>36.4</v>
      </c>
      <c r="R11" s="16">
        <f>[6]Setembro!$C$21</f>
        <v>37.4</v>
      </c>
      <c r="S11" s="16">
        <f>[6]Setembro!$C$22</f>
        <v>38.200000000000003</v>
      </c>
      <c r="T11" s="16">
        <f>[6]Setembro!$C$23</f>
        <v>38.200000000000003</v>
      </c>
      <c r="U11" s="16">
        <f>[6]Setembro!$C$24</f>
        <v>37.799999999999997</v>
      </c>
      <c r="V11" s="16">
        <f>[6]Setembro!$C$25</f>
        <v>37.9</v>
      </c>
      <c r="W11" s="16">
        <f>[6]Setembro!$C$26</f>
        <v>38.6</v>
      </c>
      <c r="X11" s="16">
        <f>[6]Setembro!$C$27</f>
        <v>38.6</v>
      </c>
      <c r="Y11" s="16">
        <f>[6]Setembro!$C$28</f>
        <v>36.299999999999997</v>
      </c>
      <c r="Z11" s="16">
        <f>[6]Setembro!$C$29</f>
        <v>37.6</v>
      </c>
      <c r="AA11" s="16">
        <f>[6]Setembro!$C$30</f>
        <v>31.9</v>
      </c>
      <c r="AB11" s="16">
        <f>[6]Setembro!$C$31</f>
        <v>35.9</v>
      </c>
      <c r="AC11" s="16">
        <f>[6]Setembro!$C$32</f>
        <v>28.6</v>
      </c>
      <c r="AD11" s="16">
        <f>[6]Setembro!$C$33</f>
        <v>28.4</v>
      </c>
      <c r="AE11" s="16">
        <f>[6]Setembro!$C$34</f>
        <v>28.7</v>
      </c>
      <c r="AF11" s="35">
        <f t="shared" si="1"/>
        <v>38.6</v>
      </c>
      <c r="AG11" s="38">
        <f t="shared" si="2"/>
        <v>33.75</v>
      </c>
    </row>
    <row r="12" spans="1:33" ht="17.100000000000001" customHeight="1" x14ac:dyDescent="0.2">
      <c r="A12" s="14" t="s">
        <v>4</v>
      </c>
      <c r="B12" s="16">
        <f>[7]Setembro!$C$5</f>
        <v>33.200000000000003</v>
      </c>
      <c r="C12" s="16">
        <f>[7]Setembro!$C$6</f>
        <v>33.1</v>
      </c>
      <c r="D12" s="16">
        <f>[7]Setembro!$C$7</f>
        <v>35.299999999999997</v>
      </c>
      <c r="E12" s="16">
        <f>[7]Setembro!$C$8</f>
        <v>35.700000000000003</v>
      </c>
      <c r="F12" s="16">
        <f>[7]Setembro!$C$9</f>
        <v>31.7</v>
      </c>
      <c r="G12" s="16">
        <f>[7]Setembro!$C$10</f>
        <v>33.700000000000003</v>
      </c>
      <c r="H12" s="16">
        <f>[7]Setembro!$C$11</f>
        <v>34.700000000000003</v>
      </c>
      <c r="I12" s="16">
        <f>[7]Setembro!$C$12</f>
        <v>31.7</v>
      </c>
      <c r="J12" s="16">
        <f>[7]Setembro!$C$13</f>
        <v>22.8</v>
      </c>
      <c r="K12" s="16">
        <f>[7]Setembro!$C$14</f>
        <v>30.1</v>
      </c>
      <c r="L12" s="16">
        <f>[7]Setembro!$C$15</f>
        <v>26.7</v>
      </c>
      <c r="M12" s="16">
        <f>[7]Setembro!$C$16</f>
        <v>22.5</v>
      </c>
      <c r="N12" s="16">
        <f>[7]Setembro!$C$17</f>
        <v>20.9</v>
      </c>
      <c r="O12" s="16">
        <f>[7]Setembro!$C$18</f>
        <v>29.5</v>
      </c>
      <c r="P12" s="16">
        <f>[7]Setembro!$C$19</f>
        <v>33.9</v>
      </c>
      <c r="Q12" s="16">
        <f>[7]Setembro!$C$20</f>
        <v>33.799999999999997</v>
      </c>
      <c r="R12" s="16">
        <f>[7]Setembro!$C$21</f>
        <v>34.1</v>
      </c>
      <c r="S12" s="16">
        <f>[7]Setembro!$C$22</f>
        <v>34.9</v>
      </c>
      <c r="T12" s="16">
        <f>[7]Setembro!$C$23</f>
        <v>35</v>
      </c>
      <c r="U12" s="16">
        <f>[7]Setembro!$C$24</f>
        <v>35.1</v>
      </c>
      <c r="V12" s="16">
        <f>[7]Setembro!$C$25</f>
        <v>34.9</v>
      </c>
      <c r="W12" s="16">
        <f>[7]Setembro!$C$26</f>
        <v>35.9</v>
      </c>
      <c r="X12" s="16">
        <f>[7]Setembro!$C$27</f>
        <v>36</v>
      </c>
      <c r="Y12" s="16">
        <f>[7]Setembro!$C$28</f>
        <v>34.4</v>
      </c>
      <c r="Z12" s="16">
        <f>[7]Setembro!$C$29</f>
        <v>31.7</v>
      </c>
      <c r="AA12" s="16">
        <f>[7]Setembro!$C$30</f>
        <v>28.1</v>
      </c>
      <c r="AB12" s="16">
        <f>[7]Setembro!$C$31</f>
        <v>33.700000000000003</v>
      </c>
      <c r="AC12" s="16">
        <f>[7]Setembro!$C$32</f>
        <v>26</v>
      </c>
      <c r="AD12" s="16">
        <f>[7]Setembro!$C$33</f>
        <v>29.5</v>
      </c>
      <c r="AE12" s="16">
        <f>[7]Setembro!$C$34</f>
        <v>24.9</v>
      </c>
      <c r="AF12" s="35">
        <f t="shared" si="1"/>
        <v>36</v>
      </c>
      <c r="AG12" s="38">
        <f t="shared" si="2"/>
        <v>31.45</v>
      </c>
    </row>
    <row r="13" spans="1:33" ht="17.100000000000001" customHeight="1" x14ac:dyDescent="0.2">
      <c r="A13" s="14" t="s">
        <v>5</v>
      </c>
      <c r="B13" s="16" t="str">
        <f>[8]Setembro!$C$5</f>
        <v>*</v>
      </c>
      <c r="C13" s="16" t="str">
        <f>[8]Setembro!$C$6</f>
        <v>*</v>
      </c>
      <c r="D13" s="16" t="str">
        <f>[8]Setembro!$C$7</f>
        <v>*</v>
      </c>
      <c r="E13" s="16" t="str">
        <f>[8]Setembro!$C$8</f>
        <v>*</v>
      </c>
      <c r="F13" s="16" t="str">
        <f>[8]Setembro!$C$9</f>
        <v>*</v>
      </c>
      <c r="G13" s="16" t="str">
        <f>[8]Setembro!$C$10</f>
        <v>*</v>
      </c>
      <c r="H13" s="16" t="str">
        <f>[8]Setembro!$C$11</f>
        <v>*</v>
      </c>
      <c r="I13" s="16" t="str">
        <f>[8]Setembro!$C$12</f>
        <v>*</v>
      </c>
      <c r="J13" s="16" t="str">
        <f>[8]Setembro!$C$13</f>
        <v>*</v>
      </c>
      <c r="K13" s="16" t="str">
        <f>[8]Setembro!$C$14</f>
        <v>*</v>
      </c>
      <c r="L13" s="16" t="str">
        <f>[8]Setembro!$C$15</f>
        <v>*</v>
      </c>
      <c r="M13" s="16" t="str">
        <f>[8]Setembro!$C$16</f>
        <v>*</v>
      </c>
      <c r="N13" s="16" t="str">
        <f>[8]Setembro!$C$17</f>
        <v>*</v>
      </c>
      <c r="O13" s="16" t="str">
        <f>[8]Setembro!$C$18</f>
        <v>*</v>
      </c>
      <c r="P13" s="16" t="str">
        <f>[8]Setembro!$C$19</f>
        <v>*</v>
      </c>
      <c r="Q13" s="16" t="str">
        <f>[8]Setembro!$C$20</f>
        <v>*</v>
      </c>
      <c r="R13" s="16" t="str">
        <f>[8]Setembro!$C$21</f>
        <v>*</v>
      </c>
      <c r="S13" s="16" t="str">
        <f>[8]Setembro!$C$22</f>
        <v>*</v>
      </c>
      <c r="T13" s="16" t="str">
        <f>[8]Setembro!$C$23</f>
        <v>*</v>
      </c>
      <c r="U13" s="16" t="str">
        <f>[8]Setembro!$C$24</f>
        <v>*</v>
      </c>
      <c r="V13" s="16" t="str">
        <f>[8]Setembro!$C$25</f>
        <v>*</v>
      </c>
      <c r="W13" s="16" t="str">
        <f>[8]Setembro!$C$26</f>
        <v>*</v>
      </c>
      <c r="X13" s="16" t="str">
        <f>[8]Setembro!$C$27</f>
        <v>*</v>
      </c>
      <c r="Y13" s="16" t="str">
        <f>[8]Setembro!$C$28</f>
        <v>*</v>
      </c>
      <c r="Z13" s="16" t="str">
        <f>[8]Setembro!$C$29</f>
        <v>*</v>
      </c>
      <c r="AA13" s="16" t="str">
        <f>[8]Setembro!$C$30</f>
        <v>*</v>
      </c>
      <c r="AB13" s="16" t="str">
        <f>[8]Setembro!$C$31</f>
        <v>*</v>
      </c>
      <c r="AC13" s="16" t="str">
        <f>[8]Setembro!$C$32</f>
        <v>*</v>
      </c>
      <c r="AD13" s="16" t="str">
        <f>[8]Setembro!$C$33</f>
        <v>*</v>
      </c>
      <c r="AE13" s="16" t="str">
        <f>[8]Setembro!$C$34</f>
        <v>*</v>
      </c>
      <c r="AF13" s="35" t="s">
        <v>137</v>
      </c>
      <c r="AG13" s="38" t="s">
        <v>137</v>
      </c>
    </row>
    <row r="14" spans="1:33" ht="17.100000000000001" customHeight="1" x14ac:dyDescent="0.2">
      <c r="A14" s="14" t="s">
        <v>50</v>
      </c>
      <c r="B14" s="16">
        <f>[9]Setembro!$C$5</f>
        <v>35.200000000000003</v>
      </c>
      <c r="C14" s="16">
        <f>[9]Setembro!$C$6</f>
        <v>34.799999999999997</v>
      </c>
      <c r="D14" s="16">
        <f>[9]Setembro!$C$7</f>
        <v>36</v>
      </c>
      <c r="E14" s="16">
        <f>[9]Setembro!$C$8</f>
        <v>36.200000000000003</v>
      </c>
      <c r="F14" s="16">
        <f>[9]Setembro!$C$9</f>
        <v>35.1</v>
      </c>
      <c r="G14" s="16">
        <f>[9]Setembro!$C$10</f>
        <v>35.1</v>
      </c>
      <c r="H14" s="16">
        <f>[9]Setembro!$C$11</f>
        <v>35</v>
      </c>
      <c r="I14" s="16">
        <f>[9]Setembro!$C$12</f>
        <v>32.799999999999997</v>
      </c>
      <c r="J14" s="16">
        <f>[9]Setembro!$C$13</f>
        <v>23.3</v>
      </c>
      <c r="K14" s="16">
        <f>[9]Setembro!$C$14</f>
        <v>31</v>
      </c>
      <c r="L14" s="16">
        <f>[9]Setembro!$C$15</f>
        <v>28.1</v>
      </c>
      <c r="M14" s="16">
        <f>[9]Setembro!$C$16</f>
        <v>26.9</v>
      </c>
      <c r="N14" s="16">
        <f>[9]Setembro!$C$17</f>
        <v>27.2</v>
      </c>
      <c r="O14" s="16">
        <f>[9]Setembro!$C$18</f>
        <v>32.700000000000003</v>
      </c>
      <c r="P14" s="16">
        <f>[9]Setembro!$C$19</f>
        <v>35.4</v>
      </c>
      <c r="Q14" s="16">
        <f>[9]Setembro!$C$20</f>
        <v>35.5</v>
      </c>
      <c r="R14" s="16">
        <f>[9]Setembro!$C$21</f>
        <v>35.5</v>
      </c>
      <c r="S14" s="16">
        <f>[9]Setembro!$C$22</f>
        <v>36.9</v>
      </c>
      <c r="T14" s="16">
        <f>[9]Setembro!$C$23</f>
        <v>37</v>
      </c>
      <c r="U14" s="16">
        <f>[9]Setembro!$C$24</f>
        <v>37.1</v>
      </c>
      <c r="V14" s="16">
        <f>[9]Setembro!$C$25</f>
        <v>36.700000000000003</v>
      </c>
      <c r="W14" s="16">
        <f>[9]Setembro!$C$26</f>
        <v>37.5</v>
      </c>
      <c r="X14" s="16">
        <f>[9]Setembro!$C$27</f>
        <v>37.6</v>
      </c>
      <c r="Y14" s="16">
        <f>[9]Setembro!$C$28</f>
        <v>35.799999999999997</v>
      </c>
      <c r="Z14" s="16">
        <f>[9]Setembro!$C$29</f>
        <v>28.5</v>
      </c>
      <c r="AA14" s="16">
        <f>[9]Setembro!$C$30</f>
        <v>30.1</v>
      </c>
      <c r="AB14" s="16">
        <f>[9]Setembro!$C$31</f>
        <v>34</v>
      </c>
      <c r="AC14" s="16">
        <f>[9]Setembro!$C$32</f>
        <v>28.6</v>
      </c>
      <c r="AD14" s="16">
        <f>[9]Setembro!$C$33</f>
        <v>30.4</v>
      </c>
      <c r="AE14" s="16">
        <f>[9]Setembro!$C$34</f>
        <v>27.4</v>
      </c>
      <c r="AF14" s="35">
        <f>MAX(B14:AE14)</f>
        <v>37.6</v>
      </c>
      <c r="AG14" s="38">
        <f>AVERAGE(B14:AE14)</f>
        <v>33.11333333333333</v>
      </c>
    </row>
    <row r="15" spans="1:33" ht="17.100000000000001" customHeight="1" x14ac:dyDescent="0.2">
      <c r="A15" s="14" t="s">
        <v>6</v>
      </c>
      <c r="B15" s="16">
        <f>[10]Setembro!$C$5</f>
        <v>38.9</v>
      </c>
      <c r="C15" s="16">
        <f>[10]Setembro!$C$6</f>
        <v>38.700000000000003</v>
      </c>
      <c r="D15" s="16">
        <f>[10]Setembro!$C$7</f>
        <v>39.4</v>
      </c>
      <c r="E15" s="16">
        <f>[10]Setembro!$C$8</f>
        <v>36.200000000000003</v>
      </c>
      <c r="F15" s="16">
        <f>[10]Setembro!$C$9</f>
        <v>36.1</v>
      </c>
      <c r="G15" s="16">
        <f>[10]Setembro!$C$10</f>
        <v>37.700000000000003</v>
      </c>
      <c r="H15" s="16">
        <f>[10]Setembro!$C$11</f>
        <v>37.1</v>
      </c>
      <c r="I15" s="16">
        <f>[10]Setembro!$C$12</f>
        <v>37.200000000000003</v>
      </c>
      <c r="J15" s="16">
        <f>[10]Setembro!$C$13</f>
        <v>24.4</v>
      </c>
      <c r="K15" s="16">
        <f>[10]Setembro!$C$14</f>
        <v>35</v>
      </c>
      <c r="L15" s="16">
        <f>[10]Setembro!$C$15</f>
        <v>29.6</v>
      </c>
      <c r="M15" s="16">
        <f>[10]Setembro!$C$16</f>
        <v>24.2</v>
      </c>
      <c r="N15" s="16">
        <f>[10]Setembro!$C$17</f>
        <v>29.3</v>
      </c>
      <c r="O15" s="16">
        <f>[10]Setembro!$C$18</f>
        <v>33.200000000000003</v>
      </c>
      <c r="P15" s="16">
        <f>[10]Setembro!$C$19</f>
        <v>37.9</v>
      </c>
      <c r="Q15" s="16">
        <f>[10]Setembro!$C$20</f>
        <v>38.1</v>
      </c>
      <c r="R15" s="16">
        <f>[10]Setembro!$C$21</f>
        <v>37.6</v>
      </c>
      <c r="S15" s="16">
        <f>[10]Setembro!$C$22</f>
        <v>39.299999999999997</v>
      </c>
      <c r="T15" s="16">
        <f>[10]Setembro!$C$23</f>
        <v>40</v>
      </c>
      <c r="U15" s="16">
        <f>[10]Setembro!$C$24</f>
        <v>39.6</v>
      </c>
      <c r="V15" s="16">
        <f>[10]Setembro!$C$25</f>
        <v>38.4</v>
      </c>
      <c r="W15" s="16">
        <f>[10]Setembro!$C$26</f>
        <v>39.6</v>
      </c>
      <c r="X15" s="16">
        <f>[10]Setembro!$C$27</f>
        <v>39</v>
      </c>
      <c r="Y15" s="16">
        <f>[10]Setembro!$C$28</f>
        <v>37.6</v>
      </c>
      <c r="Z15" s="16">
        <f>[10]Setembro!$C$29</f>
        <v>36.6</v>
      </c>
      <c r="AA15" s="16">
        <f>[10]Setembro!$C$30</f>
        <v>28.9</v>
      </c>
      <c r="AB15" s="16">
        <f>[10]Setembro!$C$31</f>
        <v>31.4</v>
      </c>
      <c r="AC15" s="16">
        <f>[10]Setembro!$C$32</f>
        <v>28.4</v>
      </c>
      <c r="AD15" s="16">
        <f>[10]Setembro!$C$33</f>
        <v>34.700000000000003</v>
      </c>
      <c r="AE15" s="16">
        <f>[10]Setembro!$C$34</f>
        <v>25.5</v>
      </c>
      <c r="AF15" s="35">
        <f t="shared" ref="AF15:AF30" si="5">MAX(B15:AE15)</f>
        <v>40</v>
      </c>
      <c r="AG15" s="38">
        <f t="shared" ref="AG15:AG30" si="6">AVERAGE(B15:AE15)</f>
        <v>34.986666666666665</v>
      </c>
    </row>
    <row r="16" spans="1:33" ht="17.100000000000001" customHeight="1" x14ac:dyDescent="0.2">
      <c r="A16" s="14" t="s">
        <v>7</v>
      </c>
      <c r="B16" s="16">
        <f>[11]Setembro!$C$5</f>
        <v>35.700000000000003</v>
      </c>
      <c r="C16" s="16">
        <f>[11]Setembro!$C$6</f>
        <v>34.1</v>
      </c>
      <c r="D16" s="16">
        <f>[11]Setembro!$C$7</f>
        <v>35.5</v>
      </c>
      <c r="E16" s="16">
        <f>[11]Setembro!$C$8</f>
        <v>27.4</v>
      </c>
      <c r="F16" s="16">
        <f>[11]Setembro!$C$9</f>
        <v>26.6</v>
      </c>
      <c r="G16" s="16">
        <f>[11]Setembro!$C$10</f>
        <v>26</v>
      </c>
      <c r="H16" s="16">
        <f>[11]Setembro!$C$11</f>
        <v>35.200000000000003</v>
      </c>
      <c r="I16" s="16">
        <f>[11]Setembro!$C$12</f>
        <v>27.5</v>
      </c>
      <c r="J16" s="16">
        <f>[11]Setembro!$C$13</f>
        <v>26.8</v>
      </c>
      <c r="K16" s="16">
        <f>[11]Setembro!$C$14</f>
        <v>22.5</v>
      </c>
      <c r="L16" s="16">
        <f>[11]Setembro!$C$15</f>
        <v>18.899999999999999</v>
      </c>
      <c r="M16" s="16">
        <f>[11]Setembro!$C$16</f>
        <v>16.2</v>
      </c>
      <c r="N16" s="16">
        <f>[11]Setembro!$C$17</f>
        <v>24.6</v>
      </c>
      <c r="O16" s="16">
        <f>[11]Setembro!$C$18</f>
        <v>27.4</v>
      </c>
      <c r="P16" s="16">
        <f>[11]Setembro!$C$19</f>
        <v>34.1</v>
      </c>
      <c r="Q16" s="16">
        <f>[11]Setembro!$C$20</f>
        <v>36.6</v>
      </c>
      <c r="R16" s="16">
        <f>[11]Setembro!$C$21</f>
        <v>36.299999999999997</v>
      </c>
      <c r="S16" s="16">
        <f>[11]Setembro!$C$22</f>
        <v>37.200000000000003</v>
      </c>
      <c r="T16" s="16">
        <f>[11]Setembro!$C$23</f>
        <v>36.5</v>
      </c>
      <c r="U16" s="16">
        <f>[11]Setembro!$C$24</f>
        <v>37.9</v>
      </c>
      <c r="V16" s="16">
        <f>[11]Setembro!$C$25</f>
        <v>37.9</v>
      </c>
      <c r="W16" s="16">
        <f>[11]Setembro!$C$26</f>
        <v>37.200000000000003</v>
      </c>
      <c r="X16" s="16">
        <f>[11]Setembro!$C$27</f>
        <v>38.6</v>
      </c>
      <c r="Y16" s="16">
        <f>[11]Setembro!$C$28</f>
        <v>36.799999999999997</v>
      </c>
      <c r="Z16" s="16">
        <f>[11]Setembro!$C$29</f>
        <v>36</v>
      </c>
      <c r="AA16" s="16">
        <f>[11]Setembro!$C$30</f>
        <v>24.8</v>
      </c>
      <c r="AB16" s="16">
        <f>[11]Setembro!$C$31</f>
        <v>28.3</v>
      </c>
      <c r="AC16" s="16">
        <f>[11]Setembro!$C$32</f>
        <v>25.5</v>
      </c>
      <c r="AD16" s="16">
        <f>[11]Setembro!$C$33</f>
        <v>33.299999999999997</v>
      </c>
      <c r="AE16" s="16">
        <f>[11]Setembro!$C$34</f>
        <v>27</v>
      </c>
      <c r="AF16" s="35">
        <f t="shared" si="5"/>
        <v>38.6</v>
      </c>
      <c r="AG16" s="38">
        <f t="shared" si="6"/>
        <v>30.946666666666662</v>
      </c>
    </row>
    <row r="17" spans="1:33" ht="17.100000000000001" customHeight="1" x14ac:dyDescent="0.2">
      <c r="A17" s="14" t="s">
        <v>8</v>
      </c>
      <c r="B17" s="16">
        <f>[12]Setembro!$C$5</f>
        <v>36.9</v>
      </c>
      <c r="C17" s="16">
        <f>[12]Setembro!$C$6</f>
        <v>31.3</v>
      </c>
      <c r="D17" s="16">
        <f>[12]Setembro!$C$7</f>
        <v>33.5</v>
      </c>
      <c r="E17" s="16">
        <f>[12]Setembro!$C$8</f>
        <v>26.8</v>
      </c>
      <c r="F17" s="16">
        <f>[12]Setembro!$C$9</f>
        <v>26.8</v>
      </c>
      <c r="G17" s="16">
        <f>[12]Setembro!$C$10</f>
        <v>26.9</v>
      </c>
      <c r="H17" s="16">
        <f>[12]Setembro!$C$11</f>
        <v>32.200000000000003</v>
      </c>
      <c r="I17" s="16">
        <f>[12]Setembro!$C$12</f>
        <v>23.8</v>
      </c>
      <c r="J17" s="16">
        <f>[12]Setembro!$C$13</f>
        <v>26.4</v>
      </c>
      <c r="K17" s="16">
        <f>[12]Setembro!$C$14</f>
        <v>19.899999999999999</v>
      </c>
      <c r="L17" s="16">
        <f>[12]Setembro!$C$15</f>
        <v>18.2</v>
      </c>
      <c r="M17" s="16">
        <f>[12]Setembro!$C$16</f>
        <v>19.7</v>
      </c>
      <c r="N17" s="16">
        <f>[12]Setembro!$C$17</f>
        <v>24.3</v>
      </c>
      <c r="O17" s="16">
        <f>[12]Setembro!$C$18</f>
        <v>26.6</v>
      </c>
      <c r="P17" s="16">
        <f>[12]Setembro!$C$19</f>
        <v>31</v>
      </c>
      <c r="Q17" s="16">
        <f>[12]Setembro!$C$20</f>
        <v>36.799999999999997</v>
      </c>
      <c r="R17" s="16">
        <f>[12]Setembro!$C$21</f>
        <v>36.700000000000003</v>
      </c>
      <c r="S17" s="16">
        <f>[12]Setembro!$C$22</f>
        <v>38.200000000000003</v>
      </c>
      <c r="T17" s="16">
        <f>[12]Setembro!$C$23</f>
        <v>37.1</v>
      </c>
      <c r="U17" s="16">
        <f>[12]Setembro!$C$24</f>
        <v>37.799999999999997</v>
      </c>
      <c r="V17" s="16">
        <f>[12]Setembro!$C$25</f>
        <v>36.4</v>
      </c>
      <c r="W17" s="16">
        <f>[12]Setembro!$C$26</f>
        <v>36.4</v>
      </c>
      <c r="X17" s="16">
        <f>[12]Setembro!$C$27</f>
        <v>37.299999999999997</v>
      </c>
      <c r="Y17" s="16">
        <f>[12]Setembro!$C$28</f>
        <v>37</v>
      </c>
      <c r="Z17" s="16">
        <f>[12]Setembro!$C$29</f>
        <v>34.4</v>
      </c>
      <c r="AA17" s="16">
        <f>[12]Setembro!$C$30</f>
        <v>23.8</v>
      </c>
      <c r="AB17" s="16">
        <f>[12]Setembro!$C$31</f>
        <v>25.6</v>
      </c>
      <c r="AC17" s="16">
        <f>[12]Setembro!$C$32</f>
        <v>26</v>
      </c>
      <c r="AD17" s="16">
        <f>[12]Setembro!$C$33</f>
        <v>30.1</v>
      </c>
      <c r="AE17" s="16">
        <f>[12]Setembro!$C$34</f>
        <v>25.6</v>
      </c>
      <c r="AF17" s="35">
        <f t="shared" si="5"/>
        <v>38.200000000000003</v>
      </c>
      <c r="AG17" s="38">
        <f t="shared" si="6"/>
        <v>30.116666666666664</v>
      </c>
    </row>
    <row r="18" spans="1:33" ht="17.100000000000001" customHeight="1" x14ac:dyDescent="0.2">
      <c r="A18" s="14" t="s">
        <v>9</v>
      </c>
      <c r="B18" s="16">
        <f>[13]Setembro!$C$5</f>
        <v>36.200000000000003</v>
      </c>
      <c r="C18" s="16">
        <f>[13]Setembro!$C$6</f>
        <v>33.6</v>
      </c>
      <c r="D18" s="16">
        <f>[13]Setembro!$C$7</f>
        <v>34.6</v>
      </c>
      <c r="E18" s="16">
        <f>[13]Setembro!$C$8</f>
        <v>28.6</v>
      </c>
      <c r="F18" s="16">
        <f>[13]Setembro!$C$9</f>
        <v>25.9</v>
      </c>
      <c r="G18" s="16">
        <f>[13]Setembro!$C$10</f>
        <v>27.7</v>
      </c>
      <c r="H18" s="16">
        <f>[13]Setembro!$C$11</f>
        <v>34.5</v>
      </c>
      <c r="I18" s="16">
        <f>[13]Setembro!$C$12</f>
        <v>27.6</v>
      </c>
      <c r="J18" s="16">
        <f>[13]Setembro!$C$13</f>
        <v>27.3</v>
      </c>
      <c r="K18" s="16">
        <f>[13]Setembro!$C$14</f>
        <v>22</v>
      </c>
      <c r="L18" s="16">
        <f>[13]Setembro!$C$15</f>
        <v>20.6</v>
      </c>
      <c r="M18" s="16">
        <f>[13]Setembro!$C$16</f>
        <v>16.8</v>
      </c>
      <c r="N18" s="16">
        <f>[13]Setembro!$C$17</f>
        <v>24.6</v>
      </c>
      <c r="O18" s="16">
        <f>[13]Setembro!$C$18</f>
        <v>28.2</v>
      </c>
      <c r="P18" s="16">
        <f>[13]Setembro!$C$19</f>
        <v>33.299999999999997</v>
      </c>
      <c r="Q18" s="16">
        <f>[13]Setembro!$C$20</f>
        <v>37.200000000000003</v>
      </c>
      <c r="R18" s="16">
        <f>[13]Setembro!$C$21</f>
        <v>37.6</v>
      </c>
      <c r="S18" s="16">
        <f>[13]Setembro!$C$22</f>
        <v>37.700000000000003</v>
      </c>
      <c r="T18" s="16">
        <f>[13]Setembro!$C$23</f>
        <v>37.6</v>
      </c>
      <c r="U18" s="16">
        <f>[13]Setembro!$C$24</f>
        <v>38.799999999999997</v>
      </c>
      <c r="V18" s="16">
        <f>[13]Setembro!$C$25</f>
        <v>37.799999999999997</v>
      </c>
      <c r="W18" s="16">
        <f>[13]Setembro!$C$26</f>
        <v>38.1</v>
      </c>
      <c r="X18" s="16">
        <f>[13]Setembro!$C$27</f>
        <v>38</v>
      </c>
      <c r="Y18" s="16">
        <f>[13]Setembro!$C$28</f>
        <v>37.4</v>
      </c>
      <c r="Z18" s="16">
        <f>[13]Setembro!$C$29</f>
        <v>37</v>
      </c>
      <c r="AA18" s="16">
        <f>[13]Setembro!$C$30</f>
        <v>23.5</v>
      </c>
      <c r="AB18" s="16">
        <f>[13]Setembro!$C$31</f>
        <v>30.6</v>
      </c>
      <c r="AC18" s="16">
        <f>[13]Setembro!$C$32</f>
        <v>25.1</v>
      </c>
      <c r="AD18" s="16">
        <f>[13]Setembro!$C$33</f>
        <v>31.7</v>
      </c>
      <c r="AE18" s="16">
        <f>[13]Setembro!$C$34</f>
        <v>27.8</v>
      </c>
      <c r="AF18" s="35">
        <f t="shared" si="5"/>
        <v>38.799999999999997</v>
      </c>
      <c r="AG18" s="38">
        <f t="shared" si="6"/>
        <v>31.24666666666667</v>
      </c>
    </row>
    <row r="19" spans="1:33" ht="17.100000000000001" customHeight="1" x14ac:dyDescent="0.2">
      <c r="A19" s="14" t="s">
        <v>49</v>
      </c>
      <c r="B19" s="16">
        <f>[14]Setembro!$C$5</f>
        <v>38.9</v>
      </c>
      <c r="C19" s="16">
        <f>[14]Setembro!$C$6</f>
        <v>37.9</v>
      </c>
      <c r="D19" s="16">
        <f>[14]Setembro!$C$7</f>
        <v>33.700000000000003</v>
      </c>
      <c r="E19" s="16">
        <f>[14]Setembro!$C$8</f>
        <v>30.1</v>
      </c>
      <c r="F19" s="16">
        <f>[14]Setembro!$C$9</f>
        <v>30</v>
      </c>
      <c r="G19" s="16">
        <f>[14]Setembro!$C$10</f>
        <v>27</v>
      </c>
      <c r="H19" s="16">
        <f>[14]Setembro!$C$11</f>
        <v>36.1</v>
      </c>
      <c r="I19" s="16">
        <f>[14]Setembro!$C$12</f>
        <v>31.4</v>
      </c>
      <c r="J19" s="16">
        <f>[14]Setembro!$C$13</f>
        <v>27.4</v>
      </c>
      <c r="K19" s="16">
        <f>[14]Setembro!$C$14</f>
        <v>32.200000000000003</v>
      </c>
      <c r="L19" s="16">
        <f>[14]Setembro!$C$15</f>
        <v>22.1</v>
      </c>
      <c r="M19" s="16">
        <f>[14]Setembro!$C$16</f>
        <v>15.7</v>
      </c>
      <c r="N19" s="16">
        <f>[14]Setembro!$C$17</f>
        <v>27.6</v>
      </c>
      <c r="O19" s="16">
        <f>[14]Setembro!$C$18</f>
        <v>30.6</v>
      </c>
      <c r="P19" s="16">
        <f>[14]Setembro!$C$19</f>
        <v>34.700000000000003</v>
      </c>
      <c r="Q19" s="16">
        <f>[14]Setembro!$C$20</f>
        <v>36.299999999999997</v>
      </c>
      <c r="R19" s="16">
        <f>[14]Setembro!$C$21</f>
        <v>37</v>
      </c>
      <c r="S19" s="16">
        <f>[14]Setembro!$C$22</f>
        <v>37.6</v>
      </c>
      <c r="T19" s="16">
        <f>[14]Setembro!$C$23</f>
        <v>38.6</v>
      </c>
      <c r="U19" s="16">
        <f>[14]Setembro!$C$24</f>
        <v>38.5</v>
      </c>
      <c r="V19" s="16">
        <f>[14]Setembro!$C$25</f>
        <v>36.700000000000003</v>
      </c>
      <c r="W19" s="16">
        <f>[14]Setembro!$C$26</f>
        <v>36.799999999999997</v>
      </c>
      <c r="X19" s="16">
        <f>[14]Setembro!$C$27</f>
        <v>37.200000000000003</v>
      </c>
      <c r="Y19" s="16">
        <f>[14]Setembro!$C$28</f>
        <v>36.4</v>
      </c>
      <c r="Z19" s="16">
        <f>[14]Setembro!$C$29</f>
        <v>36.1</v>
      </c>
      <c r="AA19" s="16">
        <f>[14]Setembro!$C$30</f>
        <v>29.2</v>
      </c>
      <c r="AB19" s="16">
        <f>[14]Setembro!$C$31</f>
        <v>27.5</v>
      </c>
      <c r="AC19" s="16">
        <f>[14]Setembro!$C$32</f>
        <v>29.5</v>
      </c>
      <c r="AD19" s="16">
        <f>[14]Setembro!$C$33</f>
        <v>32.9</v>
      </c>
      <c r="AE19" s="16">
        <f>[14]Setembro!$C$34</f>
        <v>28.6</v>
      </c>
      <c r="AF19" s="35">
        <f t="shared" si="5"/>
        <v>38.9</v>
      </c>
      <c r="AG19" s="38">
        <f t="shared" si="6"/>
        <v>32.476666666666674</v>
      </c>
    </row>
    <row r="20" spans="1:33" ht="17.100000000000001" customHeight="1" x14ac:dyDescent="0.2">
      <c r="A20" s="14" t="s">
        <v>10</v>
      </c>
      <c r="B20" s="16">
        <f>[15]Setembro!$C$5</f>
        <v>36.5</v>
      </c>
      <c r="C20" s="16">
        <f>[15]Setembro!$C$6</f>
        <v>33.799999999999997</v>
      </c>
      <c r="D20" s="16">
        <f>[15]Setembro!$C$7</f>
        <v>34.5</v>
      </c>
      <c r="E20" s="16">
        <f>[15]Setembro!$C$8</f>
        <v>27.5</v>
      </c>
      <c r="F20" s="16">
        <f>[15]Setembro!$C$9</f>
        <v>26.3</v>
      </c>
      <c r="G20" s="16">
        <f>[15]Setembro!$C$10</f>
        <v>26.6</v>
      </c>
      <c r="H20" s="16">
        <f>[15]Setembro!$C$11</f>
        <v>34.200000000000003</v>
      </c>
      <c r="I20" s="16">
        <f>[15]Setembro!$C$12</f>
        <v>29.1</v>
      </c>
      <c r="J20" s="16">
        <f>[15]Setembro!$C$13</f>
        <v>28.1</v>
      </c>
      <c r="K20" s="16">
        <f>[15]Setembro!$C$14</f>
        <v>21.4</v>
      </c>
      <c r="L20" s="16">
        <f>[15]Setembro!$C$15</f>
        <v>18.2</v>
      </c>
      <c r="M20" s="16">
        <f>[15]Setembro!$C$16</f>
        <v>18.8</v>
      </c>
      <c r="N20" s="16">
        <f>[15]Setembro!$C$17</f>
        <v>24.6</v>
      </c>
      <c r="O20" s="16">
        <f>[15]Setembro!$C$18</f>
        <v>28</v>
      </c>
      <c r="P20" s="16">
        <f>[15]Setembro!$C$19</f>
        <v>32.5</v>
      </c>
      <c r="Q20" s="16">
        <f>[15]Setembro!$C$20</f>
        <v>36.700000000000003</v>
      </c>
      <c r="R20" s="16">
        <f>[15]Setembro!$C$21</f>
        <v>36.5</v>
      </c>
      <c r="S20" s="16">
        <f>[15]Setembro!$C$22</f>
        <v>37.9</v>
      </c>
      <c r="T20" s="16">
        <f>[15]Setembro!$C$23</f>
        <v>37.299999999999997</v>
      </c>
      <c r="U20" s="16">
        <f>[15]Setembro!$C$24</f>
        <v>38.200000000000003</v>
      </c>
      <c r="V20" s="16">
        <f>[15]Setembro!$C$25</f>
        <v>37.4</v>
      </c>
      <c r="W20" s="16">
        <f>[15]Setembro!$C$26</f>
        <v>37.4</v>
      </c>
      <c r="X20" s="16">
        <f>[15]Setembro!$C$27</f>
        <v>37.6</v>
      </c>
      <c r="Y20" s="16">
        <f>[15]Setembro!$C$28</f>
        <v>36.799999999999997</v>
      </c>
      <c r="Z20" s="16">
        <f>[15]Setembro!$C$29</f>
        <v>35.1</v>
      </c>
      <c r="AA20" s="16">
        <f>[15]Setembro!$C$30</f>
        <v>23.7</v>
      </c>
      <c r="AB20" s="16">
        <f>[15]Setembro!$C$31</f>
        <v>25.8</v>
      </c>
      <c r="AC20" s="16">
        <f>[15]Setembro!$C$32</f>
        <v>18.600000000000001</v>
      </c>
      <c r="AD20" s="16">
        <f>[15]Setembro!$C$33</f>
        <v>31.9</v>
      </c>
      <c r="AE20" s="16">
        <f>[15]Setembro!$C$34</f>
        <v>26.8</v>
      </c>
      <c r="AF20" s="35">
        <f t="shared" si="5"/>
        <v>38.200000000000003</v>
      </c>
      <c r="AG20" s="38">
        <f t="shared" si="6"/>
        <v>30.59333333333333</v>
      </c>
    </row>
    <row r="21" spans="1:33" ht="17.100000000000001" customHeight="1" x14ac:dyDescent="0.2">
      <c r="A21" s="14" t="s">
        <v>11</v>
      </c>
      <c r="B21" s="16">
        <f>[16]Setembro!$C$5</f>
        <v>36.799999999999997</v>
      </c>
      <c r="C21" s="16">
        <f>[16]Setembro!$C$6</f>
        <v>36.299999999999997</v>
      </c>
      <c r="D21" s="16">
        <f>[16]Setembro!$C$7</f>
        <v>37.299999999999997</v>
      </c>
      <c r="E21" s="16">
        <f>[16]Setembro!$C$8</f>
        <v>30.5</v>
      </c>
      <c r="F21" s="16">
        <f>[16]Setembro!$C$9</f>
        <v>28.3</v>
      </c>
      <c r="G21" s="16">
        <f>[16]Setembro!$C$10</f>
        <v>27.4</v>
      </c>
      <c r="H21" s="16">
        <f>[16]Setembro!$C$11</f>
        <v>35.799999999999997</v>
      </c>
      <c r="I21" s="16">
        <f>[16]Setembro!$C$12</f>
        <v>29.4</v>
      </c>
      <c r="J21" s="16">
        <f>[16]Setembro!$C$13</f>
        <v>28.8</v>
      </c>
      <c r="K21" s="16">
        <f>[16]Setembro!$C$14</f>
        <v>32.700000000000003</v>
      </c>
      <c r="L21" s="16">
        <f>[16]Setembro!$C$15</f>
        <v>21.3</v>
      </c>
      <c r="M21" s="16">
        <f>[16]Setembro!$C$16</f>
        <v>15.5</v>
      </c>
      <c r="N21" s="16">
        <f>[16]Setembro!$C$17</f>
        <v>24.1</v>
      </c>
      <c r="O21" s="16">
        <f>[16]Setembro!$C$18</f>
        <v>29.2</v>
      </c>
      <c r="P21" s="16">
        <f>[16]Setembro!$C$19</f>
        <v>35.4</v>
      </c>
      <c r="Q21" s="16">
        <f>[16]Setembro!$C$20</f>
        <v>36.299999999999997</v>
      </c>
      <c r="R21" s="16">
        <f>[16]Setembro!$C$21</f>
        <v>36.9</v>
      </c>
      <c r="S21" s="16">
        <f>[16]Setembro!$C$22</f>
        <v>38.299999999999997</v>
      </c>
      <c r="T21" s="16">
        <f>[16]Setembro!$C$23</f>
        <v>38.700000000000003</v>
      </c>
      <c r="U21" s="16">
        <f>[16]Setembro!$C$24</f>
        <v>38.9</v>
      </c>
      <c r="V21" s="16">
        <f>[16]Setembro!$C$25</f>
        <v>39.200000000000003</v>
      </c>
      <c r="W21" s="16">
        <f>[16]Setembro!$C$26</f>
        <v>38.4</v>
      </c>
      <c r="X21" s="16">
        <f>[16]Setembro!$C$27</f>
        <v>38.799999999999997</v>
      </c>
      <c r="Y21" s="16">
        <f>[16]Setembro!$C$28</f>
        <v>36.700000000000003</v>
      </c>
      <c r="Z21" s="16">
        <f>[16]Setembro!$C$29</f>
        <v>37.1</v>
      </c>
      <c r="AA21" s="16">
        <f>[16]Setembro!$C$30</f>
        <v>28.9</v>
      </c>
      <c r="AB21" s="16">
        <f>[16]Setembro!$C$31</f>
        <v>29.8</v>
      </c>
      <c r="AC21" s="16">
        <f>[16]Setembro!$C$32</f>
        <v>26.1</v>
      </c>
      <c r="AD21" s="16">
        <f>[16]Setembro!$C$33</f>
        <v>33.799999999999997</v>
      </c>
      <c r="AE21" s="16">
        <f>[16]Setembro!$C$34</f>
        <v>25.2</v>
      </c>
      <c r="AF21" s="35">
        <f t="shared" si="5"/>
        <v>39.200000000000003</v>
      </c>
      <c r="AG21" s="38">
        <f t="shared" si="6"/>
        <v>32.396666666666668</v>
      </c>
    </row>
    <row r="22" spans="1:33" ht="17.100000000000001" customHeight="1" x14ac:dyDescent="0.2">
      <c r="A22" s="14" t="s">
        <v>12</v>
      </c>
      <c r="B22" s="16">
        <f>[17]Setembro!$C$5</f>
        <v>39.4</v>
      </c>
      <c r="C22" s="16">
        <f>[17]Setembro!$C$6</f>
        <v>39.200000000000003</v>
      </c>
      <c r="D22" s="16">
        <f>[17]Setembro!$C$7</f>
        <v>38.200000000000003</v>
      </c>
      <c r="E22" s="16">
        <f>[17]Setembro!$C$8</f>
        <v>31.8</v>
      </c>
      <c r="F22" s="16">
        <f>[17]Setembro!$C$9</f>
        <v>31.7</v>
      </c>
      <c r="G22" s="16">
        <f>[17]Setembro!$C$10</f>
        <v>31.3</v>
      </c>
      <c r="H22" s="16">
        <f>[17]Setembro!$C$11</f>
        <v>36.6</v>
      </c>
      <c r="I22" s="16">
        <f>[17]Setembro!$C$12</f>
        <v>32.200000000000003</v>
      </c>
      <c r="J22" s="16">
        <f>[17]Setembro!$C$13</f>
        <v>25.4</v>
      </c>
      <c r="K22" s="16">
        <f>[17]Setembro!$C$14</f>
        <v>33.299999999999997</v>
      </c>
      <c r="L22" s="16">
        <f>[17]Setembro!$C$15</f>
        <v>24.2</v>
      </c>
      <c r="M22" s="16">
        <f>[17]Setembro!$C$16</f>
        <v>16</v>
      </c>
      <c r="N22" s="16">
        <f>[17]Setembro!$C$17</f>
        <v>26</v>
      </c>
      <c r="O22" s="16">
        <f>[17]Setembro!$C$18</f>
        <v>30.9</v>
      </c>
      <c r="P22" s="16">
        <f>[17]Setembro!$C$19</f>
        <v>35.4</v>
      </c>
      <c r="Q22" s="16">
        <f>[17]Setembro!$C$20</f>
        <v>36.5</v>
      </c>
      <c r="R22" s="16">
        <f>[17]Setembro!$C$21</f>
        <v>37.200000000000003</v>
      </c>
      <c r="S22" s="16">
        <f>[17]Setembro!$C$22</f>
        <v>37.6</v>
      </c>
      <c r="T22" s="16">
        <f>[17]Setembro!$C$23</f>
        <v>38.700000000000003</v>
      </c>
      <c r="U22" s="16">
        <f>[17]Setembro!$C$24</f>
        <v>39.1</v>
      </c>
      <c r="V22" s="16">
        <f>[17]Setembro!$C$25</f>
        <v>36.6</v>
      </c>
      <c r="W22" s="16">
        <f>[17]Setembro!$C$26</f>
        <v>36</v>
      </c>
      <c r="X22" s="16">
        <f>[17]Setembro!$C$27</f>
        <v>36.200000000000003</v>
      </c>
      <c r="Y22" s="16">
        <f>[17]Setembro!$C$28</f>
        <v>36.799999999999997</v>
      </c>
      <c r="Z22" s="16">
        <f>[17]Setembro!$C$29</f>
        <v>37.4</v>
      </c>
      <c r="AA22" s="16">
        <f>[17]Setembro!$C$30</f>
        <v>31.5</v>
      </c>
      <c r="AB22" s="16">
        <f>[17]Setembro!$C$31</f>
        <v>27.4</v>
      </c>
      <c r="AC22" s="16">
        <f>[17]Setembro!$C$32</f>
        <v>29.3</v>
      </c>
      <c r="AD22" s="16">
        <f>[17]Setembro!$C$33</f>
        <v>33.299999999999997</v>
      </c>
      <c r="AE22" s="16">
        <f>[17]Setembro!$C$34</f>
        <v>28.9</v>
      </c>
      <c r="AF22" s="35">
        <f t="shared" si="5"/>
        <v>39.4</v>
      </c>
      <c r="AG22" s="38">
        <f t="shared" si="6"/>
        <v>33.136666666666663</v>
      </c>
    </row>
    <row r="23" spans="1:33" ht="17.100000000000001" customHeight="1" x14ac:dyDescent="0.2">
      <c r="A23" s="14" t="s">
        <v>13</v>
      </c>
      <c r="B23" s="16" t="str">
        <f>[18]Setembro!$C$5</f>
        <v>*</v>
      </c>
      <c r="C23" s="16" t="str">
        <f>[18]Setembro!$C$6</f>
        <v>*</v>
      </c>
      <c r="D23" s="16" t="str">
        <f>[18]Setembro!$C$7</f>
        <v>*</v>
      </c>
      <c r="E23" s="16" t="str">
        <f>[18]Setembro!$C$8</f>
        <v>*</v>
      </c>
      <c r="F23" s="16" t="str">
        <f>[18]Setembro!$C$9</f>
        <v>*</v>
      </c>
      <c r="G23" s="16" t="str">
        <f>[18]Setembro!$C$10</f>
        <v>*</v>
      </c>
      <c r="H23" s="16" t="str">
        <f>[18]Setembro!$C$11</f>
        <v>*</v>
      </c>
      <c r="I23" s="16" t="str">
        <f>[18]Setembro!$C$12</f>
        <v>*</v>
      </c>
      <c r="J23" s="16" t="str">
        <f>[18]Setembro!$C$13</f>
        <v>*</v>
      </c>
      <c r="K23" s="16" t="str">
        <f>[18]Setembro!$C$14</f>
        <v>*</v>
      </c>
      <c r="L23" s="16" t="str">
        <f>[18]Setembro!$C$15</f>
        <v>*</v>
      </c>
      <c r="M23" s="16" t="str">
        <f>[18]Setembro!$C$16</f>
        <v>*</v>
      </c>
      <c r="N23" s="16" t="str">
        <f>[18]Setembro!$C$17</f>
        <v>*</v>
      </c>
      <c r="O23" s="16" t="str">
        <f>[18]Setembro!$C$18</f>
        <v>*</v>
      </c>
      <c r="P23" s="16" t="str">
        <f>[18]Setembro!$C$19</f>
        <v>*</v>
      </c>
      <c r="Q23" s="16" t="str">
        <f>[18]Setembro!$C$20</f>
        <v>*</v>
      </c>
      <c r="R23" s="16" t="str">
        <f>[18]Setembro!$C$21</f>
        <v>*</v>
      </c>
      <c r="S23" s="16" t="str">
        <f>[18]Setembro!$C$22</f>
        <v>*</v>
      </c>
      <c r="T23" s="16" t="str">
        <f>[18]Setembro!$C$23</f>
        <v>*</v>
      </c>
      <c r="U23" s="16" t="str">
        <f>[18]Setembro!$C$24</f>
        <v>*</v>
      </c>
      <c r="V23" s="16" t="str">
        <f>[18]Setembro!$C$25</f>
        <v>*</v>
      </c>
      <c r="W23" s="16" t="str">
        <f>[18]Setembro!$C$26</f>
        <v>*</v>
      </c>
      <c r="X23" s="16" t="str">
        <f>[18]Setembro!$C$27</f>
        <v>*</v>
      </c>
      <c r="Y23" s="16" t="str">
        <f>[18]Setembro!$C$28</f>
        <v>*</v>
      </c>
      <c r="Z23" s="16" t="str">
        <f>[18]Setembro!$C$29</f>
        <v>*</v>
      </c>
      <c r="AA23" s="16" t="str">
        <f>[18]Setembro!$C$30</f>
        <v>*</v>
      </c>
      <c r="AB23" s="16" t="str">
        <f>[18]Setembro!$C$31</f>
        <v>*</v>
      </c>
      <c r="AC23" s="16" t="str">
        <f>[18]Setembro!$C$32</f>
        <v>*</v>
      </c>
      <c r="AD23" s="16" t="str">
        <f>[18]Setembro!$C$33</f>
        <v>*</v>
      </c>
      <c r="AE23" s="16" t="str">
        <f>[18]Setembro!$C$34</f>
        <v>*</v>
      </c>
      <c r="AF23" s="35" t="s">
        <v>137</v>
      </c>
      <c r="AG23" s="38" t="s">
        <v>137</v>
      </c>
    </row>
    <row r="24" spans="1:33" ht="17.100000000000001" customHeight="1" x14ac:dyDescent="0.2">
      <c r="A24" s="14" t="s">
        <v>14</v>
      </c>
      <c r="B24" s="16">
        <f>[19]Setembro!$C$5</f>
        <v>35.9</v>
      </c>
      <c r="C24" s="16">
        <f>[19]Setembro!$C$6</f>
        <v>35.1</v>
      </c>
      <c r="D24" s="16">
        <f>[19]Setembro!$C$7</f>
        <v>37</v>
      </c>
      <c r="E24" s="16">
        <f>[19]Setembro!$C$8</f>
        <v>37.4</v>
      </c>
      <c r="F24" s="16">
        <f>[19]Setembro!$C$9</f>
        <v>32.799999999999997</v>
      </c>
      <c r="G24" s="16">
        <f>[19]Setembro!$C$10</f>
        <v>35.1</v>
      </c>
      <c r="H24" s="16">
        <f>[19]Setembro!$C$11</f>
        <v>37.1</v>
      </c>
      <c r="I24" s="16">
        <f>[19]Setembro!$C$12</f>
        <v>35.5</v>
      </c>
      <c r="J24" s="16">
        <f>[19]Setembro!$C$13</f>
        <v>24.9</v>
      </c>
      <c r="K24" s="16">
        <f>[19]Setembro!$C$14</f>
        <v>28.3</v>
      </c>
      <c r="L24" s="16">
        <f>[19]Setembro!$C$15</f>
        <v>25.4</v>
      </c>
      <c r="M24" s="16">
        <f>[19]Setembro!$C$16</f>
        <v>22.9</v>
      </c>
      <c r="N24" s="16">
        <f>[19]Setembro!$C$17</f>
        <v>25.5</v>
      </c>
      <c r="O24" s="16">
        <f>[19]Setembro!$C$18</f>
        <v>29.8</v>
      </c>
      <c r="P24" s="16">
        <f>[19]Setembro!$C$19</f>
        <v>35.799999999999997</v>
      </c>
      <c r="Q24" s="16">
        <f>[19]Setembro!$C$20</f>
        <v>37.299999999999997</v>
      </c>
      <c r="R24" s="16">
        <f>[19]Setembro!$C$21</f>
        <v>37.299999999999997</v>
      </c>
      <c r="S24" s="16">
        <f>[19]Setembro!$C$22</f>
        <v>37.4</v>
      </c>
      <c r="T24" s="16">
        <f>[19]Setembro!$C$23</f>
        <v>38.200000000000003</v>
      </c>
      <c r="U24" s="16">
        <f>[19]Setembro!$C$24</f>
        <v>38.299999999999997</v>
      </c>
      <c r="V24" s="16">
        <f>[19]Setembro!$C$25</f>
        <v>37.6</v>
      </c>
      <c r="W24" s="16">
        <f>[19]Setembro!$C$26</f>
        <v>38.200000000000003</v>
      </c>
      <c r="X24" s="16">
        <f>[19]Setembro!$C$27</f>
        <v>38.700000000000003</v>
      </c>
      <c r="Y24" s="16">
        <f>[19]Setembro!$C$28</f>
        <v>38.299999999999997</v>
      </c>
      <c r="Z24" s="16">
        <f>[19]Setembro!$C$29</f>
        <v>38.4</v>
      </c>
      <c r="AA24" s="16">
        <f>[19]Setembro!$C$30</f>
        <v>31.6</v>
      </c>
      <c r="AB24" s="16">
        <f>[19]Setembro!$C$31</f>
        <v>35.6</v>
      </c>
      <c r="AC24" s="16">
        <f>[19]Setembro!$C$32</f>
        <v>29.9</v>
      </c>
      <c r="AD24" s="16">
        <f>[19]Setembro!$C$33</f>
        <v>30.3</v>
      </c>
      <c r="AE24" s="16">
        <f>[19]Setembro!$C$34</f>
        <v>29.8</v>
      </c>
      <c r="AF24" s="35">
        <f t="shared" si="5"/>
        <v>38.700000000000003</v>
      </c>
      <c r="AG24" s="38">
        <f t="shared" si="6"/>
        <v>33.846666666666664</v>
      </c>
    </row>
    <row r="25" spans="1:33" ht="17.100000000000001" customHeight="1" x14ac:dyDescent="0.2">
      <c r="A25" s="14" t="s">
        <v>15</v>
      </c>
      <c r="B25" s="16">
        <f>[20]Setembro!$C$5</f>
        <v>35</v>
      </c>
      <c r="C25" s="16">
        <f>[20]Setembro!$C$6</f>
        <v>33.6</v>
      </c>
      <c r="D25" s="16">
        <f>[20]Setembro!$C$7</f>
        <v>30.3</v>
      </c>
      <c r="E25" s="16">
        <f>[20]Setembro!$C$8</f>
        <v>25.1</v>
      </c>
      <c r="F25" s="16">
        <f>[20]Setembro!$C$9</f>
        <v>24.7</v>
      </c>
      <c r="G25" s="16">
        <f>[20]Setembro!$C$10</f>
        <v>25.7</v>
      </c>
      <c r="H25" s="16">
        <f>[20]Setembro!$C$11</f>
        <v>32.4</v>
      </c>
      <c r="I25" s="16">
        <f>[20]Setembro!$C$12</f>
        <v>28</v>
      </c>
      <c r="J25" s="16">
        <f>[20]Setembro!$C$13</f>
        <v>26.9</v>
      </c>
      <c r="K25" s="16">
        <f>[20]Setembro!$C$14</f>
        <v>22.4</v>
      </c>
      <c r="L25" s="16">
        <f>[20]Setembro!$C$15</f>
        <v>17.3</v>
      </c>
      <c r="M25" s="16">
        <f>[20]Setembro!$C$16</f>
        <v>16.600000000000001</v>
      </c>
      <c r="N25" s="16">
        <f>[20]Setembro!$C$17</f>
        <v>23.7</v>
      </c>
      <c r="O25" s="16">
        <f>[20]Setembro!$C$18</f>
        <v>26.8</v>
      </c>
      <c r="P25" s="16">
        <f>[20]Setembro!$C$19</f>
        <v>32.200000000000003</v>
      </c>
      <c r="Q25" s="16">
        <f>[20]Setembro!$C$20</f>
        <v>33.799999999999997</v>
      </c>
      <c r="R25" s="16">
        <f>[20]Setembro!$C$21</f>
        <v>34.1</v>
      </c>
      <c r="S25" s="16">
        <f>[20]Setembro!$C$22</f>
        <v>34.5</v>
      </c>
      <c r="T25" s="16">
        <f>[20]Setembro!$C$23</f>
        <v>35.1</v>
      </c>
      <c r="U25" s="16">
        <f>[20]Setembro!$C$24</f>
        <v>36.799999999999997</v>
      </c>
      <c r="V25" s="16">
        <f>[20]Setembro!$C$25</f>
        <v>35.6</v>
      </c>
      <c r="W25" s="16">
        <f>[20]Setembro!$C$26</f>
        <v>35.6</v>
      </c>
      <c r="X25" s="16">
        <f>[20]Setembro!$C$27</f>
        <v>34</v>
      </c>
      <c r="Y25" s="16">
        <f>[20]Setembro!$C$28</f>
        <v>34.200000000000003</v>
      </c>
      <c r="Z25" s="16">
        <f>[20]Setembro!$C$29</f>
        <v>33.4</v>
      </c>
      <c r="AA25" s="16">
        <f>[20]Setembro!$C$30</f>
        <v>24.6</v>
      </c>
      <c r="AB25" s="16">
        <f>[20]Setembro!$C$31</f>
        <v>23.4</v>
      </c>
      <c r="AC25" s="16">
        <f>[20]Setembro!$C$32</f>
        <v>25.9</v>
      </c>
      <c r="AD25" s="16">
        <f>[20]Setembro!$C$33</f>
        <v>30.7</v>
      </c>
      <c r="AE25" s="16">
        <f>[20]Setembro!$C$34</f>
        <v>25.7</v>
      </c>
      <c r="AF25" s="35">
        <f t="shared" si="5"/>
        <v>36.799999999999997</v>
      </c>
      <c r="AG25" s="38">
        <f t="shared" si="6"/>
        <v>29.270000000000003</v>
      </c>
    </row>
    <row r="26" spans="1:33" ht="17.100000000000001" customHeight="1" x14ac:dyDescent="0.2">
      <c r="A26" s="14" t="s">
        <v>16</v>
      </c>
      <c r="B26" s="16">
        <f>[21]Setembro!$C$5</f>
        <v>39.200000000000003</v>
      </c>
      <c r="C26" s="16">
        <f>[21]Setembro!$C$6</f>
        <v>32.299999999999997</v>
      </c>
      <c r="D26" s="16">
        <f>[21]Setembro!$C$7</f>
        <v>30.2</v>
      </c>
      <c r="E26" s="16">
        <f>[21]Setembro!$C$8</f>
        <v>28.1</v>
      </c>
      <c r="F26" s="16">
        <f>[21]Setembro!$C$9</f>
        <v>26.9</v>
      </c>
      <c r="G26" s="16">
        <f>[21]Setembro!$C$10</f>
        <v>25.5</v>
      </c>
      <c r="H26" s="16">
        <f>[21]Setembro!$C$11</f>
        <v>37.799999999999997</v>
      </c>
      <c r="I26" s="16">
        <f>[21]Setembro!$C$12</f>
        <v>31.7</v>
      </c>
      <c r="J26" s="16">
        <f>[21]Setembro!$C$13</f>
        <v>32.299999999999997</v>
      </c>
      <c r="K26" s="16">
        <f>[21]Setembro!$C$14</f>
        <v>31.5</v>
      </c>
      <c r="L26" s="16">
        <f>[21]Setembro!$C$15</f>
        <v>25</v>
      </c>
      <c r="M26" s="16">
        <f>[21]Setembro!$C$16</f>
        <v>19.7</v>
      </c>
      <c r="N26" s="16">
        <f>[21]Setembro!$C$17</f>
        <v>25.7</v>
      </c>
      <c r="O26" s="16">
        <f>[21]Setembro!$C$18</f>
        <v>31.9</v>
      </c>
      <c r="P26" s="16">
        <f>[21]Setembro!$C$19</f>
        <v>35.9</v>
      </c>
      <c r="Q26" s="16">
        <f>[21]Setembro!$C$20</f>
        <v>38.700000000000003</v>
      </c>
      <c r="R26" s="16">
        <f>[21]Setembro!$C$21</f>
        <v>39.5</v>
      </c>
      <c r="S26" s="16">
        <f>[21]Setembro!$C$22</f>
        <v>38.4</v>
      </c>
      <c r="T26" s="16">
        <f>[21]Setembro!$C$23</f>
        <v>39.799999999999997</v>
      </c>
      <c r="U26" s="16">
        <f>[21]Setembro!$C$24</f>
        <v>39.200000000000003</v>
      </c>
      <c r="V26" s="16">
        <f>[21]Setembro!$C$25</f>
        <v>39</v>
      </c>
      <c r="W26" s="16">
        <f>[21]Setembro!$C$26</f>
        <v>39.200000000000003</v>
      </c>
      <c r="X26" s="16">
        <f>[21]Setembro!$C$27</f>
        <v>39.700000000000003</v>
      </c>
      <c r="Y26" s="16">
        <f>[21]Setembro!$C$28</f>
        <v>39</v>
      </c>
      <c r="Z26" s="16">
        <f>[21]Setembro!$C$29</f>
        <v>35.6</v>
      </c>
      <c r="AA26" s="16">
        <f>[21]Setembro!$C$30</f>
        <v>29.4</v>
      </c>
      <c r="AB26" s="16">
        <f>[21]Setembro!$C$31</f>
        <v>25.2</v>
      </c>
      <c r="AC26" s="16">
        <f>[21]Setembro!$C$32</f>
        <v>31.2</v>
      </c>
      <c r="AD26" s="16">
        <f>[21]Setembro!$C$33</f>
        <v>35.299999999999997</v>
      </c>
      <c r="AE26" s="16">
        <f>[21]Setembro!$C$34</f>
        <v>31.1</v>
      </c>
      <c r="AF26" s="35">
        <f t="shared" si="5"/>
        <v>39.799999999999997</v>
      </c>
      <c r="AG26" s="38">
        <f t="shared" si="6"/>
        <v>33.133333333333333</v>
      </c>
    </row>
    <row r="27" spans="1:33" ht="17.100000000000001" customHeight="1" x14ac:dyDescent="0.2">
      <c r="A27" s="14" t="s">
        <v>17</v>
      </c>
      <c r="B27" s="16">
        <f>[22]Setembro!$C$5</f>
        <v>37.299999999999997</v>
      </c>
      <c r="C27" s="16">
        <f>[22]Setembro!$C$6</f>
        <v>35.6</v>
      </c>
      <c r="D27" s="16">
        <f>[22]Setembro!$C$7</f>
        <v>36.799999999999997</v>
      </c>
      <c r="E27" s="16">
        <f>[22]Setembro!$C$8</f>
        <v>30.5</v>
      </c>
      <c r="F27" s="16">
        <f>[22]Setembro!$C$9</f>
        <v>28.3</v>
      </c>
      <c r="G27" s="16">
        <f>[22]Setembro!$C$10</f>
        <v>29</v>
      </c>
      <c r="H27" s="16">
        <f>[22]Setembro!$C$11</f>
        <v>36.200000000000003</v>
      </c>
      <c r="I27" s="16">
        <f>[22]Setembro!$C$12</f>
        <v>29.2</v>
      </c>
      <c r="J27" s="16">
        <f>[22]Setembro!$C$13</f>
        <v>28.6</v>
      </c>
      <c r="K27" s="16">
        <f>[22]Setembro!$C$14</f>
        <v>22.9</v>
      </c>
      <c r="L27" s="16">
        <f>[22]Setembro!$C$15</f>
        <v>21.6</v>
      </c>
      <c r="M27" s="16">
        <f>[22]Setembro!$C$16</f>
        <v>15.7</v>
      </c>
      <c r="N27" s="16">
        <f>[22]Setembro!$C$17</f>
        <v>25.4</v>
      </c>
      <c r="O27" s="16">
        <f>[22]Setembro!$C$18</f>
        <v>29.7</v>
      </c>
      <c r="P27" s="16">
        <f>[22]Setembro!$C$19</f>
        <v>35.700000000000003</v>
      </c>
      <c r="Q27" s="16">
        <f>[22]Setembro!$C$20</f>
        <v>36.9</v>
      </c>
      <c r="R27" s="16">
        <f>[22]Setembro!$C$21</f>
        <v>37.1</v>
      </c>
      <c r="S27" s="16">
        <f>[22]Setembro!$C$22</f>
        <v>38.4</v>
      </c>
      <c r="T27" s="16">
        <f>[22]Setembro!$C$23</f>
        <v>38.5</v>
      </c>
      <c r="U27" s="16">
        <f>[22]Setembro!$C$24</f>
        <v>38.9</v>
      </c>
      <c r="V27" s="16">
        <f>[22]Setembro!$C$25</f>
        <v>38.799999999999997</v>
      </c>
      <c r="W27" s="16">
        <f>[22]Setembro!$C$26</f>
        <v>38.299999999999997</v>
      </c>
      <c r="X27" s="16">
        <f>[22]Setembro!$C$27</f>
        <v>38.799999999999997</v>
      </c>
      <c r="Y27" s="16">
        <f>[22]Setembro!$C$28</f>
        <v>37.299999999999997</v>
      </c>
      <c r="Z27" s="16">
        <f>[22]Setembro!$C$29</f>
        <v>37.799999999999997</v>
      </c>
      <c r="AA27" s="16">
        <f>[22]Setembro!$C$30</f>
        <v>26.5</v>
      </c>
      <c r="AB27" s="16">
        <f>[22]Setembro!$C$31</f>
        <v>31.5</v>
      </c>
      <c r="AC27" s="16">
        <f>[22]Setembro!$C$32</f>
        <v>26.1</v>
      </c>
      <c r="AD27" s="16">
        <f>[22]Setembro!$C$33</f>
        <v>33.5</v>
      </c>
      <c r="AE27" s="16">
        <f>[22]Setembro!$C$34</f>
        <v>26.2</v>
      </c>
      <c r="AF27" s="35">
        <f>MAX(B27:AE27)</f>
        <v>38.9</v>
      </c>
      <c r="AG27" s="38">
        <f>AVERAGE(B27:AE27)</f>
        <v>32.236666666666657</v>
      </c>
    </row>
    <row r="28" spans="1:33" ht="17.100000000000001" customHeight="1" x14ac:dyDescent="0.2">
      <c r="A28" s="14" t="s">
        <v>18</v>
      </c>
      <c r="B28" s="16">
        <f>[23]Setembro!$C$5</f>
        <v>35.799999999999997</v>
      </c>
      <c r="C28" s="16">
        <f>[23]Setembro!$C$6</f>
        <v>34.4</v>
      </c>
      <c r="D28" s="16">
        <f>[23]Setembro!$C$7</f>
        <v>36.5</v>
      </c>
      <c r="E28" s="16">
        <f>[23]Setembro!$C$8</f>
        <v>34.200000000000003</v>
      </c>
      <c r="F28" s="16">
        <f>[23]Setembro!$C$9</f>
        <v>33.6</v>
      </c>
      <c r="G28" s="16">
        <f>[23]Setembro!$C$10</f>
        <v>33.5</v>
      </c>
      <c r="H28" s="16">
        <f>[23]Setembro!$C$11</f>
        <v>34.4</v>
      </c>
      <c r="I28" s="16">
        <f>[23]Setembro!$C$12</f>
        <v>34.200000000000003</v>
      </c>
      <c r="J28" s="16">
        <f>[23]Setembro!$C$13</f>
        <v>23</v>
      </c>
      <c r="K28" s="16">
        <f>[23]Setembro!$C$14</f>
        <v>29.9</v>
      </c>
      <c r="L28" s="16">
        <f>[23]Setembro!$C$15</f>
        <v>25.7</v>
      </c>
      <c r="M28" s="16">
        <f>[23]Setembro!$C$16</f>
        <v>19.2</v>
      </c>
      <c r="N28" s="16">
        <f>[23]Setembro!$C$17</f>
        <v>23.5</v>
      </c>
      <c r="O28" s="16">
        <f>[23]Setembro!$C$18</f>
        <v>29.9</v>
      </c>
      <c r="P28" s="16">
        <f>[23]Setembro!$C$19</f>
        <v>34</v>
      </c>
      <c r="Q28" s="16">
        <f>[23]Setembro!$C$20</f>
        <v>34.6</v>
      </c>
      <c r="R28" s="16">
        <f>[23]Setembro!$C$21</f>
        <v>35.1</v>
      </c>
      <c r="S28" s="16">
        <f>[23]Setembro!$C$22</f>
        <v>36</v>
      </c>
      <c r="T28" s="16">
        <f>[23]Setembro!$C$23</f>
        <v>36.700000000000003</v>
      </c>
      <c r="U28" s="16">
        <f>[23]Setembro!$C$24</f>
        <v>36.1</v>
      </c>
      <c r="V28" s="16">
        <f>[23]Setembro!$C$25</f>
        <v>36.1</v>
      </c>
      <c r="W28" s="16">
        <f>[23]Setembro!$C$26</f>
        <v>36.200000000000003</v>
      </c>
      <c r="X28" s="16">
        <f>[23]Setembro!$C$27</f>
        <v>36.700000000000003</v>
      </c>
      <c r="Y28" s="16">
        <f>[23]Setembro!$C$28</f>
        <v>36.1</v>
      </c>
      <c r="Z28" s="16">
        <f>[23]Setembro!$C$29</f>
        <v>35</v>
      </c>
      <c r="AA28" s="16">
        <f>[23]Setembro!$C$30</f>
        <v>24.3</v>
      </c>
      <c r="AB28" s="16">
        <f>[23]Setembro!$C$31</f>
        <v>30.1</v>
      </c>
      <c r="AC28" s="16">
        <f>[23]Setembro!$C$32</f>
        <v>26.5</v>
      </c>
      <c r="AD28" s="16">
        <f>[23]Setembro!$C$33</f>
        <v>31.7</v>
      </c>
      <c r="AE28" s="16">
        <f>[23]Setembro!$C$34</f>
        <v>24.5</v>
      </c>
      <c r="AF28" s="35">
        <f t="shared" si="5"/>
        <v>36.700000000000003</v>
      </c>
      <c r="AG28" s="38">
        <f t="shared" si="6"/>
        <v>31.916666666666671</v>
      </c>
    </row>
    <row r="29" spans="1:33" ht="17.100000000000001" customHeight="1" x14ac:dyDescent="0.2">
      <c r="A29" s="14" t="s">
        <v>19</v>
      </c>
      <c r="B29" s="16">
        <f>[24]Setembro!$C$5</f>
        <v>36</v>
      </c>
      <c r="C29" s="16">
        <f>[24]Setembro!$C$6</f>
        <v>32.799999999999997</v>
      </c>
      <c r="D29" s="16">
        <f>[24]Setembro!$C$7</f>
        <v>28.6</v>
      </c>
      <c r="E29" s="16">
        <f>[24]Setembro!$C$8</f>
        <v>25.5</v>
      </c>
      <c r="F29" s="16">
        <f>[24]Setembro!$C$9</f>
        <v>25.7</v>
      </c>
      <c r="G29" s="16">
        <f>[24]Setembro!$C$10</f>
        <v>26.3</v>
      </c>
      <c r="H29" s="16">
        <f>[24]Setembro!$C$11</f>
        <v>31.4</v>
      </c>
      <c r="I29" s="16">
        <f>[24]Setembro!$C$12</f>
        <v>24.7</v>
      </c>
      <c r="J29" s="16">
        <f>[24]Setembro!$C$13</f>
        <v>28.2</v>
      </c>
      <c r="K29" s="16">
        <f>[24]Setembro!$C$14</f>
        <v>21.1</v>
      </c>
      <c r="L29" s="16">
        <f>[24]Setembro!$C$15</f>
        <v>17.899999999999999</v>
      </c>
      <c r="M29" s="16">
        <f>[24]Setembro!$C$16</f>
        <v>17.899999999999999</v>
      </c>
      <c r="N29" s="16">
        <f>[24]Setembro!$C$17</f>
        <v>24.7</v>
      </c>
      <c r="O29" s="16">
        <f>[24]Setembro!$C$18</f>
        <v>27.2</v>
      </c>
      <c r="P29" s="16">
        <f>[24]Setembro!$C$19</f>
        <v>31.4</v>
      </c>
      <c r="Q29" s="16">
        <f>[24]Setembro!$C$20</f>
        <v>36.200000000000003</v>
      </c>
      <c r="R29" s="16">
        <f>[24]Setembro!$C$21</f>
        <v>35.700000000000003</v>
      </c>
      <c r="S29" s="16">
        <f>[24]Setembro!$C$22</f>
        <v>35.4</v>
      </c>
      <c r="T29" s="16">
        <f>[24]Setembro!$C$23</f>
        <v>36.200000000000003</v>
      </c>
      <c r="U29" s="16">
        <f>[24]Setembro!$C$24</f>
        <v>36.799999999999997</v>
      </c>
      <c r="V29" s="16">
        <f>[24]Setembro!$C$25</f>
        <v>36.1</v>
      </c>
      <c r="W29" s="16">
        <f>[24]Setembro!$C$26</f>
        <v>36.4</v>
      </c>
      <c r="X29" s="16">
        <f>[24]Setembro!$C$27</f>
        <v>36.4</v>
      </c>
      <c r="Y29" s="16">
        <f>[24]Setembro!$C$28</f>
        <v>35.4</v>
      </c>
      <c r="Z29" s="16">
        <f>[24]Setembro!$C$29</f>
        <v>30.9</v>
      </c>
      <c r="AA29" s="16">
        <f>[24]Setembro!$C$30</f>
        <v>26</v>
      </c>
      <c r="AB29" s="16">
        <f>[24]Setembro!$C$31</f>
        <v>22.6</v>
      </c>
      <c r="AC29" s="16">
        <f>[24]Setembro!$C$32</f>
        <v>25.5</v>
      </c>
      <c r="AD29" s="16">
        <f>[24]Setembro!$C$33</f>
        <v>27.5</v>
      </c>
      <c r="AE29" s="16">
        <f>[24]Setembro!$C$34</f>
        <v>27.5</v>
      </c>
      <c r="AF29" s="35">
        <f t="shared" si="5"/>
        <v>36.799999999999997</v>
      </c>
      <c r="AG29" s="38">
        <f t="shared" si="6"/>
        <v>29.466666666666658</v>
      </c>
    </row>
    <row r="30" spans="1:33" ht="17.100000000000001" customHeight="1" x14ac:dyDescent="0.2">
      <c r="A30" s="14" t="s">
        <v>31</v>
      </c>
      <c r="B30" s="16">
        <f>[25]Setembro!$C$5</f>
        <v>37.200000000000003</v>
      </c>
      <c r="C30" s="16">
        <f>[25]Setembro!$C$6</f>
        <v>36.4</v>
      </c>
      <c r="D30" s="16">
        <f>[25]Setembro!$C$7</f>
        <v>37</v>
      </c>
      <c r="E30" s="16">
        <f>[25]Setembro!$C$8</f>
        <v>31.6</v>
      </c>
      <c r="F30" s="16">
        <f>[25]Setembro!$C$9</f>
        <v>29</v>
      </c>
      <c r="G30" s="16">
        <f>[25]Setembro!$C$10</f>
        <v>31.8</v>
      </c>
      <c r="H30" s="16">
        <f>[25]Setembro!$C$11</f>
        <v>35.1</v>
      </c>
      <c r="I30" s="16">
        <f>[25]Setembro!$C$12</f>
        <v>30.4</v>
      </c>
      <c r="J30" s="16">
        <f>[25]Setembro!$C$13</f>
        <v>27.6</v>
      </c>
      <c r="K30" s="16">
        <f>[25]Setembro!$C$14</f>
        <v>32.200000000000003</v>
      </c>
      <c r="L30" s="16">
        <f>[25]Setembro!$C$15</f>
        <v>21.6</v>
      </c>
      <c r="M30" s="16">
        <f>[25]Setembro!$C$16</f>
        <v>15.4</v>
      </c>
      <c r="N30" s="16">
        <f>[25]Setembro!$C$17</f>
        <v>26.5</v>
      </c>
      <c r="O30" s="16">
        <f>[25]Setembro!$C$18</f>
        <v>29.8</v>
      </c>
      <c r="P30" s="16">
        <f>[25]Setembro!$C$19</f>
        <v>34.700000000000003</v>
      </c>
      <c r="Q30" s="16">
        <f>[25]Setembro!$C$20</f>
        <v>35.4</v>
      </c>
      <c r="R30" s="16">
        <f>[25]Setembro!$C$21</f>
        <v>35.799999999999997</v>
      </c>
      <c r="S30" s="16">
        <f>[25]Setembro!$C$22</f>
        <v>37.299999999999997</v>
      </c>
      <c r="T30" s="16">
        <f>[25]Setembro!$C$23</f>
        <v>38.6</v>
      </c>
      <c r="U30" s="16">
        <f>[25]Setembro!$C$24</f>
        <v>38.200000000000003</v>
      </c>
      <c r="V30" s="16">
        <f>[25]Setembro!$C$25</f>
        <v>37.9</v>
      </c>
      <c r="W30" s="16">
        <f>[25]Setembro!$C$26</f>
        <v>37.1</v>
      </c>
      <c r="X30" s="16">
        <f>[25]Setembro!$C$27</f>
        <v>37.4</v>
      </c>
      <c r="Y30" s="16">
        <f>[25]Setembro!$C$28</f>
        <v>35.9</v>
      </c>
      <c r="Z30" s="16">
        <f>[25]Setembro!$C$29</f>
        <v>36.700000000000003</v>
      </c>
      <c r="AA30" s="16">
        <f>[25]Setembro!$C$30</f>
        <v>27.4</v>
      </c>
      <c r="AB30" s="16">
        <f>[25]Setembro!$C$31</f>
        <v>29.6</v>
      </c>
      <c r="AC30" s="16">
        <f>[25]Setembro!$C$32</f>
        <v>27.6</v>
      </c>
      <c r="AD30" s="16">
        <f>[25]Setembro!$C$33</f>
        <v>32.4</v>
      </c>
      <c r="AE30" s="16">
        <f>[25]Setembro!$C$34</f>
        <v>26.4</v>
      </c>
      <c r="AF30" s="35">
        <f t="shared" si="5"/>
        <v>38.6</v>
      </c>
      <c r="AG30" s="38">
        <f t="shared" si="6"/>
        <v>32.333333333333336</v>
      </c>
    </row>
    <row r="31" spans="1:33" ht="17.100000000000001" customHeight="1" x14ac:dyDescent="0.2">
      <c r="A31" s="14" t="s">
        <v>51</v>
      </c>
      <c r="B31" s="16">
        <f>[26]Setembro!$C$5</f>
        <v>37</v>
      </c>
      <c r="C31" s="16">
        <f>[26]Setembro!$C$6</f>
        <v>37.5</v>
      </c>
      <c r="D31" s="16">
        <f>[26]Setembro!$C$7</f>
        <v>37.700000000000003</v>
      </c>
      <c r="E31" s="16">
        <f>[26]Setembro!$C$8</f>
        <v>36</v>
      </c>
      <c r="F31" s="16">
        <f>[26]Setembro!$C$9</f>
        <v>35.1</v>
      </c>
      <c r="G31" s="16">
        <f>[26]Setembro!$C$10</f>
        <v>36.1</v>
      </c>
      <c r="H31" s="16">
        <f>[26]Setembro!$C$11</f>
        <v>35.299999999999997</v>
      </c>
      <c r="I31" s="16">
        <f>[26]Setembro!$C$12</f>
        <v>34.4</v>
      </c>
      <c r="J31" s="16">
        <f>[26]Setembro!$C$13</f>
        <v>22.2</v>
      </c>
      <c r="K31" s="16">
        <f>[26]Setembro!$C$14</f>
        <v>32.5</v>
      </c>
      <c r="L31" s="16">
        <f>[26]Setembro!$C$15</f>
        <v>29.9</v>
      </c>
      <c r="M31" s="16">
        <f>[26]Setembro!$C$16</f>
        <v>21.8</v>
      </c>
      <c r="N31" s="16">
        <f>[26]Setembro!$C$17</f>
        <v>28.3</v>
      </c>
      <c r="O31" s="16">
        <f>[26]Setembro!$C$18</f>
        <v>32.6</v>
      </c>
      <c r="P31" s="16">
        <f>[26]Setembro!$C$19</f>
        <v>36</v>
      </c>
      <c r="Q31" s="16">
        <f>[26]Setembro!$C$20</f>
        <v>36.9</v>
      </c>
      <c r="R31" s="16">
        <f>[26]Setembro!$C$21</f>
        <v>35.4</v>
      </c>
      <c r="S31" s="16">
        <f>[26]Setembro!$C$22</f>
        <v>37.6</v>
      </c>
      <c r="T31" s="16" t="str">
        <f>[26]Setembro!$C$23</f>
        <v>*</v>
      </c>
      <c r="U31" s="16" t="str">
        <f>[26]Setembro!$C$24</f>
        <v>*</v>
      </c>
      <c r="V31" s="16" t="str">
        <f>[26]Setembro!$C$25</f>
        <v>*</v>
      </c>
      <c r="W31" s="16">
        <f>[26]Setembro!$C$26</f>
        <v>37.299999999999997</v>
      </c>
      <c r="X31" s="16" t="str">
        <f>[26]Setembro!$C$27</f>
        <v>*</v>
      </c>
      <c r="Y31" s="16" t="str">
        <f>[26]Setembro!$C$28</f>
        <v>*</v>
      </c>
      <c r="Z31" s="16" t="str">
        <f>[26]Setembro!$C$29</f>
        <v>*</v>
      </c>
      <c r="AA31" s="16" t="str">
        <f>[26]Setembro!$C$30</f>
        <v>*</v>
      </c>
      <c r="AB31" s="16" t="str">
        <f>[26]Setembro!$C$31</f>
        <v>*</v>
      </c>
      <c r="AC31" s="16" t="str">
        <f>[26]Setembro!$C$32</f>
        <v>*</v>
      </c>
      <c r="AD31" s="16" t="str">
        <f>[26]Setembro!$C$33</f>
        <v>*</v>
      </c>
      <c r="AE31" s="16">
        <f>[26]Setembro!$C$34</f>
        <v>34.299999999999997</v>
      </c>
      <c r="AF31" s="35">
        <f>MAX(B31:AE31)</f>
        <v>37.700000000000003</v>
      </c>
      <c r="AG31" s="38">
        <f>AVERAGE(B31:AE31)</f>
        <v>33.694999999999993</v>
      </c>
    </row>
    <row r="32" spans="1:33" ht="17.100000000000001" customHeight="1" x14ac:dyDescent="0.2">
      <c r="A32" s="14" t="s">
        <v>20</v>
      </c>
      <c r="B32" s="16">
        <f>[27]Setembro!$C$5</f>
        <v>38.6</v>
      </c>
      <c r="C32" s="16">
        <f>[27]Setembro!$C$6</f>
        <v>35.299999999999997</v>
      </c>
      <c r="D32" s="16">
        <f>[27]Setembro!$C$7</f>
        <v>37.4</v>
      </c>
      <c r="E32" s="16">
        <f>[27]Setembro!$C$8</f>
        <v>35.9</v>
      </c>
      <c r="F32" s="16">
        <f>[27]Setembro!$C$9</f>
        <v>31.7</v>
      </c>
      <c r="G32" s="16">
        <f>[27]Setembro!$C$10</f>
        <v>34.1</v>
      </c>
      <c r="H32" s="16">
        <f>[27]Setembro!$C$11</f>
        <v>34.5</v>
      </c>
      <c r="I32" s="16">
        <f>[27]Setembro!$C$12</f>
        <v>34.5</v>
      </c>
      <c r="J32" s="16">
        <f>[27]Setembro!$C$13</f>
        <v>25.3</v>
      </c>
      <c r="K32" s="16">
        <f>[27]Setembro!$C$14</f>
        <v>25.6</v>
      </c>
      <c r="L32" s="16">
        <f>[27]Setembro!$C$15</f>
        <v>25</v>
      </c>
      <c r="M32" s="16">
        <f>[27]Setembro!$C$16</f>
        <v>22</v>
      </c>
      <c r="N32" s="16">
        <f>[27]Setembro!$C$17</f>
        <v>25.3</v>
      </c>
      <c r="O32" s="16">
        <f>[27]Setembro!$C$18</f>
        <v>30.9</v>
      </c>
      <c r="P32" s="16">
        <f>[27]Setembro!$C$19</f>
        <v>35</v>
      </c>
      <c r="Q32" s="16">
        <f>[27]Setembro!$C$20</f>
        <v>37.799999999999997</v>
      </c>
      <c r="R32" s="16">
        <f>[27]Setembro!$C$21</f>
        <v>38.200000000000003</v>
      </c>
      <c r="S32" s="16">
        <f>[27]Setembro!$C$22</f>
        <v>38.9</v>
      </c>
      <c r="T32" s="16">
        <f>[27]Setembro!$C$23</f>
        <v>39.1</v>
      </c>
      <c r="U32" s="16">
        <f>[27]Setembro!$C$24</f>
        <v>39.4</v>
      </c>
      <c r="V32" s="16">
        <f>[27]Setembro!$C$25</f>
        <v>38.6</v>
      </c>
      <c r="W32" s="16">
        <f>[27]Setembro!$C$26</f>
        <v>39.1</v>
      </c>
      <c r="X32" s="16">
        <f>[27]Setembro!$C$27</f>
        <v>39.299999999999997</v>
      </c>
      <c r="Y32" s="16">
        <f>[27]Setembro!$C$28</f>
        <v>38.6</v>
      </c>
      <c r="Z32" s="16">
        <f>[27]Setembro!$C$29</f>
        <v>38.5</v>
      </c>
      <c r="AA32" s="16">
        <f>[27]Setembro!$C$30</f>
        <v>31</v>
      </c>
      <c r="AB32" s="16">
        <f>[27]Setembro!$C$31</f>
        <v>35.4</v>
      </c>
      <c r="AC32" s="16">
        <f>[27]Setembro!$C$32</f>
        <v>30</v>
      </c>
      <c r="AD32" s="16">
        <f>[27]Setembro!$C$33</f>
        <v>33.299999999999997</v>
      </c>
      <c r="AE32" s="16">
        <f>[27]Setembro!$C$34</f>
        <v>29</v>
      </c>
      <c r="AF32" s="35">
        <f>MAX(B32:AE32)</f>
        <v>39.4</v>
      </c>
      <c r="AG32" s="38">
        <f>AVERAGE(B32:AE32)</f>
        <v>33.909999999999997</v>
      </c>
    </row>
    <row r="33" spans="1:35" s="5" customFormat="1" ht="17.100000000000001" customHeight="1" x14ac:dyDescent="0.2">
      <c r="A33" s="28" t="s">
        <v>33</v>
      </c>
      <c r="B33" s="29">
        <f>MAX(B5:B32)</f>
        <v>39.6</v>
      </c>
      <c r="C33" s="29">
        <f t="shared" ref="C33:AF33" si="7">MAX(C5:C32)</f>
        <v>39.4</v>
      </c>
      <c r="D33" s="29">
        <f t="shared" si="7"/>
        <v>39.4</v>
      </c>
      <c r="E33" s="29">
        <f t="shared" si="7"/>
        <v>37.4</v>
      </c>
      <c r="F33" s="29">
        <f t="shared" si="7"/>
        <v>36.1</v>
      </c>
      <c r="G33" s="29">
        <f t="shared" si="7"/>
        <v>37.700000000000003</v>
      </c>
      <c r="H33" s="29">
        <f t="shared" si="7"/>
        <v>37.799999999999997</v>
      </c>
      <c r="I33" s="29">
        <f t="shared" si="7"/>
        <v>37.200000000000003</v>
      </c>
      <c r="J33" s="29">
        <f t="shared" si="7"/>
        <v>32.299999999999997</v>
      </c>
      <c r="K33" s="29">
        <f t="shared" si="7"/>
        <v>35</v>
      </c>
      <c r="L33" s="29">
        <f t="shared" si="7"/>
        <v>29.9</v>
      </c>
      <c r="M33" s="29">
        <f t="shared" si="7"/>
        <v>26.9</v>
      </c>
      <c r="N33" s="29">
        <f t="shared" si="7"/>
        <v>29.3</v>
      </c>
      <c r="O33" s="29">
        <f t="shared" si="7"/>
        <v>33.200000000000003</v>
      </c>
      <c r="P33" s="29">
        <f t="shared" si="7"/>
        <v>37.9</v>
      </c>
      <c r="Q33" s="29">
        <f t="shared" si="7"/>
        <v>38.700000000000003</v>
      </c>
      <c r="R33" s="29">
        <f t="shared" si="7"/>
        <v>39.5</v>
      </c>
      <c r="S33" s="29">
        <f t="shared" si="7"/>
        <v>39.299999999999997</v>
      </c>
      <c r="T33" s="29">
        <f t="shared" si="7"/>
        <v>40.299999999999997</v>
      </c>
      <c r="U33" s="29">
        <f t="shared" si="7"/>
        <v>40.4</v>
      </c>
      <c r="V33" s="29">
        <f t="shared" si="7"/>
        <v>39.4</v>
      </c>
      <c r="W33" s="29">
        <f t="shared" si="7"/>
        <v>39.9</v>
      </c>
      <c r="X33" s="29">
        <f t="shared" si="7"/>
        <v>39.799999999999997</v>
      </c>
      <c r="Y33" s="29">
        <f t="shared" si="7"/>
        <v>39.700000000000003</v>
      </c>
      <c r="Z33" s="29">
        <f t="shared" si="7"/>
        <v>38.5</v>
      </c>
      <c r="AA33" s="29">
        <f t="shared" si="7"/>
        <v>31.9</v>
      </c>
      <c r="AB33" s="29">
        <f t="shared" si="7"/>
        <v>35.9</v>
      </c>
      <c r="AC33" s="29">
        <f t="shared" si="7"/>
        <v>31.2</v>
      </c>
      <c r="AD33" s="29">
        <f t="shared" si="7"/>
        <v>35.299999999999997</v>
      </c>
      <c r="AE33" s="29">
        <f t="shared" si="7"/>
        <v>34.299999999999997</v>
      </c>
      <c r="AF33" s="35">
        <f t="shared" si="7"/>
        <v>40.4</v>
      </c>
      <c r="AG33" s="38">
        <f>AVERAGE(AG5:AG32)</f>
        <v>32.260705128205124</v>
      </c>
    </row>
    <row r="34" spans="1:35" x14ac:dyDescent="0.2">
      <c r="A34" s="85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8"/>
      <c r="AG34" s="99"/>
    </row>
    <row r="35" spans="1:35" x14ac:dyDescent="0.2">
      <c r="A35" s="82"/>
      <c r="B35" s="83"/>
      <c r="C35" s="84"/>
      <c r="D35" s="82"/>
      <c r="E35" s="83"/>
      <c r="F35" s="84" t="s">
        <v>142</v>
      </c>
      <c r="G35" s="84"/>
      <c r="H35" s="84"/>
      <c r="I35" s="84"/>
      <c r="J35" s="83"/>
      <c r="K35" s="83"/>
      <c r="L35" s="83"/>
      <c r="M35" s="83" t="s">
        <v>52</v>
      </c>
      <c r="N35" s="83"/>
      <c r="O35" s="83"/>
      <c r="P35" s="83"/>
      <c r="Q35" s="83"/>
      <c r="R35" s="83"/>
      <c r="S35" s="83"/>
      <c r="T35" s="83"/>
      <c r="U35" s="83"/>
      <c r="V35" s="83" t="s">
        <v>135</v>
      </c>
      <c r="W35" s="83"/>
      <c r="X35" s="83"/>
      <c r="Y35" s="83"/>
      <c r="Z35" s="83"/>
      <c r="AA35" s="83"/>
      <c r="AB35" s="83"/>
      <c r="AC35" s="83"/>
      <c r="AD35" s="88"/>
      <c r="AE35" s="83"/>
      <c r="AF35" s="83"/>
      <c r="AG35" s="100"/>
      <c r="AH35" s="2"/>
    </row>
    <row r="36" spans="1:35" x14ac:dyDescent="0.2">
      <c r="A36" s="82"/>
      <c r="B36" s="83"/>
      <c r="C36" s="83"/>
      <c r="D36" s="83"/>
      <c r="E36" s="83"/>
      <c r="F36" s="83"/>
      <c r="G36" s="83"/>
      <c r="H36" s="83"/>
      <c r="I36" s="83"/>
      <c r="J36" s="90"/>
      <c r="K36" s="90"/>
      <c r="L36" s="90"/>
      <c r="M36" s="90" t="s">
        <v>53</v>
      </c>
      <c r="N36" s="90"/>
      <c r="O36" s="90"/>
      <c r="P36" s="90"/>
      <c r="Q36" s="83"/>
      <c r="R36" s="83"/>
      <c r="S36" s="83"/>
      <c r="T36" s="83"/>
      <c r="U36" s="83"/>
      <c r="V36" s="90" t="s">
        <v>136</v>
      </c>
      <c r="W36" s="90"/>
      <c r="X36" s="83"/>
      <c r="Y36" s="83"/>
      <c r="Z36" s="83"/>
      <c r="AA36" s="83"/>
      <c r="AB36" s="83"/>
      <c r="AC36" s="83"/>
      <c r="AD36" s="88"/>
      <c r="AE36" s="91"/>
      <c r="AF36" s="101"/>
      <c r="AG36" s="89"/>
      <c r="AH36" s="2"/>
      <c r="AI36" s="2"/>
    </row>
    <row r="37" spans="1:35" x14ac:dyDescent="0.2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102"/>
      <c r="R37" s="102"/>
      <c r="S37" s="102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103"/>
      <c r="AG37" s="104"/>
      <c r="AH37" s="12"/>
    </row>
    <row r="39" spans="1:35" x14ac:dyDescent="0.2">
      <c r="D39" s="2" t="s">
        <v>54</v>
      </c>
      <c r="M39" s="2" t="s">
        <v>54</v>
      </c>
    </row>
    <row r="40" spans="1:35" x14ac:dyDescent="0.2">
      <c r="E40" s="2" t="s">
        <v>54</v>
      </c>
      <c r="AA40" s="2" t="s">
        <v>54</v>
      </c>
    </row>
    <row r="41" spans="1:35" x14ac:dyDescent="0.2">
      <c r="T41" s="2" t="s">
        <v>54</v>
      </c>
    </row>
    <row r="46" spans="1:35" x14ac:dyDescent="0.2">
      <c r="AB46" s="2" t="s">
        <v>54</v>
      </c>
    </row>
  </sheetData>
  <sheetProtection password="C6EC" sheet="1" objects="1" scenarios="1"/>
  <mergeCells count="33">
    <mergeCell ref="A2:A4"/>
    <mergeCell ref="B3:B4"/>
    <mergeCell ref="F3:F4"/>
    <mergeCell ref="E3:E4"/>
    <mergeCell ref="O3:O4"/>
    <mergeCell ref="H3:H4"/>
    <mergeCell ref="K3:K4"/>
    <mergeCell ref="C3:C4"/>
    <mergeCell ref="D3:D4"/>
    <mergeCell ref="G3:G4"/>
    <mergeCell ref="I3:I4"/>
    <mergeCell ref="AE3:AE4"/>
    <mergeCell ref="M3:M4"/>
    <mergeCell ref="T3:T4"/>
    <mergeCell ref="L3:L4"/>
    <mergeCell ref="J3:J4"/>
    <mergeCell ref="S3:S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V3:V4"/>
    <mergeCell ref="B2:AG2"/>
    <mergeCell ref="U3:U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AF10" sqref="AF10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9" bestFit="1" customWidth="1"/>
    <col min="33" max="33" width="7.28515625" style="1" bestFit="1" customWidth="1"/>
  </cols>
  <sheetData>
    <row r="1" spans="1:33" ht="20.100000000000001" customHeight="1" x14ac:dyDescent="0.2">
      <c r="A1" s="121" t="s">
        <v>24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</row>
    <row r="2" spans="1:33" s="4" customFormat="1" ht="20.100000000000001" customHeight="1" x14ac:dyDescent="0.2">
      <c r="A2" s="119" t="s">
        <v>21</v>
      </c>
      <c r="B2" s="120" t="s">
        <v>143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s="5" customFormat="1" ht="20.100000000000001" customHeight="1" x14ac:dyDescent="0.2">
      <c r="A3" s="119"/>
      <c r="B3" s="117">
        <v>1</v>
      </c>
      <c r="C3" s="117">
        <f>SUM(B3+1)</f>
        <v>2</v>
      </c>
      <c r="D3" s="117">
        <f t="shared" ref="D3:AD3" si="0">SUM(C3+1)</f>
        <v>3</v>
      </c>
      <c r="E3" s="117">
        <f t="shared" si="0"/>
        <v>4</v>
      </c>
      <c r="F3" s="117">
        <f t="shared" si="0"/>
        <v>5</v>
      </c>
      <c r="G3" s="117">
        <f t="shared" si="0"/>
        <v>6</v>
      </c>
      <c r="H3" s="117">
        <f t="shared" si="0"/>
        <v>7</v>
      </c>
      <c r="I3" s="117">
        <f t="shared" si="0"/>
        <v>8</v>
      </c>
      <c r="J3" s="117">
        <f t="shared" si="0"/>
        <v>9</v>
      </c>
      <c r="K3" s="117">
        <f t="shared" si="0"/>
        <v>10</v>
      </c>
      <c r="L3" s="117">
        <f t="shared" si="0"/>
        <v>11</v>
      </c>
      <c r="M3" s="117">
        <f t="shared" si="0"/>
        <v>12</v>
      </c>
      <c r="N3" s="117">
        <f t="shared" si="0"/>
        <v>13</v>
      </c>
      <c r="O3" s="117">
        <f t="shared" si="0"/>
        <v>14</v>
      </c>
      <c r="P3" s="117">
        <f t="shared" si="0"/>
        <v>15</v>
      </c>
      <c r="Q3" s="117">
        <f t="shared" si="0"/>
        <v>16</v>
      </c>
      <c r="R3" s="117">
        <f t="shared" si="0"/>
        <v>17</v>
      </c>
      <c r="S3" s="117">
        <f t="shared" si="0"/>
        <v>18</v>
      </c>
      <c r="T3" s="117">
        <f t="shared" si="0"/>
        <v>19</v>
      </c>
      <c r="U3" s="117">
        <f t="shared" si="0"/>
        <v>20</v>
      </c>
      <c r="V3" s="117">
        <f t="shared" si="0"/>
        <v>21</v>
      </c>
      <c r="W3" s="117">
        <f t="shared" si="0"/>
        <v>22</v>
      </c>
      <c r="X3" s="117">
        <f t="shared" si="0"/>
        <v>23</v>
      </c>
      <c r="Y3" s="117">
        <f t="shared" si="0"/>
        <v>24</v>
      </c>
      <c r="Z3" s="117">
        <f t="shared" si="0"/>
        <v>25</v>
      </c>
      <c r="AA3" s="117">
        <f t="shared" si="0"/>
        <v>26</v>
      </c>
      <c r="AB3" s="117">
        <f t="shared" si="0"/>
        <v>27</v>
      </c>
      <c r="AC3" s="117">
        <f t="shared" si="0"/>
        <v>28</v>
      </c>
      <c r="AD3" s="117">
        <f t="shared" si="0"/>
        <v>29</v>
      </c>
      <c r="AE3" s="117">
        <v>30</v>
      </c>
      <c r="AF3" s="33" t="s">
        <v>42</v>
      </c>
      <c r="AG3" s="36" t="s">
        <v>40</v>
      </c>
    </row>
    <row r="4" spans="1:33" s="5" customFormat="1" ht="20.100000000000001" customHeight="1" x14ac:dyDescent="0.2">
      <c r="A4" s="119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33" t="s">
        <v>39</v>
      </c>
      <c r="AG4" s="36" t="s">
        <v>39</v>
      </c>
    </row>
    <row r="5" spans="1:33" s="5" customFormat="1" ht="20.100000000000001" customHeight="1" x14ac:dyDescent="0.2">
      <c r="A5" s="14" t="s">
        <v>47</v>
      </c>
      <c r="B5" s="15">
        <f>[1]Setembro!$D$5</f>
        <v>15</v>
      </c>
      <c r="C5" s="15">
        <f>[1]Setembro!$D$6</f>
        <v>14.1</v>
      </c>
      <c r="D5" s="15">
        <f>[1]Setembro!$D$7</f>
        <v>13.8</v>
      </c>
      <c r="E5" s="15">
        <f>[1]Setembro!$D$8</f>
        <v>15.4</v>
      </c>
      <c r="F5" s="15">
        <f>[1]Setembro!$D$9</f>
        <v>20.7</v>
      </c>
      <c r="G5" s="15">
        <f>[1]Setembro!$D$10</f>
        <v>17.3</v>
      </c>
      <c r="H5" s="15">
        <f>[1]Setembro!$D$11</f>
        <v>18.399999999999999</v>
      </c>
      <c r="I5" s="15">
        <f>[1]Setembro!$D$12</f>
        <v>17.2</v>
      </c>
      <c r="J5" s="15">
        <f>[1]Setembro!$D$13</f>
        <v>17.100000000000001</v>
      </c>
      <c r="K5" s="15">
        <f>[1]Setembro!$D$14</f>
        <v>20.399999999999999</v>
      </c>
      <c r="L5" s="15">
        <f>[1]Setembro!$D$15</f>
        <v>20.3</v>
      </c>
      <c r="M5" s="15">
        <f>[1]Setembro!$D$16</f>
        <v>13.9</v>
      </c>
      <c r="N5" s="15">
        <f>[1]Setembro!$D$17</f>
        <v>13.7</v>
      </c>
      <c r="O5" s="15">
        <f>[1]Setembro!$D$18</f>
        <v>14.2</v>
      </c>
      <c r="P5" s="15">
        <f>[1]Setembro!$D$19</f>
        <v>16.600000000000001</v>
      </c>
      <c r="Q5" s="15">
        <f>[1]Setembro!$D$20</f>
        <v>19.600000000000001</v>
      </c>
      <c r="R5" s="15">
        <f>[1]Setembro!$D$21</f>
        <v>20.399999999999999</v>
      </c>
      <c r="S5" s="15">
        <f>[1]Setembro!$D$22</f>
        <v>22.2</v>
      </c>
      <c r="T5" s="15">
        <f>[1]Setembro!$D$23</f>
        <v>18.7</v>
      </c>
      <c r="U5" s="15">
        <f>[1]Setembro!$D$24</f>
        <v>15.4</v>
      </c>
      <c r="V5" s="15">
        <f>[1]Setembro!$D$25</f>
        <v>15</v>
      </c>
      <c r="W5" s="15">
        <f>[1]Setembro!$D$26</f>
        <v>15.9</v>
      </c>
      <c r="X5" s="15">
        <f>[1]Setembro!$D$27</f>
        <v>16.600000000000001</v>
      </c>
      <c r="Y5" s="15">
        <f>[1]Setembro!$D$28</f>
        <v>19.7</v>
      </c>
      <c r="Z5" s="15">
        <f>[1]Setembro!$D$29</f>
        <v>21.9</v>
      </c>
      <c r="AA5" s="15">
        <f>[1]Setembro!$D$30</f>
        <v>20.7</v>
      </c>
      <c r="AB5" s="15">
        <f>[1]Setembro!$D$31</f>
        <v>20</v>
      </c>
      <c r="AC5" s="15">
        <f>[1]Setembro!$D$32</f>
        <v>20.7</v>
      </c>
      <c r="AD5" s="15">
        <f>[1]Setembro!$D$33</f>
        <v>20.2</v>
      </c>
      <c r="AE5" s="15">
        <f>[1]Setembro!$D$34</f>
        <v>20.100000000000001</v>
      </c>
      <c r="AF5" s="34">
        <f t="shared" ref="AF5:AF12" si="1">MIN(B5:AE5)</f>
        <v>13.7</v>
      </c>
      <c r="AG5" s="37">
        <f t="shared" ref="AG5:AG12" si="2">AVERAGE(B5:AE5)</f>
        <v>17.839999999999996</v>
      </c>
    </row>
    <row r="6" spans="1:33" ht="17.100000000000001" customHeight="1" x14ac:dyDescent="0.2">
      <c r="A6" s="14" t="s">
        <v>0</v>
      </c>
      <c r="B6" s="16">
        <f>[2]Setembro!$D$5</f>
        <v>15.2</v>
      </c>
      <c r="C6" s="16">
        <f>[2]Setembro!$D$6</f>
        <v>17.5</v>
      </c>
      <c r="D6" s="16">
        <f>[2]Setembro!$D$7</f>
        <v>16.5</v>
      </c>
      <c r="E6" s="16">
        <f>[2]Setembro!$D$8</f>
        <v>18.399999999999999</v>
      </c>
      <c r="F6" s="16">
        <f>[2]Setembro!$D$9</f>
        <v>14.5</v>
      </c>
      <c r="G6" s="16">
        <f>[2]Setembro!$D$10</f>
        <v>15.1</v>
      </c>
      <c r="H6" s="16">
        <f>[2]Setembro!$D$11</f>
        <v>16.5</v>
      </c>
      <c r="I6" s="16">
        <f>[2]Setembro!$D$12</f>
        <v>15.7</v>
      </c>
      <c r="J6" s="16">
        <f>[2]Setembro!$D$13</f>
        <v>12.3</v>
      </c>
      <c r="K6" s="16">
        <f>[2]Setembro!$D$14</f>
        <v>17.399999999999999</v>
      </c>
      <c r="L6" s="16">
        <f>[2]Setembro!$D$15</f>
        <v>10.3</v>
      </c>
      <c r="M6" s="16">
        <f>[2]Setembro!$D$16</f>
        <v>7.7</v>
      </c>
      <c r="N6" s="16">
        <f>[2]Setembro!$D$17</f>
        <v>3.9</v>
      </c>
      <c r="O6" s="16">
        <f>[2]Setembro!$D$18</f>
        <v>8.4</v>
      </c>
      <c r="P6" s="16">
        <f>[2]Setembro!$D$19</f>
        <v>15.3</v>
      </c>
      <c r="Q6" s="16">
        <f>[2]Setembro!$D$20</f>
        <v>19.3</v>
      </c>
      <c r="R6" s="16">
        <f>[2]Setembro!$D$21</f>
        <v>22</v>
      </c>
      <c r="S6" s="16">
        <f>[2]Setembro!$D$22</f>
        <v>22.7</v>
      </c>
      <c r="T6" s="16">
        <f>[2]Setembro!$D$23</f>
        <v>19.3</v>
      </c>
      <c r="U6" s="16">
        <f>[2]Setembro!$D$24</f>
        <v>17.600000000000001</v>
      </c>
      <c r="V6" s="16">
        <f>[2]Setembro!$D$25</f>
        <v>17.100000000000001</v>
      </c>
      <c r="W6" s="16">
        <f>[2]Setembro!$D$26</f>
        <v>17.3</v>
      </c>
      <c r="X6" s="16">
        <f>[2]Setembro!$D$27</f>
        <v>21.4</v>
      </c>
      <c r="Y6" s="16">
        <f>[2]Setembro!$D$28</f>
        <v>23</v>
      </c>
      <c r="Z6" s="16">
        <f>[2]Setembro!$D$29</f>
        <v>23.7</v>
      </c>
      <c r="AA6" s="16">
        <f>[2]Setembro!$D$30</f>
        <v>21.4</v>
      </c>
      <c r="AB6" s="16">
        <f>[2]Setembro!$D$31</f>
        <v>20.2</v>
      </c>
      <c r="AC6" s="16">
        <f>[2]Setembro!$D$32</f>
        <v>16.600000000000001</v>
      </c>
      <c r="AD6" s="16">
        <f>[2]Setembro!$D$33</f>
        <v>17.899999999999999</v>
      </c>
      <c r="AE6" s="16">
        <f>[2]Setembro!$D$34</f>
        <v>20.9</v>
      </c>
      <c r="AF6" s="35">
        <f t="shared" si="1"/>
        <v>3.9</v>
      </c>
      <c r="AG6" s="38">
        <f t="shared" si="2"/>
        <v>16.836666666666666</v>
      </c>
    </row>
    <row r="7" spans="1:33" ht="17.100000000000001" customHeight="1" x14ac:dyDescent="0.2">
      <c r="A7" s="14" t="s">
        <v>1</v>
      </c>
      <c r="B7" s="16">
        <f>[3]Setembro!$D$5</f>
        <v>17.7</v>
      </c>
      <c r="C7" s="16">
        <f>[3]Setembro!$D$6</f>
        <v>16.899999999999999</v>
      </c>
      <c r="D7" s="16">
        <f>[3]Setembro!$D$7</f>
        <v>17</v>
      </c>
      <c r="E7" s="16">
        <f>[3]Setembro!$D$8</f>
        <v>19.7</v>
      </c>
      <c r="F7" s="16">
        <f>[3]Setembro!$D$9</f>
        <v>21.4</v>
      </c>
      <c r="G7" s="16">
        <f>[3]Setembro!$D$10</f>
        <v>18.7</v>
      </c>
      <c r="H7" s="16">
        <f>[3]Setembro!$D$11</f>
        <v>19.3</v>
      </c>
      <c r="I7" s="16">
        <f>[3]Setembro!$D$12</f>
        <v>18.399999999999999</v>
      </c>
      <c r="J7" s="16">
        <f>[3]Setembro!$D$13</f>
        <v>19.100000000000001</v>
      </c>
      <c r="K7" s="16">
        <f>[3]Setembro!$D$14</f>
        <v>20.2</v>
      </c>
      <c r="L7" s="16">
        <f>[3]Setembro!$D$15</f>
        <v>17.100000000000001</v>
      </c>
      <c r="M7" s="16">
        <f>[3]Setembro!$D$16</f>
        <v>12.2</v>
      </c>
      <c r="N7" s="16">
        <f>[3]Setembro!$D$17</f>
        <v>10.7</v>
      </c>
      <c r="O7" s="16">
        <f>[3]Setembro!$D$18</f>
        <v>16.899999999999999</v>
      </c>
      <c r="P7" s="16">
        <f>[3]Setembro!$D$19</f>
        <v>18.3</v>
      </c>
      <c r="Q7" s="16">
        <f>[3]Setembro!$D$20</f>
        <v>22</v>
      </c>
      <c r="R7" s="16">
        <f>[3]Setembro!$D$21</f>
        <v>22.4</v>
      </c>
      <c r="S7" s="16">
        <f>[3]Setembro!$D$22</f>
        <v>21.6</v>
      </c>
      <c r="T7" s="16">
        <f>[3]Setembro!$D$23</f>
        <v>23.3</v>
      </c>
      <c r="U7" s="16">
        <f>[3]Setembro!$D$24</f>
        <v>21.8</v>
      </c>
      <c r="V7" s="16">
        <f>[3]Setembro!$D$25</f>
        <v>19.2</v>
      </c>
      <c r="W7" s="16">
        <f>[3]Setembro!$D$26</f>
        <v>20.100000000000001</v>
      </c>
      <c r="X7" s="16">
        <f>[3]Setembro!$D$27</f>
        <v>23.1</v>
      </c>
      <c r="Y7" s="16">
        <f>[3]Setembro!$D$28</f>
        <v>23</v>
      </c>
      <c r="Z7" s="16">
        <f>[3]Setembro!$D$29</f>
        <v>22.7</v>
      </c>
      <c r="AA7" s="16">
        <f>[3]Setembro!$D$30</f>
        <v>21.5</v>
      </c>
      <c r="AB7" s="16">
        <f>[3]Setembro!$D$31</f>
        <v>20.7</v>
      </c>
      <c r="AC7" s="16">
        <f>[3]Setembro!$D$32</f>
        <v>18.5</v>
      </c>
      <c r="AD7" s="16">
        <f>[3]Setembro!$D$33</f>
        <v>19.8</v>
      </c>
      <c r="AE7" s="16">
        <f>[3]Setembro!$D$34</f>
        <v>19.3</v>
      </c>
      <c r="AF7" s="35">
        <f t="shared" si="1"/>
        <v>10.7</v>
      </c>
      <c r="AG7" s="38">
        <f t="shared" si="2"/>
        <v>19.419999999999998</v>
      </c>
    </row>
    <row r="8" spans="1:33" ht="17.100000000000001" customHeight="1" x14ac:dyDescent="0.2">
      <c r="A8" s="14" t="s">
        <v>55</v>
      </c>
      <c r="B8" s="16">
        <f>[4]Setembro!$D$5</f>
        <v>19.7</v>
      </c>
      <c r="C8" s="16">
        <f>[4]Setembro!$D$6</f>
        <v>18.100000000000001</v>
      </c>
      <c r="D8" s="16">
        <f>[4]Setembro!$D$7</f>
        <v>18.100000000000001</v>
      </c>
      <c r="E8" s="16">
        <f>[4]Setembro!$D$8</f>
        <v>20.3</v>
      </c>
      <c r="F8" s="16">
        <f>[4]Setembro!$D$9</f>
        <v>19.100000000000001</v>
      </c>
      <c r="G8" s="16">
        <f>[4]Setembro!$D$10</f>
        <v>18.100000000000001</v>
      </c>
      <c r="H8" s="16">
        <f>[4]Setembro!$D$11</f>
        <v>21</v>
      </c>
      <c r="I8" s="16">
        <f>[4]Setembro!$D$12</f>
        <v>17.2</v>
      </c>
      <c r="J8" s="16">
        <f>[4]Setembro!$D$13</f>
        <v>14.8</v>
      </c>
      <c r="K8" s="16">
        <f>[4]Setembro!$D$14</f>
        <v>19.5</v>
      </c>
      <c r="L8" s="16">
        <f>[4]Setembro!$D$15</f>
        <v>18.100000000000001</v>
      </c>
      <c r="M8" s="16">
        <f>[4]Setembro!$D$16</f>
        <v>14.1</v>
      </c>
      <c r="N8" s="16">
        <f>[4]Setembro!$D$17</f>
        <v>12.4</v>
      </c>
      <c r="O8" s="16">
        <f>[4]Setembro!$D$18</f>
        <v>16</v>
      </c>
      <c r="P8" s="16">
        <f>[4]Setembro!$D$19</f>
        <v>17.8</v>
      </c>
      <c r="Q8" s="16">
        <f>[4]Setembro!$D$20</f>
        <v>22.6</v>
      </c>
      <c r="R8" s="16">
        <f>[4]Setembro!$D$21</f>
        <v>23</v>
      </c>
      <c r="S8" s="16">
        <f>[4]Setembro!$D$22</f>
        <v>24.2</v>
      </c>
      <c r="T8" s="16">
        <f>[4]Setembro!$D$23</f>
        <v>24.9</v>
      </c>
      <c r="U8" s="16">
        <f>[4]Setembro!$D$24</f>
        <v>23</v>
      </c>
      <c r="V8" s="16">
        <f>[4]Setembro!$D$25</f>
        <v>20.2</v>
      </c>
      <c r="W8" s="16">
        <f>[4]Setembro!$D$26</f>
        <v>21.5</v>
      </c>
      <c r="X8" s="16">
        <f>[4]Setembro!$D$27</f>
        <v>21</v>
      </c>
      <c r="Y8" s="16">
        <f>[4]Setembro!$D$28</f>
        <v>21.6</v>
      </c>
      <c r="Z8" s="16">
        <f>[4]Setembro!$D$29</f>
        <v>22</v>
      </c>
      <c r="AA8" s="16">
        <f>[4]Setembro!$D$30</f>
        <v>20.7</v>
      </c>
      <c r="AB8" s="16">
        <f>[4]Setembro!$D$31</f>
        <v>21.5</v>
      </c>
      <c r="AC8" s="16">
        <f>[4]Setembro!$D$32</f>
        <v>18.899999999999999</v>
      </c>
      <c r="AD8" s="16">
        <f>[4]Setembro!$D$33</f>
        <v>19.8</v>
      </c>
      <c r="AE8" s="16">
        <f>[4]Setembro!$D$34</f>
        <v>19</v>
      </c>
      <c r="AF8" s="35">
        <f t="shared" ref="AF8" si="3">MIN(B8:AE8)</f>
        <v>12.4</v>
      </c>
      <c r="AG8" s="38">
        <f t="shared" ref="AG8" si="4">AVERAGE(B8:AE8)</f>
        <v>19.606666666666666</v>
      </c>
    </row>
    <row r="9" spans="1:33" ht="17.100000000000001" customHeight="1" x14ac:dyDescent="0.2">
      <c r="A9" s="14" t="s">
        <v>48</v>
      </c>
      <c r="B9" s="16">
        <f>[5]Setembro!$D$5</f>
        <v>17.100000000000001</v>
      </c>
      <c r="C9" s="16">
        <f>[5]Setembro!$D$6</f>
        <v>17.7</v>
      </c>
      <c r="D9" s="16">
        <f>[5]Setembro!$D$7</f>
        <v>19.2</v>
      </c>
      <c r="E9" s="16">
        <f>[5]Setembro!$D$8</f>
        <v>20.3</v>
      </c>
      <c r="F9" s="16">
        <f>[5]Setembro!$D$9</f>
        <v>17.600000000000001</v>
      </c>
      <c r="G9" s="16">
        <f>[5]Setembro!$D$10</f>
        <v>17.2</v>
      </c>
      <c r="H9" s="16">
        <f>[5]Setembro!$D$11</f>
        <v>17</v>
      </c>
      <c r="I9" s="16">
        <f>[5]Setembro!$D$12</f>
        <v>18.2</v>
      </c>
      <c r="J9" s="16">
        <f>[5]Setembro!$D$13</f>
        <v>17.7</v>
      </c>
      <c r="K9" s="16">
        <f>[5]Setembro!$D$14</f>
        <v>22.3</v>
      </c>
      <c r="L9" s="16">
        <f>[5]Setembro!$D$15</f>
        <v>13.5</v>
      </c>
      <c r="M9" s="16">
        <f>[5]Setembro!$D$16</f>
        <v>10</v>
      </c>
      <c r="N9" s="16">
        <f>[5]Setembro!$D$17</f>
        <v>5.2</v>
      </c>
      <c r="O9" s="16">
        <f>[5]Setembro!$D$18</f>
        <v>11.2</v>
      </c>
      <c r="P9" s="16">
        <f>[5]Setembro!$D$19</f>
        <v>19.3</v>
      </c>
      <c r="Q9" s="16">
        <f>[5]Setembro!$D$20</f>
        <v>23.9</v>
      </c>
      <c r="R9" s="16">
        <f>[5]Setembro!$D$21</f>
        <v>25.1</v>
      </c>
      <c r="S9" s="16">
        <f>[5]Setembro!$D$22</f>
        <v>23.6</v>
      </c>
      <c r="T9" s="16">
        <f>[5]Setembro!$D$23</f>
        <v>20.6</v>
      </c>
      <c r="U9" s="16">
        <f>[5]Setembro!$D$24</f>
        <v>20.399999999999999</v>
      </c>
      <c r="V9" s="16">
        <f>[5]Setembro!$D$25</f>
        <v>20.8</v>
      </c>
      <c r="W9" s="16">
        <f>[5]Setembro!$D$26</f>
        <v>19.3</v>
      </c>
      <c r="X9" s="16">
        <f>[5]Setembro!$D$27</f>
        <v>21.8</v>
      </c>
      <c r="Y9" s="16">
        <f>[5]Setembro!$D$28</f>
        <v>25.7</v>
      </c>
      <c r="Z9" s="16">
        <f>[5]Setembro!$D$29</f>
        <v>22.1</v>
      </c>
      <c r="AA9" s="16">
        <f>[5]Setembro!$D$30</f>
        <v>20</v>
      </c>
      <c r="AB9" s="16">
        <f>[5]Setembro!$D$31</f>
        <v>18.5</v>
      </c>
      <c r="AC9" s="16">
        <f>[5]Setembro!$D$32</f>
        <v>15.5</v>
      </c>
      <c r="AD9" s="16">
        <f>[5]Setembro!$D$33</f>
        <v>19.7</v>
      </c>
      <c r="AE9" s="16">
        <f>[5]Setembro!$D$34</f>
        <v>19.2</v>
      </c>
      <c r="AF9" s="35">
        <f t="shared" si="1"/>
        <v>5.2</v>
      </c>
      <c r="AG9" s="38">
        <f t="shared" si="2"/>
        <v>18.656666666666673</v>
      </c>
    </row>
    <row r="10" spans="1:33" ht="17.100000000000001" customHeight="1" x14ac:dyDescent="0.2">
      <c r="A10" s="14" t="s">
        <v>2</v>
      </c>
      <c r="B10" s="16">
        <v>19.399999999999999</v>
      </c>
      <c r="C10" s="16">
        <v>19.5</v>
      </c>
      <c r="D10" s="16">
        <v>20.6</v>
      </c>
      <c r="E10" s="16">
        <v>19.100000000000001</v>
      </c>
      <c r="F10" s="16">
        <v>20.100000000000001</v>
      </c>
      <c r="G10" s="16">
        <v>18.100000000000001</v>
      </c>
      <c r="H10" s="16">
        <v>21.6</v>
      </c>
      <c r="I10" s="16">
        <v>15.4</v>
      </c>
      <c r="J10" s="16">
        <v>15.5</v>
      </c>
      <c r="K10" s="16">
        <v>19.100000000000001</v>
      </c>
      <c r="L10" s="16">
        <v>15.6</v>
      </c>
      <c r="M10" s="16">
        <v>10.199999999999999</v>
      </c>
      <c r="N10" s="16">
        <v>10.6</v>
      </c>
      <c r="O10" s="16">
        <v>16.8</v>
      </c>
      <c r="P10" s="16">
        <v>21.2</v>
      </c>
      <c r="Q10" s="16">
        <v>23.5</v>
      </c>
      <c r="R10" s="16">
        <v>24.2</v>
      </c>
      <c r="S10" s="16">
        <v>21.8</v>
      </c>
      <c r="T10" s="16">
        <v>23.8</v>
      </c>
      <c r="U10" s="16">
        <v>22.6</v>
      </c>
      <c r="V10" s="16">
        <v>20.100000000000001</v>
      </c>
      <c r="W10" s="16">
        <v>21</v>
      </c>
      <c r="X10" s="16">
        <v>21.2</v>
      </c>
      <c r="Y10" s="16">
        <v>23.5</v>
      </c>
      <c r="Z10" s="16">
        <v>23.4</v>
      </c>
      <c r="AA10" s="16">
        <v>19.601900000000001</v>
      </c>
      <c r="AB10" s="16">
        <v>19.899999999999999</v>
      </c>
      <c r="AC10" s="16">
        <v>17.600000000000001</v>
      </c>
      <c r="AD10" s="16">
        <v>18.399999999999999</v>
      </c>
      <c r="AE10" s="16">
        <v>17.399999999999999</v>
      </c>
      <c r="AF10" s="35">
        <f t="shared" si="1"/>
        <v>10.199999999999999</v>
      </c>
      <c r="AG10" s="38">
        <f t="shared" si="2"/>
        <v>19.360063333333333</v>
      </c>
    </row>
    <row r="11" spans="1:33" ht="17.100000000000001" customHeight="1" x14ac:dyDescent="0.2">
      <c r="A11" s="14" t="s">
        <v>3</v>
      </c>
      <c r="B11" s="16">
        <f>[6]Setembro!$D$5</f>
        <v>15.4</v>
      </c>
      <c r="C11" s="16">
        <f>[6]Setembro!$D$6</f>
        <v>14.3</v>
      </c>
      <c r="D11" s="16">
        <f>[6]Setembro!$D$7</f>
        <v>15.3</v>
      </c>
      <c r="E11" s="16">
        <f>[6]Setembro!$D$8</f>
        <v>16.2</v>
      </c>
      <c r="F11" s="16">
        <f>[6]Setembro!$D$9</f>
        <v>18.5</v>
      </c>
      <c r="G11" s="16">
        <f>[6]Setembro!$D$10</f>
        <v>18.399999999999999</v>
      </c>
      <c r="H11" s="16">
        <f>[6]Setembro!$D$11</f>
        <v>19.5</v>
      </c>
      <c r="I11" s="16">
        <f>[6]Setembro!$D$12</f>
        <v>18.7</v>
      </c>
      <c r="J11" s="16">
        <f>[6]Setembro!$D$13</f>
        <v>17.5</v>
      </c>
      <c r="K11" s="16">
        <f>[6]Setembro!$D$14</f>
        <v>19.899999999999999</v>
      </c>
      <c r="L11" s="16">
        <f>[6]Setembro!$D$15</f>
        <v>20.8</v>
      </c>
      <c r="M11" s="16">
        <f>[6]Setembro!$D$16</f>
        <v>18.399999999999999</v>
      </c>
      <c r="N11" s="16">
        <f>[6]Setembro!$D$17</f>
        <v>17</v>
      </c>
      <c r="O11" s="16">
        <f>[6]Setembro!$D$18</f>
        <v>15.7</v>
      </c>
      <c r="P11" s="16">
        <f>[6]Setembro!$D$19</f>
        <v>18.399999999999999</v>
      </c>
      <c r="Q11" s="16">
        <f>[6]Setembro!$D$20</f>
        <v>20.9</v>
      </c>
      <c r="R11" s="16">
        <f>[6]Setembro!$D$21</f>
        <v>19.7</v>
      </c>
      <c r="S11" s="16">
        <f>[6]Setembro!$D$22</f>
        <v>19.5</v>
      </c>
      <c r="T11" s="16">
        <f>[6]Setembro!$D$23</f>
        <v>17.7</v>
      </c>
      <c r="U11" s="16">
        <f>[6]Setembro!$D$24</f>
        <v>14.7</v>
      </c>
      <c r="V11" s="16">
        <f>[6]Setembro!$D$25</f>
        <v>15.5</v>
      </c>
      <c r="W11" s="16">
        <f>[6]Setembro!$D$26</f>
        <v>15.3</v>
      </c>
      <c r="X11" s="16">
        <f>[6]Setembro!$D$27</f>
        <v>16.399999999999999</v>
      </c>
      <c r="Y11" s="16">
        <f>[6]Setembro!$D$28</f>
        <v>22.3</v>
      </c>
      <c r="Z11" s="16">
        <f>[6]Setembro!$D$29</f>
        <v>20.5</v>
      </c>
      <c r="AA11" s="16">
        <f>[6]Setembro!$D$30</f>
        <v>20.6</v>
      </c>
      <c r="AB11" s="16">
        <f>[6]Setembro!$D$31</f>
        <v>19.3</v>
      </c>
      <c r="AC11" s="16">
        <f>[6]Setembro!$D$32</f>
        <v>20.399999999999999</v>
      </c>
      <c r="AD11" s="16">
        <f>[6]Setembro!$D$33</f>
        <v>21.2</v>
      </c>
      <c r="AE11" s="16">
        <f>[6]Setembro!$D$34</f>
        <v>18.5</v>
      </c>
      <c r="AF11" s="35">
        <f t="shared" si="1"/>
        <v>14.3</v>
      </c>
      <c r="AG11" s="38">
        <f t="shared" si="2"/>
        <v>18.216666666666665</v>
      </c>
    </row>
    <row r="12" spans="1:33" ht="17.100000000000001" customHeight="1" x14ac:dyDescent="0.2">
      <c r="A12" s="14" t="s">
        <v>4</v>
      </c>
      <c r="B12" s="16">
        <f>[7]Setembro!$D$5</f>
        <v>21.1</v>
      </c>
      <c r="C12" s="16">
        <f>[7]Setembro!$D$6</f>
        <v>18.899999999999999</v>
      </c>
      <c r="D12" s="16">
        <f>[7]Setembro!$D$7</f>
        <v>19.8</v>
      </c>
      <c r="E12" s="16">
        <f>[7]Setembro!$D$8</f>
        <v>19.100000000000001</v>
      </c>
      <c r="F12" s="16">
        <f>[7]Setembro!$D$9</f>
        <v>18.100000000000001</v>
      </c>
      <c r="G12" s="16">
        <f>[7]Setembro!$D$10</f>
        <v>18.100000000000001</v>
      </c>
      <c r="H12" s="16">
        <f>[7]Setembro!$D$11</f>
        <v>21.1</v>
      </c>
      <c r="I12" s="16">
        <f>[7]Setembro!$D$12</f>
        <v>15.9</v>
      </c>
      <c r="J12" s="16">
        <f>[7]Setembro!$D$13</f>
        <v>15.5</v>
      </c>
      <c r="K12" s="16">
        <f>[7]Setembro!$D$14</f>
        <v>17.7</v>
      </c>
      <c r="L12" s="16">
        <f>[7]Setembro!$D$15</f>
        <v>19.100000000000001</v>
      </c>
      <c r="M12" s="16">
        <f>[7]Setembro!$D$16</f>
        <v>16.100000000000001</v>
      </c>
      <c r="N12" s="16">
        <f>[7]Setembro!$D$17</f>
        <v>13.8</v>
      </c>
      <c r="O12" s="16">
        <f>[7]Setembro!$D$18</f>
        <v>15</v>
      </c>
      <c r="P12" s="16">
        <f>[7]Setembro!$D$19</f>
        <v>18</v>
      </c>
      <c r="Q12" s="16">
        <f>[7]Setembro!$D$20</f>
        <v>17.600000000000001</v>
      </c>
      <c r="R12" s="16">
        <f>[7]Setembro!$D$21</f>
        <v>19.899999999999999</v>
      </c>
      <c r="S12" s="16">
        <f>[7]Setembro!$D$22</f>
        <v>21</v>
      </c>
      <c r="T12" s="16">
        <f>[7]Setembro!$D$23</f>
        <v>21.5</v>
      </c>
      <c r="U12" s="16">
        <f>[7]Setembro!$D$24</f>
        <v>21.8</v>
      </c>
      <c r="V12" s="16">
        <f>[7]Setembro!$D$25</f>
        <v>21</v>
      </c>
      <c r="W12" s="16">
        <f>[7]Setembro!$D$26</f>
        <v>21.1</v>
      </c>
      <c r="X12" s="16">
        <f>[7]Setembro!$D$27</f>
        <v>22.4</v>
      </c>
      <c r="Y12" s="16">
        <f>[7]Setembro!$D$28</f>
        <v>23.1</v>
      </c>
      <c r="Z12" s="16">
        <f>[7]Setembro!$D$29</f>
        <v>21.7</v>
      </c>
      <c r="AA12" s="16">
        <f>[7]Setembro!$D$30</f>
        <v>19.100000000000001</v>
      </c>
      <c r="AB12" s="16">
        <f>[7]Setembro!$D$31</f>
        <v>19.2</v>
      </c>
      <c r="AC12" s="16">
        <f>[7]Setembro!$D$32</f>
        <v>19.7</v>
      </c>
      <c r="AD12" s="16">
        <f>[7]Setembro!$D$33</f>
        <v>20.100000000000001</v>
      </c>
      <c r="AE12" s="16">
        <f>[7]Setembro!$D$34</f>
        <v>19.7</v>
      </c>
      <c r="AF12" s="35">
        <f t="shared" si="1"/>
        <v>13.8</v>
      </c>
      <c r="AG12" s="38">
        <f t="shared" si="2"/>
        <v>19.206666666666671</v>
      </c>
    </row>
    <row r="13" spans="1:33" ht="17.100000000000001" customHeight="1" x14ac:dyDescent="0.2">
      <c r="A13" s="14" t="s">
        <v>5</v>
      </c>
      <c r="B13" s="16" t="str">
        <f>[8]Setembro!$D$5</f>
        <v>*</v>
      </c>
      <c r="C13" s="16" t="str">
        <f>[8]Setembro!$D$6</f>
        <v>*</v>
      </c>
      <c r="D13" s="17" t="str">
        <f>[8]Setembro!$D$7</f>
        <v>*</v>
      </c>
      <c r="E13" s="17" t="str">
        <f>[8]Setembro!$D$8</f>
        <v>*</v>
      </c>
      <c r="F13" s="17" t="str">
        <f>[8]Setembro!$D$9</f>
        <v>*</v>
      </c>
      <c r="G13" s="17" t="str">
        <f>[8]Setembro!$D$10</f>
        <v>*</v>
      </c>
      <c r="H13" s="17" t="str">
        <f>[8]Setembro!$D$11</f>
        <v>*</v>
      </c>
      <c r="I13" s="17" t="str">
        <f>[8]Setembro!$D$12</f>
        <v>*</v>
      </c>
      <c r="J13" s="17" t="str">
        <f>[8]Setembro!$D$13</f>
        <v>*</v>
      </c>
      <c r="K13" s="17" t="str">
        <f>[8]Setembro!$D$14</f>
        <v>*</v>
      </c>
      <c r="L13" s="17" t="str">
        <f>[8]Setembro!$D$15</f>
        <v>*</v>
      </c>
      <c r="M13" s="17" t="str">
        <f>[8]Setembro!$D$16</f>
        <v>*</v>
      </c>
      <c r="N13" s="17" t="str">
        <f>[8]Setembro!$D$17</f>
        <v>*</v>
      </c>
      <c r="O13" s="17" t="str">
        <f>[8]Setembro!$D$18</f>
        <v>*</v>
      </c>
      <c r="P13" s="16" t="str">
        <f>[8]Setembro!$D$19</f>
        <v>*</v>
      </c>
      <c r="Q13" s="16" t="str">
        <f>[8]Setembro!$D$20</f>
        <v>*</v>
      </c>
      <c r="R13" s="16" t="str">
        <f>[8]Setembro!$D$21</f>
        <v>*</v>
      </c>
      <c r="S13" s="16" t="str">
        <f>[8]Setembro!$D$22</f>
        <v>*</v>
      </c>
      <c r="T13" s="16" t="str">
        <f>[8]Setembro!$D$23</f>
        <v>*</v>
      </c>
      <c r="U13" s="16" t="str">
        <f>[8]Setembro!$D$24</f>
        <v>*</v>
      </c>
      <c r="V13" s="16" t="str">
        <f>[8]Setembro!$D$25</f>
        <v>*</v>
      </c>
      <c r="W13" s="16" t="str">
        <f>[8]Setembro!$D$26</f>
        <v>*</v>
      </c>
      <c r="X13" s="16" t="str">
        <f>[8]Setembro!$D$27</f>
        <v>*</v>
      </c>
      <c r="Y13" s="16" t="str">
        <f>[8]Setembro!$D$28</f>
        <v>*</v>
      </c>
      <c r="Z13" s="16" t="str">
        <f>[8]Setembro!$D$29</f>
        <v>*</v>
      </c>
      <c r="AA13" s="16" t="str">
        <f>[8]Setembro!$D$30</f>
        <v>*</v>
      </c>
      <c r="AB13" s="16" t="str">
        <f>[8]Setembro!$D$31</f>
        <v>*</v>
      </c>
      <c r="AC13" s="16" t="str">
        <f>[8]Setembro!$D$32</f>
        <v>*</v>
      </c>
      <c r="AD13" s="16" t="str">
        <f>[8]Setembro!$D$33</f>
        <v>*</v>
      </c>
      <c r="AE13" s="16" t="str">
        <f>[8]Setembro!$D$34</f>
        <v>*</v>
      </c>
      <c r="AF13" s="35" t="s">
        <v>137</v>
      </c>
      <c r="AG13" s="38" t="s">
        <v>137</v>
      </c>
    </row>
    <row r="14" spans="1:33" ht="17.100000000000001" customHeight="1" x14ac:dyDescent="0.2">
      <c r="A14" s="14" t="s">
        <v>50</v>
      </c>
      <c r="B14" s="16">
        <f>[9]Setembro!$D$5</f>
        <v>18.2</v>
      </c>
      <c r="C14" s="16">
        <f>[9]Setembro!$D$6</f>
        <v>17.399999999999999</v>
      </c>
      <c r="D14" s="17">
        <f>[9]Setembro!$D$7</f>
        <v>17</v>
      </c>
      <c r="E14" s="17">
        <f>[9]Setembro!$D$8</f>
        <v>18.399999999999999</v>
      </c>
      <c r="F14" s="17">
        <f>[9]Setembro!$D$9</f>
        <v>19</v>
      </c>
      <c r="G14" s="17">
        <f>[9]Setembro!$D$10</f>
        <v>17.399999999999999</v>
      </c>
      <c r="H14" s="17">
        <f>[9]Setembro!$D$11</f>
        <v>20.399999999999999</v>
      </c>
      <c r="I14" s="17">
        <f>[9]Setembro!$D$12</f>
        <v>18.5</v>
      </c>
      <c r="J14" s="17">
        <f>[9]Setembro!$D$13</f>
        <v>16.2</v>
      </c>
      <c r="K14" s="17">
        <f>[9]Setembro!$D$14</f>
        <v>18.5</v>
      </c>
      <c r="L14" s="17">
        <f>[9]Setembro!$D$15</f>
        <v>20.100000000000001</v>
      </c>
      <c r="M14" s="17">
        <f>[9]Setembro!$D$16</f>
        <v>17.3</v>
      </c>
      <c r="N14" s="17">
        <f>[9]Setembro!$D$17</f>
        <v>14.7</v>
      </c>
      <c r="O14" s="17">
        <f>[9]Setembro!$D$18</f>
        <v>15.8</v>
      </c>
      <c r="P14" s="16">
        <f>[9]Setembro!$D$19</f>
        <v>18.7</v>
      </c>
      <c r="Q14" s="16">
        <f>[9]Setembro!$D$20</f>
        <v>21</v>
      </c>
      <c r="R14" s="16">
        <f>[9]Setembro!$D$21</f>
        <v>20.100000000000001</v>
      </c>
      <c r="S14" s="16">
        <f>[9]Setembro!$D$22</f>
        <v>19.5</v>
      </c>
      <c r="T14" s="16">
        <f>[9]Setembro!$D$23</f>
        <v>19.5</v>
      </c>
      <c r="U14" s="16">
        <f>[9]Setembro!$D$24</f>
        <v>17</v>
      </c>
      <c r="V14" s="16">
        <f>[9]Setembro!$D$25</f>
        <v>18.899999999999999</v>
      </c>
      <c r="W14" s="16">
        <f>[9]Setembro!$D$26</f>
        <v>18.899999999999999</v>
      </c>
      <c r="X14" s="16">
        <f>[9]Setembro!$D$27</f>
        <v>19.399999999999999</v>
      </c>
      <c r="Y14" s="16">
        <f>[9]Setembro!$D$28</f>
        <v>20.6</v>
      </c>
      <c r="Z14" s="16">
        <f>[9]Setembro!$D$29</f>
        <v>22.2</v>
      </c>
      <c r="AA14" s="16">
        <f>[9]Setembro!$D$30</f>
        <v>16.399999999999999</v>
      </c>
      <c r="AB14" s="16">
        <f>[9]Setembro!$D$31</f>
        <v>19.5</v>
      </c>
      <c r="AC14" s="16">
        <f>[9]Setembro!$D$32</f>
        <v>20.3</v>
      </c>
      <c r="AD14" s="16">
        <f>[9]Setembro!$D$33</f>
        <v>20.8</v>
      </c>
      <c r="AE14" s="16">
        <f>[9]Setembro!$D$34</f>
        <v>20.100000000000001</v>
      </c>
      <c r="AF14" s="35">
        <f>MIN(B14:AE14)</f>
        <v>14.7</v>
      </c>
      <c r="AG14" s="38">
        <f>AVERAGE(B14:AE14)</f>
        <v>18.726666666666667</v>
      </c>
    </row>
    <row r="15" spans="1:33" ht="17.100000000000001" customHeight="1" x14ac:dyDescent="0.2">
      <c r="A15" s="14" t="s">
        <v>6</v>
      </c>
      <c r="B15" s="17">
        <f>[10]Setembro!$D$5</f>
        <v>17.100000000000001</v>
      </c>
      <c r="C15" s="17">
        <f>[10]Setembro!$D$6</f>
        <v>15.9</v>
      </c>
      <c r="D15" s="17">
        <f>[10]Setembro!$D$7</f>
        <v>15.6</v>
      </c>
      <c r="E15" s="17">
        <f>[10]Setembro!$D$8</f>
        <v>19.3</v>
      </c>
      <c r="F15" s="17">
        <f>[10]Setembro!$D$9</f>
        <v>21.2</v>
      </c>
      <c r="G15" s="17">
        <f>[10]Setembro!$D$10</f>
        <v>20.399999999999999</v>
      </c>
      <c r="H15" s="17">
        <f>[10]Setembro!$D$11</f>
        <v>20.6</v>
      </c>
      <c r="I15" s="17">
        <f>[10]Setembro!$D$12</f>
        <v>22.3</v>
      </c>
      <c r="J15" s="17">
        <f>[10]Setembro!$D$13</f>
        <v>20.2</v>
      </c>
      <c r="K15" s="17">
        <f>[10]Setembro!$D$14</f>
        <v>20.3</v>
      </c>
      <c r="L15" s="17">
        <f>[10]Setembro!$D$15</f>
        <v>22.2</v>
      </c>
      <c r="M15" s="17">
        <f>[10]Setembro!$D$16</f>
        <v>18.7</v>
      </c>
      <c r="N15" s="17">
        <f>[10]Setembro!$D$17</f>
        <v>15.3</v>
      </c>
      <c r="O15" s="17">
        <f>[10]Setembro!$D$18</f>
        <v>16.899999999999999</v>
      </c>
      <c r="P15" s="17">
        <f>[10]Setembro!$D$19</f>
        <v>20.100000000000001</v>
      </c>
      <c r="Q15" s="17">
        <f>[10]Setembro!$D$20</f>
        <v>21.6</v>
      </c>
      <c r="R15" s="17">
        <f>[10]Setembro!$D$21</f>
        <v>22.4</v>
      </c>
      <c r="S15" s="17">
        <f>[10]Setembro!$D$22</f>
        <v>20.7</v>
      </c>
      <c r="T15" s="17">
        <f>[10]Setembro!$D$23</f>
        <v>23.5</v>
      </c>
      <c r="U15" s="17">
        <f>[10]Setembro!$D$24</f>
        <v>18</v>
      </c>
      <c r="V15" s="17">
        <f>[10]Setembro!$D$25</f>
        <v>17.8</v>
      </c>
      <c r="W15" s="17">
        <f>[10]Setembro!$D$26</f>
        <v>19</v>
      </c>
      <c r="X15" s="17">
        <f>[10]Setembro!$D$27</f>
        <v>20.3</v>
      </c>
      <c r="Y15" s="17">
        <f>[10]Setembro!$D$28</f>
        <v>26.1</v>
      </c>
      <c r="Z15" s="17">
        <f>[10]Setembro!$D$29</f>
        <v>24.7</v>
      </c>
      <c r="AA15" s="17">
        <f>[10]Setembro!$D$30</f>
        <v>22.5</v>
      </c>
      <c r="AB15" s="17">
        <f>[10]Setembro!$D$31</f>
        <v>21.1</v>
      </c>
      <c r="AC15" s="17">
        <f>[10]Setembro!$D$32</f>
        <v>22.4</v>
      </c>
      <c r="AD15" s="17">
        <f>[10]Setembro!$D$33</f>
        <v>20.9</v>
      </c>
      <c r="AE15" s="17">
        <f>[10]Setembro!$D$34</f>
        <v>19.3</v>
      </c>
      <c r="AF15" s="35">
        <f t="shared" ref="AF15:AF30" si="5">MIN(B15:AE15)</f>
        <v>15.3</v>
      </c>
      <c r="AG15" s="38">
        <f t="shared" ref="AG15:AG30" si="6">AVERAGE(B15:AE15)</f>
        <v>20.213333333333331</v>
      </c>
    </row>
    <row r="16" spans="1:33" ht="17.100000000000001" customHeight="1" x14ac:dyDescent="0.2">
      <c r="A16" s="14" t="s">
        <v>7</v>
      </c>
      <c r="B16" s="17">
        <f>[11]Setembro!$D$5</f>
        <v>21</v>
      </c>
      <c r="C16" s="17">
        <f>[11]Setembro!$D$6</f>
        <v>22.7</v>
      </c>
      <c r="D16" s="17">
        <f>[11]Setembro!$D$7</f>
        <v>18.2</v>
      </c>
      <c r="E16" s="17">
        <f>[11]Setembro!$D$8</f>
        <v>19.100000000000001</v>
      </c>
      <c r="F16" s="17">
        <f>[11]Setembro!$D$9</f>
        <v>16.5</v>
      </c>
      <c r="G16" s="17">
        <f>[11]Setembro!$D$10</f>
        <v>16.899999999999999</v>
      </c>
      <c r="H16" s="17">
        <f>[11]Setembro!$D$11</f>
        <v>18.3</v>
      </c>
      <c r="I16" s="17">
        <f>[11]Setembro!$D$12</f>
        <v>15.7</v>
      </c>
      <c r="J16" s="17">
        <f>[11]Setembro!$D$13</f>
        <v>13</v>
      </c>
      <c r="K16" s="17">
        <f>[11]Setembro!$D$14</f>
        <v>17.7</v>
      </c>
      <c r="L16" s="17">
        <f>[11]Setembro!$D$15</f>
        <v>12.1</v>
      </c>
      <c r="M16" s="17">
        <f>[11]Setembro!$D$16</f>
        <v>8.4</v>
      </c>
      <c r="N16" s="17">
        <f>[11]Setembro!$D$17</f>
        <v>6.8</v>
      </c>
      <c r="O16" s="17">
        <f>[11]Setembro!$D$18</f>
        <v>12.6</v>
      </c>
      <c r="P16" s="17">
        <f>[11]Setembro!$D$19</f>
        <v>16.899999999999999</v>
      </c>
      <c r="Q16" s="17">
        <f>[11]Setembro!$D$20</f>
        <v>21.4</v>
      </c>
      <c r="R16" s="17">
        <f>[11]Setembro!$D$21</f>
        <v>21.3</v>
      </c>
      <c r="S16" s="17">
        <f>[11]Setembro!$D$22</f>
        <v>21.6</v>
      </c>
      <c r="T16" s="17">
        <f>[11]Setembro!$D$23</f>
        <v>22.5</v>
      </c>
      <c r="U16" s="17">
        <f>[11]Setembro!$D$24</f>
        <v>20.9</v>
      </c>
      <c r="V16" s="17">
        <f>[11]Setembro!$D$25</f>
        <v>22</v>
      </c>
      <c r="W16" s="17">
        <f>[11]Setembro!$D$26</f>
        <v>19.600000000000001</v>
      </c>
      <c r="X16" s="17">
        <f>[11]Setembro!$D$27</f>
        <v>24.2</v>
      </c>
      <c r="Y16" s="17">
        <f>[11]Setembro!$D$28</f>
        <v>21.8</v>
      </c>
      <c r="Z16" s="17">
        <f>[11]Setembro!$D$29</f>
        <v>22.7</v>
      </c>
      <c r="AA16" s="17">
        <f>[11]Setembro!$D$30</f>
        <v>19.3</v>
      </c>
      <c r="AB16" s="17">
        <f>[11]Setembro!$D$31</f>
        <v>17.8</v>
      </c>
      <c r="AC16" s="17">
        <f>[11]Setembro!$D$32</f>
        <v>14</v>
      </c>
      <c r="AD16" s="17">
        <f>[11]Setembro!$D$33</f>
        <v>16.7</v>
      </c>
      <c r="AE16" s="17">
        <f>[11]Setembro!$D$34</f>
        <v>17.399999999999999</v>
      </c>
      <c r="AF16" s="35">
        <f t="shared" si="5"/>
        <v>6.8</v>
      </c>
      <c r="AG16" s="38">
        <f t="shared" si="6"/>
        <v>17.970000000000002</v>
      </c>
    </row>
    <row r="17" spans="1:33" ht="17.100000000000001" customHeight="1" x14ac:dyDescent="0.2">
      <c r="A17" s="14" t="s">
        <v>8</v>
      </c>
      <c r="B17" s="17">
        <f>[12]Setembro!$D$5</f>
        <v>16.7</v>
      </c>
      <c r="C17" s="17">
        <f>[12]Setembro!$D$6</f>
        <v>17.5</v>
      </c>
      <c r="D17" s="17">
        <f>[12]Setembro!$D$7</f>
        <v>17.600000000000001</v>
      </c>
      <c r="E17" s="17">
        <f>[12]Setembro!$D$8</f>
        <v>18</v>
      </c>
      <c r="F17" s="17">
        <f>[12]Setembro!$D$9</f>
        <v>15.5</v>
      </c>
      <c r="G17" s="17">
        <f>[12]Setembro!$D$10</f>
        <v>16.5</v>
      </c>
      <c r="H17" s="17">
        <f>[12]Setembro!$D$11</f>
        <v>18.2</v>
      </c>
      <c r="I17" s="17">
        <f>[12]Setembro!$D$12</f>
        <v>16.5</v>
      </c>
      <c r="J17" s="17">
        <f>[12]Setembro!$D$13</f>
        <v>13.6</v>
      </c>
      <c r="K17" s="17">
        <f>[12]Setembro!$D$14</f>
        <v>17.2</v>
      </c>
      <c r="L17" s="17">
        <f>[12]Setembro!$D$15</f>
        <v>11.9</v>
      </c>
      <c r="M17" s="17">
        <f>[12]Setembro!$D$16</f>
        <v>8.5</v>
      </c>
      <c r="N17" s="17">
        <f>[12]Setembro!$D$17</f>
        <v>7.3</v>
      </c>
      <c r="O17" s="17">
        <f>[12]Setembro!$D$18</f>
        <v>11.2</v>
      </c>
      <c r="P17" s="17">
        <f>[12]Setembro!$D$19</f>
        <v>14</v>
      </c>
      <c r="Q17" s="17">
        <f>[12]Setembro!$D$20</f>
        <v>20.3</v>
      </c>
      <c r="R17" s="17">
        <f>[12]Setembro!$D$21</f>
        <v>23.2</v>
      </c>
      <c r="S17" s="17">
        <f>[12]Setembro!$D$22</f>
        <v>22.8</v>
      </c>
      <c r="T17" s="17">
        <f>[12]Setembro!$D$23</f>
        <v>23.8</v>
      </c>
      <c r="U17" s="17">
        <f>[12]Setembro!$D$24</f>
        <v>21.5</v>
      </c>
      <c r="V17" s="17">
        <f>[12]Setembro!$D$25</f>
        <v>20.5</v>
      </c>
      <c r="W17" s="17">
        <f>[12]Setembro!$D$26</f>
        <v>20.2</v>
      </c>
      <c r="X17" s="17">
        <f>[12]Setembro!$D$27</f>
        <v>21.2</v>
      </c>
      <c r="Y17" s="17">
        <f>[12]Setembro!$D$28</f>
        <v>23.3</v>
      </c>
      <c r="Z17" s="17">
        <f>[12]Setembro!$D$29</f>
        <v>18.399999999999999</v>
      </c>
      <c r="AA17" s="17">
        <f>[12]Setembro!$D$30</f>
        <v>18.600000000000001</v>
      </c>
      <c r="AB17" s="17">
        <f>[12]Setembro!$D$31</f>
        <v>18.600000000000001</v>
      </c>
      <c r="AC17" s="17">
        <f>[12]Setembro!$D$32</f>
        <v>14.9</v>
      </c>
      <c r="AD17" s="17">
        <f>[12]Setembro!$D$33</f>
        <v>16.3</v>
      </c>
      <c r="AE17" s="17">
        <f>[12]Setembro!$D$34</f>
        <v>18.2</v>
      </c>
      <c r="AF17" s="35">
        <f t="shared" si="5"/>
        <v>7.3</v>
      </c>
      <c r="AG17" s="38">
        <f t="shared" si="6"/>
        <v>17.399999999999999</v>
      </c>
    </row>
    <row r="18" spans="1:33" ht="17.100000000000001" customHeight="1" x14ac:dyDescent="0.2">
      <c r="A18" s="14" t="s">
        <v>9</v>
      </c>
      <c r="B18" s="17">
        <f>[13]Setembro!$D$5</f>
        <v>21.7</v>
      </c>
      <c r="C18" s="17">
        <f>[13]Setembro!$D$6</f>
        <v>19</v>
      </c>
      <c r="D18" s="17">
        <f>[13]Setembro!$D$7</f>
        <v>18.899999999999999</v>
      </c>
      <c r="E18" s="17">
        <f>[13]Setembro!$D$8</f>
        <v>19.5</v>
      </c>
      <c r="F18" s="17">
        <f>[13]Setembro!$D$9</f>
        <v>18.100000000000001</v>
      </c>
      <c r="G18" s="17">
        <f>[13]Setembro!$D$10</f>
        <v>19.2</v>
      </c>
      <c r="H18" s="17">
        <f>[13]Setembro!$D$11</f>
        <v>20.3</v>
      </c>
      <c r="I18" s="17">
        <f>[13]Setembro!$D$12</f>
        <v>16.600000000000001</v>
      </c>
      <c r="J18" s="17">
        <f>[13]Setembro!$D$13</f>
        <v>14.4</v>
      </c>
      <c r="K18" s="17">
        <f>[13]Setembro!$D$14</f>
        <v>17.600000000000001</v>
      </c>
      <c r="L18" s="17">
        <f>[13]Setembro!$D$15</f>
        <v>14.6</v>
      </c>
      <c r="M18" s="17">
        <f>[13]Setembro!$D$16</f>
        <v>10.7</v>
      </c>
      <c r="N18" s="17">
        <f>[13]Setembro!$D$17</f>
        <v>9.5</v>
      </c>
      <c r="O18" s="17">
        <f>[13]Setembro!$D$18</f>
        <v>15.1</v>
      </c>
      <c r="P18" s="17">
        <f>[13]Setembro!$D$19</f>
        <v>16.7</v>
      </c>
      <c r="Q18" s="17">
        <f>[13]Setembro!$D$20</f>
        <v>21.6</v>
      </c>
      <c r="R18" s="17">
        <f>[13]Setembro!$D$21</f>
        <v>22.9</v>
      </c>
      <c r="S18" s="17">
        <f>[13]Setembro!$D$22</f>
        <v>23.6</v>
      </c>
      <c r="T18" s="17">
        <f>[13]Setembro!$D$23</f>
        <v>25</v>
      </c>
      <c r="U18" s="17">
        <f>[13]Setembro!$D$24</f>
        <v>22.3</v>
      </c>
      <c r="V18" s="17">
        <f>[13]Setembro!$D$25</f>
        <v>22.8</v>
      </c>
      <c r="W18" s="17">
        <f>[13]Setembro!$D$26</f>
        <v>22.4</v>
      </c>
      <c r="X18" s="17">
        <f>[13]Setembro!$D$27</f>
        <v>23.1</v>
      </c>
      <c r="Y18" s="17">
        <f>[13]Setembro!$D$28</f>
        <v>22.7</v>
      </c>
      <c r="Z18" s="17">
        <f>[13]Setembro!$D$29</f>
        <v>20.9</v>
      </c>
      <c r="AA18" s="17">
        <f>[13]Setembro!$D$30</f>
        <v>20.100000000000001</v>
      </c>
      <c r="AB18" s="17">
        <f>[13]Setembro!$D$31</f>
        <v>19.5</v>
      </c>
      <c r="AC18" s="17">
        <f>[13]Setembro!$D$32</f>
        <v>16.399999999999999</v>
      </c>
      <c r="AD18" s="17">
        <f>[13]Setembro!$D$33</f>
        <v>17.5</v>
      </c>
      <c r="AE18" s="17">
        <f>[13]Setembro!$D$34</f>
        <v>17.7</v>
      </c>
      <c r="AF18" s="35">
        <f t="shared" si="5"/>
        <v>9.5</v>
      </c>
      <c r="AG18" s="38">
        <f t="shared" si="6"/>
        <v>19.013333333333332</v>
      </c>
    </row>
    <row r="19" spans="1:33" ht="17.100000000000001" customHeight="1" x14ac:dyDescent="0.2">
      <c r="A19" s="14" t="s">
        <v>49</v>
      </c>
      <c r="B19" s="17">
        <f>[14]Setembro!$D$5</f>
        <v>17.2</v>
      </c>
      <c r="C19" s="17">
        <f>[14]Setembro!$D$6</f>
        <v>16.7</v>
      </c>
      <c r="D19" s="17">
        <f>[14]Setembro!$D$7</f>
        <v>17</v>
      </c>
      <c r="E19" s="17">
        <f>[14]Setembro!$D$8</f>
        <v>20.7</v>
      </c>
      <c r="F19" s="17">
        <f>[14]Setembro!$D$9</f>
        <v>19.100000000000001</v>
      </c>
      <c r="G19" s="17">
        <f>[14]Setembro!$D$10</f>
        <v>17.7</v>
      </c>
      <c r="H19" s="17">
        <f>[14]Setembro!$D$11</f>
        <v>16.399999999999999</v>
      </c>
      <c r="I19" s="17">
        <f>[14]Setembro!$D$12</f>
        <v>17.399999999999999</v>
      </c>
      <c r="J19" s="17">
        <f>[14]Setembro!$D$13</f>
        <v>16.5</v>
      </c>
      <c r="K19" s="17">
        <f>[14]Setembro!$D$14</f>
        <v>21.2</v>
      </c>
      <c r="L19" s="17">
        <f>[14]Setembro!$D$15</f>
        <v>15.3</v>
      </c>
      <c r="M19" s="17">
        <f>[14]Setembro!$D$16</f>
        <v>12.1</v>
      </c>
      <c r="N19" s="17">
        <f>[14]Setembro!$D$17</f>
        <v>7.2</v>
      </c>
      <c r="O19" s="17">
        <f>[14]Setembro!$D$18</f>
        <v>14.2</v>
      </c>
      <c r="P19" s="17">
        <f>[14]Setembro!$D$19</f>
        <v>18.2</v>
      </c>
      <c r="Q19" s="17">
        <f>[14]Setembro!$D$20</f>
        <v>22.1</v>
      </c>
      <c r="R19" s="17">
        <f>[14]Setembro!$D$21</f>
        <v>24.2</v>
      </c>
      <c r="S19" s="17">
        <f>[14]Setembro!$D$22</f>
        <v>21.7</v>
      </c>
      <c r="T19" s="17">
        <f>[14]Setembro!$D$23</f>
        <v>21.2</v>
      </c>
      <c r="U19" s="17">
        <f>[14]Setembro!$D$24</f>
        <v>21.3</v>
      </c>
      <c r="V19" s="17">
        <f>[14]Setembro!$D$25</f>
        <v>19.2</v>
      </c>
      <c r="W19" s="17">
        <f>[14]Setembro!$D$26</f>
        <v>19.100000000000001</v>
      </c>
      <c r="X19" s="17">
        <f>[14]Setembro!$D$27</f>
        <v>21.5</v>
      </c>
      <c r="Y19" s="17">
        <f>[14]Setembro!$D$28</f>
        <v>24.6</v>
      </c>
      <c r="Z19" s="17">
        <f>[14]Setembro!$D$29</f>
        <v>20.9</v>
      </c>
      <c r="AA19" s="17">
        <f>[14]Setembro!$D$30</f>
        <v>20.399999999999999</v>
      </c>
      <c r="AB19" s="17">
        <f>[14]Setembro!$D$31</f>
        <v>18.899999999999999</v>
      </c>
      <c r="AC19" s="17">
        <f>[14]Setembro!$D$32</f>
        <v>15.6</v>
      </c>
      <c r="AD19" s="17">
        <f>[14]Setembro!$D$33</f>
        <v>19.3</v>
      </c>
      <c r="AE19" s="17">
        <f>[14]Setembro!$D$34</f>
        <v>18.8</v>
      </c>
      <c r="AF19" s="35">
        <f t="shared" si="5"/>
        <v>7.2</v>
      </c>
      <c r="AG19" s="38">
        <f t="shared" si="6"/>
        <v>18.523333333333326</v>
      </c>
    </row>
    <row r="20" spans="1:33" ht="17.100000000000001" customHeight="1" x14ac:dyDescent="0.2">
      <c r="A20" s="14" t="s">
        <v>10</v>
      </c>
      <c r="B20" s="17">
        <f>[15]Setembro!$D$5</f>
        <v>17.7</v>
      </c>
      <c r="C20" s="17">
        <f>[15]Setembro!$D$6</f>
        <v>19.8</v>
      </c>
      <c r="D20" s="17">
        <f>[15]Setembro!$D$7</f>
        <v>17.100000000000001</v>
      </c>
      <c r="E20" s="17">
        <f>[15]Setembro!$D$8</f>
        <v>18.899999999999999</v>
      </c>
      <c r="F20" s="17">
        <f>[15]Setembro!$D$9</f>
        <v>15.2</v>
      </c>
      <c r="G20" s="17">
        <f>[15]Setembro!$D$10</f>
        <v>17</v>
      </c>
      <c r="H20" s="17">
        <f>[15]Setembro!$D$11</f>
        <v>19.3</v>
      </c>
      <c r="I20" s="17">
        <f>[15]Setembro!$D$12</f>
        <v>16.3</v>
      </c>
      <c r="J20" s="17">
        <f>[15]Setembro!$D$13</f>
        <v>14.2</v>
      </c>
      <c r="K20" s="17">
        <f>[15]Setembro!$D$14</f>
        <v>17.899999999999999</v>
      </c>
      <c r="L20" s="17">
        <f>[15]Setembro!$D$15</f>
        <v>11.7</v>
      </c>
      <c r="M20" s="17">
        <f>[15]Setembro!$D$16</f>
        <v>8.6</v>
      </c>
      <c r="N20" s="17">
        <f>[15]Setembro!$D$17</f>
        <v>11.5</v>
      </c>
      <c r="O20" s="17">
        <f>[15]Setembro!$D$18</f>
        <v>10.7</v>
      </c>
      <c r="P20" s="17">
        <f>[15]Setembro!$D$19</f>
        <v>16.899999999999999</v>
      </c>
      <c r="Q20" s="17">
        <f>[15]Setembro!$D$20</f>
        <v>22.5</v>
      </c>
      <c r="R20" s="17">
        <f>[15]Setembro!$D$21</f>
        <v>22.2</v>
      </c>
      <c r="S20" s="17">
        <f>[15]Setembro!$D$22</f>
        <v>22.2</v>
      </c>
      <c r="T20" s="17">
        <f>[15]Setembro!$D$23</f>
        <v>21.8</v>
      </c>
      <c r="U20" s="17">
        <f>[15]Setembro!$D$24</f>
        <v>20.6</v>
      </c>
      <c r="V20" s="17">
        <f>[15]Setembro!$D$25</f>
        <v>22.3</v>
      </c>
      <c r="W20" s="17">
        <f>[15]Setembro!$D$26</f>
        <v>20.2</v>
      </c>
      <c r="X20" s="17">
        <f>[15]Setembro!$D$27</f>
        <v>23.1</v>
      </c>
      <c r="Y20" s="17">
        <f>[15]Setembro!$D$28</f>
        <v>24.6</v>
      </c>
      <c r="Z20" s="17">
        <f>[15]Setembro!$D$29</f>
        <v>23</v>
      </c>
      <c r="AA20" s="17">
        <f>[15]Setembro!$D$30</f>
        <v>19.7</v>
      </c>
      <c r="AB20" s="17">
        <f>[15]Setembro!$D$31</f>
        <v>19.8</v>
      </c>
      <c r="AC20" s="17">
        <f>[15]Setembro!$D$32</f>
        <v>16.399999999999999</v>
      </c>
      <c r="AD20" s="17">
        <f>[15]Setembro!$D$33</f>
        <v>17.2</v>
      </c>
      <c r="AE20" s="17">
        <f>[15]Setembro!$D$34</f>
        <v>18.5</v>
      </c>
      <c r="AF20" s="35">
        <f t="shared" si="5"/>
        <v>8.6</v>
      </c>
      <c r="AG20" s="38">
        <f t="shared" si="6"/>
        <v>18.230000000000004</v>
      </c>
    </row>
    <row r="21" spans="1:33" ht="17.100000000000001" customHeight="1" x14ac:dyDescent="0.2">
      <c r="A21" s="14" t="s">
        <v>11</v>
      </c>
      <c r="B21" s="17">
        <f>[16]Setembro!$D$5</f>
        <v>16.3</v>
      </c>
      <c r="C21" s="17">
        <f>[16]Setembro!$D$6</f>
        <v>14.8</v>
      </c>
      <c r="D21" s="17">
        <f>[16]Setembro!$D$7</f>
        <v>15</v>
      </c>
      <c r="E21" s="17">
        <f>[16]Setembro!$D$8</f>
        <v>20.3</v>
      </c>
      <c r="F21" s="17">
        <f>[16]Setembro!$D$9</f>
        <v>18.399999999999999</v>
      </c>
      <c r="G21" s="17">
        <f>[16]Setembro!$D$10</f>
        <v>17.899999999999999</v>
      </c>
      <c r="H21" s="17">
        <f>[16]Setembro!$D$11</f>
        <v>15.3</v>
      </c>
      <c r="I21" s="17">
        <f>[16]Setembro!$D$12</f>
        <v>15.8</v>
      </c>
      <c r="J21" s="17">
        <f>[16]Setembro!$D$13</f>
        <v>12.1</v>
      </c>
      <c r="K21" s="17">
        <f>[16]Setembro!$D$14</f>
        <v>19.2</v>
      </c>
      <c r="L21" s="17">
        <f>[16]Setembro!$D$15</f>
        <v>15</v>
      </c>
      <c r="M21" s="17">
        <f>[16]Setembro!$D$16</f>
        <v>10.5</v>
      </c>
      <c r="N21" s="17">
        <f>[16]Setembro!$D$17</f>
        <v>6.5</v>
      </c>
      <c r="O21" s="17">
        <f>[16]Setembro!$D$18</f>
        <v>11.2</v>
      </c>
      <c r="P21" s="17">
        <f>[16]Setembro!$D$19</f>
        <v>14.2</v>
      </c>
      <c r="Q21" s="17">
        <f>[16]Setembro!$D$20</f>
        <v>18.8</v>
      </c>
      <c r="R21" s="17">
        <f>[16]Setembro!$D$21</f>
        <v>20.8</v>
      </c>
      <c r="S21" s="17">
        <f>[16]Setembro!$D$22</f>
        <v>19.100000000000001</v>
      </c>
      <c r="T21" s="17">
        <f>[16]Setembro!$D$23</f>
        <v>19.899999999999999</v>
      </c>
      <c r="U21" s="17">
        <f>[16]Setembro!$D$24</f>
        <v>17.899999999999999</v>
      </c>
      <c r="V21" s="17">
        <f>[16]Setembro!$D$25</f>
        <v>15.8</v>
      </c>
      <c r="W21" s="17">
        <f>[16]Setembro!$D$26</f>
        <v>16.5</v>
      </c>
      <c r="X21" s="17">
        <f>[16]Setembro!$D$27</f>
        <v>17.2</v>
      </c>
      <c r="Y21" s="17">
        <f>[16]Setembro!$D$28</f>
        <v>19.600000000000001</v>
      </c>
      <c r="Z21" s="17">
        <f>[16]Setembro!$D$29</f>
        <v>20.3</v>
      </c>
      <c r="AA21" s="17">
        <f>[16]Setembro!$D$30</f>
        <v>18.399999999999999</v>
      </c>
      <c r="AB21" s="17">
        <f>[16]Setembro!$D$31</f>
        <v>18.5</v>
      </c>
      <c r="AC21" s="17">
        <f>[16]Setembro!$D$32</f>
        <v>15.4</v>
      </c>
      <c r="AD21" s="17">
        <f>[16]Setembro!$D$33</f>
        <v>15.7</v>
      </c>
      <c r="AE21" s="17">
        <f>[16]Setembro!$D$34</f>
        <v>17.8</v>
      </c>
      <c r="AF21" s="35">
        <f t="shared" si="5"/>
        <v>6.5</v>
      </c>
      <c r="AG21" s="38">
        <f t="shared" si="6"/>
        <v>16.473333333333333</v>
      </c>
    </row>
    <row r="22" spans="1:33" ht="17.100000000000001" customHeight="1" x14ac:dyDescent="0.2">
      <c r="A22" s="14" t="s">
        <v>12</v>
      </c>
      <c r="B22" s="17">
        <f>[17]Setembro!$D$5</f>
        <v>19.100000000000001</v>
      </c>
      <c r="C22" s="17">
        <f>[17]Setembro!$D$6</f>
        <v>17.600000000000001</v>
      </c>
      <c r="D22" s="17">
        <f>[17]Setembro!$D$7</f>
        <v>20</v>
      </c>
      <c r="E22" s="17">
        <f>[17]Setembro!$D$8</f>
        <v>20.100000000000001</v>
      </c>
      <c r="F22" s="17">
        <f>[17]Setembro!$D$9</f>
        <v>20.9</v>
      </c>
      <c r="G22" s="17">
        <f>[17]Setembro!$D$10</f>
        <v>18.7</v>
      </c>
      <c r="H22" s="17">
        <f>[17]Setembro!$D$11</f>
        <v>19.3</v>
      </c>
      <c r="I22" s="17">
        <f>[17]Setembro!$D$12</f>
        <v>19.100000000000001</v>
      </c>
      <c r="J22" s="17">
        <f>[17]Setembro!$D$13</f>
        <v>18.899999999999999</v>
      </c>
      <c r="K22" s="17">
        <f>[17]Setembro!$D$14</f>
        <v>20.6</v>
      </c>
      <c r="L22" s="17">
        <f>[17]Setembro!$D$15</f>
        <v>15.7</v>
      </c>
      <c r="M22" s="17">
        <f>[17]Setembro!$D$16</f>
        <v>13.1</v>
      </c>
      <c r="N22" s="17">
        <f>[17]Setembro!$D$17</f>
        <v>10.8</v>
      </c>
      <c r="O22" s="17">
        <f>[17]Setembro!$D$18</f>
        <v>16.600000000000001</v>
      </c>
      <c r="P22" s="17">
        <f>[17]Setembro!$D$19</f>
        <v>18.5</v>
      </c>
      <c r="Q22" s="17">
        <f>[17]Setembro!$D$20</f>
        <v>21.1</v>
      </c>
      <c r="R22" s="17">
        <f>[17]Setembro!$D$21</f>
        <v>21.6</v>
      </c>
      <c r="S22" s="17">
        <f>[17]Setembro!$D$22</f>
        <v>21.4</v>
      </c>
      <c r="T22" s="17">
        <f>[17]Setembro!$D$23</f>
        <v>22</v>
      </c>
      <c r="U22" s="17">
        <f>[17]Setembro!$D$24</f>
        <v>22.1</v>
      </c>
      <c r="V22" s="17">
        <f>[17]Setembro!$D$25</f>
        <v>20.2</v>
      </c>
      <c r="W22" s="17">
        <f>[17]Setembro!$D$26</f>
        <v>20.3</v>
      </c>
      <c r="X22" s="17">
        <f>[17]Setembro!$D$27</f>
        <v>23.3</v>
      </c>
      <c r="Y22" s="17">
        <f>[17]Setembro!$D$28</f>
        <v>23.5</v>
      </c>
      <c r="Z22" s="17">
        <f>[17]Setembro!$D$29</f>
        <v>22.9</v>
      </c>
      <c r="AA22" s="17">
        <f>[17]Setembro!$D$30</f>
        <v>22.2</v>
      </c>
      <c r="AB22" s="17">
        <f>[17]Setembro!$D$31</f>
        <v>20.5</v>
      </c>
      <c r="AC22" s="17">
        <f>[17]Setembro!$D$32</f>
        <v>17.5</v>
      </c>
      <c r="AD22" s="17">
        <f>[17]Setembro!$D$33</f>
        <v>19.5</v>
      </c>
      <c r="AE22" s="17">
        <f>[17]Setembro!$D$34</f>
        <v>19.399999999999999</v>
      </c>
      <c r="AF22" s="35">
        <f t="shared" si="5"/>
        <v>10.8</v>
      </c>
      <c r="AG22" s="38">
        <f t="shared" si="6"/>
        <v>19.55</v>
      </c>
    </row>
    <row r="23" spans="1:33" ht="17.100000000000001" customHeight="1" x14ac:dyDescent="0.2">
      <c r="A23" s="14" t="s">
        <v>13</v>
      </c>
      <c r="B23" s="17" t="str">
        <f>[18]Setembro!$D$5</f>
        <v>*</v>
      </c>
      <c r="C23" s="17" t="str">
        <f>[18]Setembro!$D$6</f>
        <v>*</v>
      </c>
      <c r="D23" s="17" t="str">
        <f>[18]Setembro!$D$7</f>
        <v>*</v>
      </c>
      <c r="E23" s="17" t="str">
        <f>[18]Setembro!$D$8</f>
        <v>*</v>
      </c>
      <c r="F23" s="17" t="str">
        <f>[18]Setembro!$D$9</f>
        <v>*</v>
      </c>
      <c r="G23" s="17" t="str">
        <f>[18]Setembro!$D$10</f>
        <v>*</v>
      </c>
      <c r="H23" s="17" t="str">
        <f>[18]Setembro!$D$11</f>
        <v>*</v>
      </c>
      <c r="I23" s="17" t="str">
        <f>[18]Setembro!$D$12</f>
        <v>*</v>
      </c>
      <c r="J23" s="17" t="str">
        <f>[18]Setembro!$D$13</f>
        <v>*</v>
      </c>
      <c r="K23" s="17" t="str">
        <f>[18]Setembro!$D$14</f>
        <v>*</v>
      </c>
      <c r="L23" s="17" t="str">
        <f>[18]Setembro!$D$15</f>
        <v>*</v>
      </c>
      <c r="M23" s="17" t="str">
        <f>[18]Setembro!$D$16</f>
        <v>*</v>
      </c>
      <c r="N23" s="17" t="str">
        <f>[18]Setembro!$D$17</f>
        <v>*</v>
      </c>
      <c r="O23" s="17" t="str">
        <f>[18]Setembro!$D$18</f>
        <v>*</v>
      </c>
      <c r="P23" s="17" t="str">
        <f>[18]Setembro!$D$19</f>
        <v>*</v>
      </c>
      <c r="Q23" s="17" t="str">
        <f>[18]Setembro!$D$20</f>
        <v>*</v>
      </c>
      <c r="R23" s="17" t="str">
        <f>[18]Setembro!$D$21</f>
        <v>*</v>
      </c>
      <c r="S23" s="17" t="str">
        <f>[18]Setembro!$D$22</f>
        <v>*</v>
      </c>
      <c r="T23" s="17" t="str">
        <f>[18]Setembro!$D$23</f>
        <v>*</v>
      </c>
      <c r="U23" s="17" t="str">
        <f>[18]Setembro!$D$24</f>
        <v>*</v>
      </c>
      <c r="V23" s="17" t="str">
        <f>[18]Setembro!$D$25</f>
        <v>*</v>
      </c>
      <c r="W23" s="17" t="str">
        <f>[18]Setembro!$D$26</f>
        <v>*</v>
      </c>
      <c r="X23" s="17" t="str">
        <f>[18]Setembro!$D$27</f>
        <v>*</v>
      </c>
      <c r="Y23" s="17" t="str">
        <f>[18]Setembro!$D$28</f>
        <v>*</v>
      </c>
      <c r="Z23" s="17" t="str">
        <f>[18]Setembro!$D$29</f>
        <v>*</v>
      </c>
      <c r="AA23" s="17" t="str">
        <f>[18]Setembro!$D$30</f>
        <v>*</v>
      </c>
      <c r="AB23" s="17" t="str">
        <f>[18]Setembro!$D$31</f>
        <v>*</v>
      </c>
      <c r="AC23" s="17" t="str">
        <f>[18]Setembro!$D$32</f>
        <v>*</v>
      </c>
      <c r="AD23" s="17" t="str">
        <f>[18]Setembro!$D$33</f>
        <v>*</v>
      </c>
      <c r="AE23" s="17" t="str">
        <f>[18]Setembro!$D$34</f>
        <v>*</v>
      </c>
      <c r="AF23" s="35" t="s">
        <v>137</v>
      </c>
      <c r="AG23" s="38" t="s">
        <v>137</v>
      </c>
    </row>
    <row r="24" spans="1:33" ht="17.100000000000001" customHeight="1" x14ac:dyDescent="0.2">
      <c r="A24" s="14" t="s">
        <v>14</v>
      </c>
      <c r="B24" s="17">
        <f>[19]Setembro!$D$5</f>
        <v>16.2</v>
      </c>
      <c r="C24" s="17">
        <f>[19]Setembro!$D$6</f>
        <v>17</v>
      </c>
      <c r="D24" s="17">
        <f>[19]Setembro!$D$7</f>
        <v>15.9</v>
      </c>
      <c r="E24" s="17">
        <f>[19]Setembro!$D$8</f>
        <v>16.5</v>
      </c>
      <c r="F24" s="17">
        <f>[19]Setembro!$D$9</f>
        <v>19.399999999999999</v>
      </c>
      <c r="G24" s="17">
        <f>[19]Setembro!$D$10</f>
        <v>18.899999999999999</v>
      </c>
      <c r="H24" s="17">
        <f>[19]Setembro!$D$11</f>
        <v>21.9</v>
      </c>
      <c r="I24" s="17">
        <f>[19]Setembro!$D$12</f>
        <v>19</v>
      </c>
      <c r="J24" s="17">
        <f>[19]Setembro!$D$13</f>
        <v>18.2</v>
      </c>
      <c r="K24" s="17">
        <f>[19]Setembro!$D$14</f>
        <v>20.8</v>
      </c>
      <c r="L24" s="17">
        <f>[19]Setembro!$D$15</f>
        <v>20.100000000000001</v>
      </c>
      <c r="M24" s="17">
        <f>[19]Setembro!$D$16</f>
        <v>18.2</v>
      </c>
      <c r="N24" s="17">
        <f>[19]Setembro!$D$17</f>
        <v>17.7</v>
      </c>
      <c r="O24" s="17">
        <f>[19]Setembro!$D$18</f>
        <v>15.9</v>
      </c>
      <c r="P24" s="17">
        <f>[19]Setembro!$D$19</f>
        <v>17.2</v>
      </c>
      <c r="Q24" s="17">
        <f>[19]Setembro!$D$20</f>
        <v>21.5</v>
      </c>
      <c r="R24" s="17">
        <f>[19]Setembro!$D$21</f>
        <v>21</v>
      </c>
      <c r="S24" s="17">
        <f>[19]Setembro!$D$22</f>
        <v>21.2</v>
      </c>
      <c r="T24" s="17">
        <f>[19]Setembro!$D$23</f>
        <v>18.5</v>
      </c>
      <c r="U24" s="17">
        <f>[19]Setembro!$D$24</f>
        <v>15.3</v>
      </c>
      <c r="V24" s="17">
        <f>[19]Setembro!$D$25</f>
        <v>16.2</v>
      </c>
      <c r="W24" s="17">
        <f>[19]Setembro!$D$26</f>
        <v>16.5</v>
      </c>
      <c r="X24" s="17">
        <f>[19]Setembro!$D$27</f>
        <v>16.899999999999999</v>
      </c>
      <c r="Y24" s="17">
        <f>[19]Setembro!$D$28</f>
        <v>20.6</v>
      </c>
      <c r="Z24" s="17">
        <f>[19]Setembro!$D$29</f>
        <v>21.8</v>
      </c>
      <c r="AA24" s="17">
        <f>[19]Setembro!$D$30</f>
        <v>21.9</v>
      </c>
      <c r="AB24" s="17">
        <f>[19]Setembro!$D$31</f>
        <v>19.5</v>
      </c>
      <c r="AC24" s="17">
        <f>[19]Setembro!$D$32</f>
        <v>20.6</v>
      </c>
      <c r="AD24" s="17">
        <f>[19]Setembro!$D$33</f>
        <v>21.8</v>
      </c>
      <c r="AE24" s="17">
        <f>[19]Setembro!$D$34</f>
        <v>20.2</v>
      </c>
      <c r="AF24" s="35">
        <f t="shared" si="5"/>
        <v>15.3</v>
      </c>
      <c r="AG24" s="38">
        <f t="shared" si="6"/>
        <v>18.88</v>
      </c>
    </row>
    <row r="25" spans="1:33" ht="17.100000000000001" customHeight="1" x14ac:dyDescent="0.2">
      <c r="A25" s="14" t="s">
        <v>15</v>
      </c>
      <c r="B25" s="17">
        <f>[20]Setembro!$D$5</f>
        <v>23.3</v>
      </c>
      <c r="C25" s="17">
        <f>[20]Setembro!$D$6</f>
        <v>20.7</v>
      </c>
      <c r="D25" s="17">
        <f>[20]Setembro!$D$7</f>
        <v>20.100000000000001</v>
      </c>
      <c r="E25" s="17">
        <f>[20]Setembro!$D$8</f>
        <v>16.899999999999999</v>
      </c>
      <c r="F25" s="17">
        <f>[20]Setembro!$D$9</f>
        <v>15</v>
      </c>
      <c r="G25" s="17">
        <f>[20]Setembro!$D$10</f>
        <v>15.3</v>
      </c>
      <c r="H25" s="17">
        <f>[20]Setembro!$D$11</f>
        <v>16.5</v>
      </c>
      <c r="I25" s="17">
        <f>[20]Setembro!$D$12</f>
        <v>14.7</v>
      </c>
      <c r="J25" s="17">
        <f>[20]Setembro!$D$13</f>
        <v>14.3</v>
      </c>
      <c r="K25" s="17">
        <f>[20]Setembro!$D$14</f>
        <v>17.2</v>
      </c>
      <c r="L25" s="17">
        <f>[20]Setembro!$D$15</f>
        <v>9.4</v>
      </c>
      <c r="M25" s="17">
        <f>[20]Setembro!$D$16</f>
        <v>8.3000000000000007</v>
      </c>
      <c r="N25" s="17">
        <f>[20]Setembro!$D$17</f>
        <v>7.4</v>
      </c>
      <c r="O25" s="17">
        <f>[20]Setembro!$D$18</f>
        <v>11.1</v>
      </c>
      <c r="P25" s="17">
        <f>[20]Setembro!$D$19</f>
        <v>15.9</v>
      </c>
      <c r="Q25" s="17">
        <f>[20]Setembro!$D$20</f>
        <v>22.8</v>
      </c>
      <c r="R25" s="17">
        <f>[20]Setembro!$D$21</f>
        <v>24.4</v>
      </c>
      <c r="S25" s="17">
        <f>[20]Setembro!$D$22</f>
        <v>23.4</v>
      </c>
      <c r="T25" s="17">
        <f>[20]Setembro!$D$23</f>
        <v>22.8</v>
      </c>
      <c r="U25" s="17">
        <f>[20]Setembro!$D$24</f>
        <v>21.7</v>
      </c>
      <c r="V25" s="17">
        <f>[20]Setembro!$D$25</f>
        <v>19.399999999999999</v>
      </c>
      <c r="W25" s="17">
        <f>[20]Setembro!$D$26</f>
        <v>19.899999999999999</v>
      </c>
      <c r="X25" s="17">
        <f>[20]Setembro!$D$27</f>
        <v>26</v>
      </c>
      <c r="Y25" s="17">
        <f>[20]Setembro!$D$28</f>
        <v>25.6</v>
      </c>
      <c r="Z25" s="17">
        <f>[20]Setembro!$D$29</f>
        <v>21.7</v>
      </c>
      <c r="AA25" s="17">
        <f>[20]Setembro!$D$30</f>
        <v>17.7</v>
      </c>
      <c r="AB25" s="17">
        <f>[20]Setembro!$D$31</f>
        <v>15.7</v>
      </c>
      <c r="AC25" s="17">
        <f>[20]Setembro!$D$32</f>
        <v>12</v>
      </c>
      <c r="AD25" s="17">
        <f>[20]Setembro!$D$33</f>
        <v>16.8</v>
      </c>
      <c r="AE25" s="17">
        <f>[20]Setembro!$D$34</f>
        <v>16.899999999999999</v>
      </c>
      <c r="AF25" s="35">
        <f t="shared" si="5"/>
        <v>7.4</v>
      </c>
      <c r="AG25" s="38">
        <f t="shared" si="6"/>
        <v>17.763333333333328</v>
      </c>
    </row>
    <row r="26" spans="1:33" ht="17.100000000000001" customHeight="1" x14ac:dyDescent="0.2">
      <c r="A26" s="14" t="s">
        <v>16</v>
      </c>
      <c r="B26" s="17">
        <f>[21]Setembro!$D$5</f>
        <v>20.399999999999999</v>
      </c>
      <c r="C26" s="17">
        <f>[21]Setembro!$D$6</f>
        <v>21.4</v>
      </c>
      <c r="D26" s="17">
        <f>[21]Setembro!$D$7</f>
        <v>18.8</v>
      </c>
      <c r="E26" s="17">
        <f>[21]Setembro!$D$8</f>
        <v>19.5</v>
      </c>
      <c r="F26" s="17">
        <f>[21]Setembro!$D$9</f>
        <v>18.5</v>
      </c>
      <c r="G26" s="17">
        <f>[21]Setembro!$D$10</f>
        <v>18.600000000000001</v>
      </c>
      <c r="H26" s="17">
        <f>[21]Setembro!$D$11</f>
        <v>16.5</v>
      </c>
      <c r="I26" s="17">
        <f>[21]Setembro!$D$12</f>
        <v>18.3</v>
      </c>
      <c r="J26" s="17">
        <f>[21]Setembro!$D$13</f>
        <v>15.6</v>
      </c>
      <c r="K26" s="17">
        <f>[21]Setembro!$D$14</f>
        <v>22.2</v>
      </c>
      <c r="L26" s="17">
        <f>[21]Setembro!$D$15</f>
        <v>13.5</v>
      </c>
      <c r="M26" s="17">
        <f>[21]Setembro!$D$16</f>
        <v>11.1</v>
      </c>
      <c r="N26" s="17">
        <f>[21]Setembro!$D$17</f>
        <v>7.2</v>
      </c>
      <c r="O26" s="17">
        <f>[21]Setembro!$D$18</f>
        <v>12.3</v>
      </c>
      <c r="P26" s="17">
        <f>[21]Setembro!$D$19</f>
        <v>20.399999999999999</v>
      </c>
      <c r="Q26" s="17">
        <f>[21]Setembro!$D$20</f>
        <v>27.9</v>
      </c>
      <c r="R26" s="17">
        <f>[21]Setembro!$D$21</f>
        <v>28.5</v>
      </c>
      <c r="S26" s="17">
        <f>[21]Setembro!$D$22</f>
        <v>25.8</v>
      </c>
      <c r="T26" s="17">
        <f>[21]Setembro!$D$23</f>
        <v>23.2</v>
      </c>
      <c r="U26" s="17">
        <f>[21]Setembro!$D$24</f>
        <v>25</v>
      </c>
      <c r="V26" s="17">
        <f>[21]Setembro!$D$25</f>
        <v>26.2</v>
      </c>
      <c r="W26" s="17">
        <f>[21]Setembro!$D$26</f>
        <v>25.8</v>
      </c>
      <c r="X26" s="17">
        <f>[21]Setembro!$D$27</f>
        <v>27.3</v>
      </c>
      <c r="Y26" s="17">
        <f>[21]Setembro!$D$28</f>
        <v>29.6</v>
      </c>
      <c r="Z26" s="17">
        <f>[21]Setembro!$D$29</f>
        <v>22.5</v>
      </c>
      <c r="AA26" s="17">
        <f>[21]Setembro!$D$30</f>
        <v>20.6</v>
      </c>
      <c r="AB26" s="17">
        <f>[21]Setembro!$D$31</f>
        <v>18.8</v>
      </c>
      <c r="AC26" s="17">
        <f>[21]Setembro!$D$32</f>
        <v>14.1</v>
      </c>
      <c r="AD26" s="17">
        <f>[21]Setembro!$D$33</f>
        <v>21.7</v>
      </c>
      <c r="AE26" s="17">
        <f>[21]Setembro!$D$34</f>
        <v>20.100000000000001</v>
      </c>
      <c r="AF26" s="35">
        <f t="shared" si="5"/>
        <v>7.2</v>
      </c>
      <c r="AG26" s="38">
        <f t="shared" si="6"/>
        <v>20.380000000000003</v>
      </c>
    </row>
    <row r="27" spans="1:33" ht="17.100000000000001" customHeight="1" x14ac:dyDescent="0.2">
      <c r="A27" s="14" t="s">
        <v>17</v>
      </c>
      <c r="B27" s="17">
        <f>[22]Setembro!$D$5</f>
        <v>14.5</v>
      </c>
      <c r="C27" s="17">
        <f>[22]Setembro!$D$6</f>
        <v>15.7</v>
      </c>
      <c r="D27" s="17">
        <f>[22]Setembro!$D$7</f>
        <v>13.3</v>
      </c>
      <c r="E27" s="17">
        <f>[22]Setembro!$D$8</f>
        <v>17.3</v>
      </c>
      <c r="F27" s="17">
        <f>[22]Setembro!$D$9</f>
        <v>18.3</v>
      </c>
      <c r="G27" s="17">
        <f>[22]Setembro!$D$10</f>
        <v>17.2</v>
      </c>
      <c r="H27" s="17">
        <f>[22]Setembro!$D$11</f>
        <v>17</v>
      </c>
      <c r="I27" s="17">
        <f>[22]Setembro!$D$12</f>
        <v>16.399999999999999</v>
      </c>
      <c r="J27" s="17">
        <f>[22]Setembro!$D$13</f>
        <v>11.6</v>
      </c>
      <c r="K27" s="17">
        <f>[22]Setembro!$D$14</f>
        <v>18.3</v>
      </c>
      <c r="L27" s="17">
        <f>[22]Setembro!$D$15</f>
        <v>15.5</v>
      </c>
      <c r="M27" s="17">
        <f>[22]Setembro!$D$16</f>
        <v>11.3</v>
      </c>
      <c r="N27" s="17">
        <f>[22]Setembro!$D$17</f>
        <v>6</v>
      </c>
      <c r="O27" s="17">
        <f>[22]Setembro!$D$18</f>
        <v>12.9</v>
      </c>
      <c r="P27" s="17">
        <f>[22]Setembro!$D$19</f>
        <v>16.7</v>
      </c>
      <c r="Q27" s="17">
        <f>[22]Setembro!$D$20</f>
        <v>20.399999999999999</v>
      </c>
      <c r="R27" s="17">
        <f>[22]Setembro!$D$21</f>
        <v>21.7</v>
      </c>
      <c r="S27" s="17">
        <f>[22]Setembro!$D$22</f>
        <v>20.9</v>
      </c>
      <c r="T27" s="17">
        <f>[22]Setembro!$D$23</f>
        <v>20.7</v>
      </c>
      <c r="U27" s="17">
        <f>[22]Setembro!$D$24</f>
        <v>16.600000000000001</v>
      </c>
      <c r="V27" s="17">
        <f>[22]Setembro!$D$25</f>
        <v>20.7</v>
      </c>
      <c r="W27" s="17">
        <f>[22]Setembro!$D$26</f>
        <v>17</v>
      </c>
      <c r="X27" s="17">
        <f>[22]Setembro!$D$27</f>
        <v>18.600000000000001</v>
      </c>
      <c r="Y27" s="17">
        <f>[22]Setembro!$D$28</f>
        <v>22.4</v>
      </c>
      <c r="Z27" s="17">
        <f>[22]Setembro!$D$29</f>
        <v>21.8</v>
      </c>
      <c r="AA27" s="17">
        <f>[22]Setembro!$D$30</f>
        <v>19.399999999999999</v>
      </c>
      <c r="AB27" s="17">
        <f>[22]Setembro!$D$31</f>
        <v>19.100000000000001</v>
      </c>
      <c r="AC27" s="17">
        <f>[22]Setembro!$D$32</f>
        <v>17.3</v>
      </c>
      <c r="AD27" s="17">
        <f>[22]Setembro!$D$33</f>
        <v>16.7</v>
      </c>
      <c r="AE27" s="17">
        <f>[22]Setembro!$D$34</f>
        <v>18</v>
      </c>
      <c r="AF27" s="35">
        <f>MIN(B27:AE27)</f>
        <v>6</v>
      </c>
      <c r="AG27" s="38">
        <f>AVERAGE(B27:AE27)</f>
        <v>17.11</v>
      </c>
    </row>
    <row r="28" spans="1:33" ht="17.100000000000001" customHeight="1" x14ac:dyDescent="0.2">
      <c r="A28" s="14" t="s">
        <v>18</v>
      </c>
      <c r="B28" s="17">
        <f>[23]Setembro!$D$5</f>
        <v>19.600000000000001</v>
      </c>
      <c r="C28" s="17">
        <f>[23]Setembro!$D$6</f>
        <v>18.399999999999999</v>
      </c>
      <c r="D28" s="17">
        <f>[23]Setembro!$D$7</f>
        <v>17.899999999999999</v>
      </c>
      <c r="E28" s="17">
        <f>[23]Setembro!$D$8</f>
        <v>16.2</v>
      </c>
      <c r="F28" s="17">
        <f>[23]Setembro!$D$9</f>
        <v>19.7</v>
      </c>
      <c r="G28" s="17">
        <f>[23]Setembro!$D$10</f>
        <v>17.600000000000001</v>
      </c>
      <c r="H28" s="17">
        <f>[23]Setembro!$D$11</f>
        <v>20.9</v>
      </c>
      <c r="I28" s="17">
        <f>[23]Setembro!$D$12</f>
        <v>17.100000000000001</v>
      </c>
      <c r="J28" s="17">
        <f>[23]Setembro!$D$13</f>
        <v>17.399999999999999</v>
      </c>
      <c r="K28" s="17">
        <f>[23]Setembro!$D$14</f>
        <v>18.3</v>
      </c>
      <c r="L28" s="17">
        <f>[23]Setembro!$D$15</f>
        <v>18.600000000000001</v>
      </c>
      <c r="M28" s="17">
        <f>[23]Setembro!$D$16</f>
        <v>13.2</v>
      </c>
      <c r="N28" s="17">
        <f>[23]Setembro!$D$17</f>
        <v>11.9</v>
      </c>
      <c r="O28" s="17">
        <f>[23]Setembro!$D$18</f>
        <v>15.2</v>
      </c>
      <c r="P28" s="17">
        <f>[23]Setembro!$D$19</f>
        <v>18.100000000000001</v>
      </c>
      <c r="Q28" s="17">
        <f>[23]Setembro!$D$20</f>
        <v>21.8</v>
      </c>
      <c r="R28" s="17">
        <f>[23]Setembro!$D$21</f>
        <v>22.7</v>
      </c>
      <c r="S28" s="17">
        <f>[23]Setembro!$D$22</f>
        <v>21.4</v>
      </c>
      <c r="T28" s="17">
        <f>[23]Setembro!$D$23</f>
        <v>21.8</v>
      </c>
      <c r="U28" s="17">
        <f>[23]Setembro!$D$24</f>
        <v>18.600000000000001</v>
      </c>
      <c r="V28" s="17">
        <f>[23]Setembro!$D$25</f>
        <v>19.3</v>
      </c>
      <c r="W28" s="17">
        <f>[23]Setembro!$D$26</f>
        <v>16.7</v>
      </c>
      <c r="X28" s="17">
        <f>[23]Setembro!$D$27</f>
        <v>18.399999999999999</v>
      </c>
      <c r="Y28" s="17">
        <f>[23]Setembro!$D$28</f>
        <v>22.3</v>
      </c>
      <c r="Z28" s="17">
        <f>[23]Setembro!$D$29</f>
        <v>19.5</v>
      </c>
      <c r="AA28" s="17">
        <f>[23]Setembro!$D$30</f>
        <v>17.899999999999999</v>
      </c>
      <c r="AB28" s="17">
        <f>[23]Setembro!$D$31</f>
        <v>20.100000000000001</v>
      </c>
      <c r="AC28" s="17">
        <f>[23]Setembro!$D$32</f>
        <v>19.7</v>
      </c>
      <c r="AD28" s="17">
        <f>[23]Setembro!$D$33</f>
        <v>20</v>
      </c>
      <c r="AE28" s="17">
        <f>[23]Setembro!$D$34</f>
        <v>17.7</v>
      </c>
      <c r="AF28" s="35">
        <f t="shared" si="5"/>
        <v>11.9</v>
      </c>
      <c r="AG28" s="38">
        <f t="shared" si="6"/>
        <v>18.600000000000005</v>
      </c>
    </row>
    <row r="29" spans="1:33" ht="17.100000000000001" customHeight="1" x14ac:dyDescent="0.2">
      <c r="A29" s="14" t="s">
        <v>19</v>
      </c>
      <c r="B29" s="17">
        <f>[24]Setembro!$D$5</f>
        <v>20.9</v>
      </c>
      <c r="C29" s="17">
        <f>[24]Setembro!$D$6</f>
        <v>21</v>
      </c>
      <c r="D29" s="17">
        <f>[24]Setembro!$D$7</f>
        <v>19</v>
      </c>
      <c r="E29" s="17">
        <f>[24]Setembro!$D$8</f>
        <v>16.399999999999999</v>
      </c>
      <c r="F29" s="17">
        <f>[24]Setembro!$D$9</f>
        <v>12.5</v>
      </c>
      <c r="G29" s="17">
        <f>[24]Setembro!$D$10</f>
        <v>15</v>
      </c>
      <c r="H29" s="17">
        <f>[24]Setembro!$D$11</f>
        <v>17.399999999999999</v>
      </c>
      <c r="I29" s="17">
        <f>[24]Setembro!$D$12</f>
        <v>15.7</v>
      </c>
      <c r="J29" s="17">
        <f>[24]Setembro!$D$13</f>
        <v>15.8</v>
      </c>
      <c r="K29" s="17">
        <f>[24]Setembro!$D$14</f>
        <v>17.5</v>
      </c>
      <c r="L29" s="17">
        <f>[24]Setembro!$D$15</f>
        <v>10.8</v>
      </c>
      <c r="M29" s="17">
        <f>[24]Setembro!$D$16</f>
        <v>6.6</v>
      </c>
      <c r="N29" s="17">
        <f>[24]Setembro!$D$17</f>
        <v>7.2</v>
      </c>
      <c r="O29" s="17">
        <f>[24]Setembro!$D$18</f>
        <v>11.4</v>
      </c>
      <c r="P29" s="17">
        <f>[24]Setembro!$D$19</f>
        <v>16</v>
      </c>
      <c r="Q29" s="17">
        <f>[24]Setembro!$D$20</f>
        <v>20</v>
      </c>
      <c r="R29" s="17">
        <f>[24]Setembro!$D$21</f>
        <v>21.8</v>
      </c>
      <c r="S29" s="17">
        <f>[24]Setembro!$D$22</f>
        <v>22.5</v>
      </c>
      <c r="T29" s="17">
        <f>[24]Setembro!$D$23</f>
        <v>22.7</v>
      </c>
      <c r="U29" s="17">
        <f>[24]Setembro!$D$24</f>
        <v>21.1</v>
      </c>
      <c r="V29" s="17">
        <f>[24]Setembro!$D$25</f>
        <v>21.7</v>
      </c>
      <c r="W29" s="17">
        <f>[24]Setembro!$D$26</f>
        <v>21.6</v>
      </c>
      <c r="X29" s="17">
        <f>[24]Setembro!$D$27</f>
        <v>23.3</v>
      </c>
      <c r="Y29" s="17">
        <f>[24]Setembro!$D$28</f>
        <v>22.5</v>
      </c>
      <c r="Z29" s="17">
        <f>[24]Setembro!$D$29</f>
        <v>20.8</v>
      </c>
      <c r="AA29" s="17">
        <f>[24]Setembro!$D$30</f>
        <v>18.899999999999999</v>
      </c>
      <c r="AB29" s="17">
        <f>[24]Setembro!$D$31</f>
        <v>16.5</v>
      </c>
      <c r="AC29" s="17">
        <f>[24]Setembro!$D$32</f>
        <v>13.3</v>
      </c>
      <c r="AD29" s="17">
        <f>[24]Setembro!$D$33</f>
        <v>15.8</v>
      </c>
      <c r="AE29" s="17">
        <f>[24]Setembro!$D$34</f>
        <v>17.8</v>
      </c>
      <c r="AF29" s="35">
        <f t="shared" si="5"/>
        <v>6.6</v>
      </c>
      <c r="AG29" s="38">
        <f t="shared" si="6"/>
        <v>17.45</v>
      </c>
    </row>
    <row r="30" spans="1:33" ht="17.100000000000001" customHeight="1" x14ac:dyDescent="0.2">
      <c r="A30" s="14" t="s">
        <v>31</v>
      </c>
      <c r="B30" s="17">
        <f>[25]Setembro!$D$5</f>
        <v>20.399999999999999</v>
      </c>
      <c r="C30" s="17">
        <f>[25]Setembro!$D$6</f>
        <v>20.3</v>
      </c>
      <c r="D30" s="17">
        <f>[25]Setembro!$D$7</f>
        <v>16.399999999999999</v>
      </c>
      <c r="E30" s="17">
        <f>[25]Setembro!$D$8</f>
        <v>19.600000000000001</v>
      </c>
      <c r="F30" s="17">
        <f>[25]Setembro!$D$9</f>
        <v>18.600000000000001</v>
      </c>
      <c r="G30" s="17">
        <f>[25]Setembro!$D$10</f>
        <v>16.7</v>
      </c>
      <c r="H30" s="17">
        <f>[25]Setembro!$D$11</f>
        <v>19.100000000000001</v>
      </c>
      <c r="I30" s="17">
        <f>[25]Setembro!$D$12</f>
        <v>15.8</v>
      </c>
      <c r="J30" s="17">
        <f>[25]Setembro!$D$13</f>
        <v>14</v>
      </c>
      <c r="K30" s="17">
        <f>[25]Setembro!$D$14</f>
        <v>19.5</v>
      </c>
      <c r="L30" s="17">
        <f>[25]Setembro!$D$15</f>
        <v>15.1</v>
      </c>
      <c r="M30" s="17">
        <f>[25]Setembro!$D$16</f>
        <v>11</v>
      </c>
      <c r="N30" s="17">
        <f>[25]Setembro!$D$17</f>
        <v>7.4</v>
      </c>
      <c r="O30" s="17">
        <f>[25]Setembro!$D$18</f>
        <v>14</v>
      </c>
      <c r="P30" s="17">
        <f>[25]Setembro!$D$19</f>
        <v>20.399999999999999</v>
      </c>
      <c r="Q30" s="17">
        <f>[25]Setembro!$D$20</f>
        <v>23.8</v>
      </c>
      <c r="R30" s="17">
        <f>[25]Setembro!$D$21</f>
        <v>23</v>
      </c>
      <c r="S30" s="17">
        <f>[25]Setembro!$D$22</f>
        <v>23.6</v>
      </c>
      <c r="T30" s="17">
        <f>[25]Setembro!$D$23</f>
        <v>23.7</v>
      </c>
      <c r="U30" s="17">
        <f>[25]Setembro!$D$24</f>
        <v>22.7</v>
      </c>
      <c r="V30" s="17">
        <f>[25]Setembro!$D$25</f>
        <v>21.4</v>
      </c>
      <c r="W30" s="17">
        <f>[25]Setembro!$D$26</f>
        <v>20.100000000000001</v>
      </c>
      <c r="X30" s="17">
        <f>[25]Setembro!$D$27</f>
        <v>22</v>
      </c>
      <c r="Y30" s="17">
        <f>[25]Setembro!$D$28</f>
        <v>23.7</v>
      </c>
      <c r="Z30" s="17">
        <f>[25]Setembro!$D$29</f>
        <v>24.8</v>
      </c>
      <c r="AA30" s="17">
        <f>[25]Setembro!$D$30</f>
        <v>19.100000000000001</v>
      </c>
      <c r="AB30" s="17">
        <f>[25]Setembro!$D$31</f>
        <v>19.100000000000001</v>
      </c>
      <c r="AC30" s="17">
        <f>[25]Setembro!$D$32</f>
        <v>16.399999999999999</v>
      </c>
      <c r="AD30" s="17">
        <f>[25]Setembro!$D$33</f>
        <v>18</v>
      </c>
      <c r="AE30" s="17">
        <f>[25]Setembro!$D$34</f>
        <v>17.5</v>
      </c>
      <c r="AF30" s="35">
        <f t="shared" si="5"/>
        <v>7.4</v>
      </c>
      <c r="AG30" s="38">
        <f t="shared" si="6"/>
        <v>18.90666666666667</v>
      </c>
    </row>
    <row r="31" spans="1:33" ht="17.100000000000001" customHeight="1" x14ac:dyDescent="0.2">
      <c r="A31" s="14" t="s">
        <v>51</v>
      </c>
      <c r="B31" s="17">
        <f>[26]Setembro!$D$5</f>
        <v>22.3</v>
      </c>
      <c r="C31" s="17">
        <f>[26]Setembro!$D$6</f>
        <v>21.5</v>
      </c>
      <c r="D31" s="17">
        <f>[26]Setembro!$D$7</f>
        <v>21.6</v>
      </c>
      <c r="E31" s="17">
        <f>[26]Setembro!$D$8</f>
        <v>19.3</v>
      </c>
      <c r="F31" s="17">
        <f>[26]Setembro!$D$9</f>
        <v>21.3</v>
      </c>
      <c r="G31" s="17">
        <f>[26]Setembro!$D$10</f>
        <v>20.399999999999999</v>
      </c>
      <c r="H31" s="17">
        <f>[26]Setembro!$D$11</f>
        <v>23.4</v>
      </c>
      <c r="I31" s="17">
        <f>[26]Setembro!$D$12</f>
        <v>22.2</v>
      </c>
      <c r="J31" s="17">
        <f>[26]Setembro!$D$13</f>
        <v>19.7</v>
      </c>
      <c r="K31" s="17">
        <f>[26]Setembro!$D$14</f>
        <v>20.6</v>
      </c>
      <c r="L31" s="17">
        <f>[26]Setembro!$D$15</f>
        <v>21.7</v>
      </c>
      <c r="M31" s="17">
        <f>[26]Setembro!$D$16</f>
        <v>16.899999999999999</v>
      </c>
      <c r="N31" s="17">
        <f>[26]Setembro!$D$17</f>
        <v>20</v>
      </c>
      <c r="O31" s="17">
        <f>[26]Setembro!$D$18</f>
        <v>20.9</v>
      </c>
      <c r="P31" s="17">
        <f>[26]Setembro!$D$19</f>
        <v>30.6</v>
      </c>
      <c r="Q31" s="17">
        <f>[26]Setembro!$D$20</f>
        <v>32.1</v>
      </c>
      <c r="R31" s="17">
        <f>[26]Setembro!$D$21</f>
        <v>34.200000000000003</v>
      </c>
      <c r="S31" s="17">
        <f>[26]Setembro!$D$22</f>
        <v>36</v>
      </c>
      <c r="T31" s="17" t="str">
        <f>[26]Setembro!$D$23</f>
        <v>*</v>
      </c>
      <c r="U31" s="17" t="str">
        <f>[26]Setembro!$D$24</f>
        <v>*</v>
      </c>
      <c r="V31" s="17" t="str">
        <f>[26]Setembro!$D$25</f>
        <v>*</v>
      </c>
      <c r="W31" s="17">
        <f>[26]Setembro!$D$26</f>
        <v>35.799999999999997</v>
      </c>
      <c r="X31" s="17" t="str">
        <f>[26]Setembro!$D$27</f>
        <v>*</v>
      </c>
      <c r="Y31" s="17" t="str">
        <f>[26]Setembro!$D$28</f>
        <v>*</v>
      </c>
      <c r="Z31" s="17" t="str">
        <f>[26]Setembro!$D$29</f>
        <v>*</v>
      </c>
      <c r="AA31" s="17" t="str">
        <f>[26]Setembro!$D$30</f>
        <v>*</v>
      </c>
      <c r="AB31" s="17" t="str">
        <f>[26]Setembro!$D$31</f>
        <v>*</v>
      </c>
      <c r="AC31" s="17" t="str">
        <f>[26]Setembro!$D$32</f>
        <v>*</v>
      </c>
      <c r="AD31" s="17" t="str">
        <f>[26]Setembro!$D$33</f>
        <v>*</v>
      </c>
      <c r="AE31" s="17">
        <f>[26]Setembro!$D$34</f>
        <v>21.6</v>
      </c>
      <c r="AF31" s="35">
        <f>MIN(B31:AE31)</f>
        <v>16.899999999999999</v>
      </c>
      <c r="AG31" s="38">
        <f>AVERAGE(B31:AE31)</f>
        <v>24.105</v>
      </c>
    </row>
    <row r="32" spans="1:33" ht="17.100000000000001" customHeight="1" x14ac:dyDescent="0.2">
      <c r="A32" s="14" t="s">
        <v>20</v>
      </c>
      <c r="B32" s="17">
        <f>[27]Setembro!$D$5</f>
        <v>18.600000000000001</v>
      </c>
      <c r="C32" s="17">
        <f>[27]Setembro!$D$6</f>
        <v>17.399999999999999</v>
      </c>
      <c r="D32" s="17">
        <f>[27]Setembro!$D$7</f>
        <v>17.399999999999999</v>
      </c>
      <c r="E32" s="17">
        <f>[27]Setembro!$D$8</f>
        <v>19.399999999999999</v>
      </c>
      <c r="F32" s="17">
        <f>[27]Setembro!$D$9</f>
        <v>20</v>
      </c>
      <c r="G32" s="17">
        <f>[27]Setembro!$D$10</f>
        <v>18.8</v>
      </c>
      <c r="H32" s="17">
        <f>[27]Setembro!$D$11</f>
        <v>21.2</v>
      </c>
      <c r="I32" s="17">
        <f>[27]Setembro!$D$12</f>
        <v>17.2</v>
      </c>
      <c r="J32" s="17">
        <f>[27]Setembro!$D$13</f>
        <v>17.3</v>
      </c>
      <c r="K32" s="17">
        <f>[27]Setembro!$D$14</f>
        <v>20.5</v>
      </c>
      <c r="L32" s="17">
        <f>[27]Setembro!$D$15</f>
        <v>19.600000000000001</v>
      </c>
      <c r="M32" s="17">
        <f>[27]Setembro!$D$16</f>
        <v>16.3</v>
      </c>
      <c r="N32" s="17">
        <f>[27]Setembro!$D$17</f>
        <v>15.8</v>
      </c>
      <c r="O32" s="17">
        <f>[27]Setembro!$D$18</f>
        <v>15</v>
      </c>
      <c r="P32" s="17">
        <f>[27]Setembro!$D$19</f>
        <v>17.2</v>
      </c>
      <c r="Q32" s="17">
        <f>[27]Setembro!$D$20</f>
        <v>21.1</v>
      </c>
      <c r="R32" s="17">
        <f>[27]Setembro!$D$21</f>
        <v>23.1</v>
      </c>
      <c r="S32" s="17">
        <f>[27]Setembro!$D$22</f>
        <v>23.7</v>
      </c>
      <c r="T32" s="17">
        <f>[27]Setembro!$D$23</f>
        <v>22.3</v>
      </c>
      <c r="U32" s="17">
        <f>[27]Setembro!$D$24</f>
        <v>19</v>
      </c>
      <c r="V32" s="17">
        <f>[27]Setembro!$D$25</f>
        <v>19.5</v>
      </c>
      <c r="W32" s="17">
        <f>[27]Setembro!$D$26</f>
        <v>20.3</v>
      </c>
      <c r="X32" s="17">
        <f>[27]Setembro!$D$27</f>
        <v>21</v>
      </c>
      <c r="Y32" s="17">
        <f>[27]Setembro!$D$28</f>
        <v>23.8</v>
      </c>
      <c r="Z32" s="17">
        <f>[27]Setembro!$D$29</f>
        <v>25.4</v>
      </c>
      <c r="AA32" s="17">
        <f>[27]Setembro!$D$30</f>
        <v>21.6</v>
      </c>
      <c r="AB32" s="17">
        <f>[27]Setembro!$D$31</f>
        <v>21.1</v>
      </c>
      <c r="AC32" s="17">
        <f>[27]Setembro!$D$32</f>
        <v>20.9</v>
      </c>
      <c r="AD32" s="17">
        <f>[27]Setembro!$D$33</f>
        <v>21.1</v>
      </c>
      <c r="AE32" s="17">
        <f>[27]Setembro!$D$34</f>
        <v>21.5</v>
      </c>
      <c r="AF32" s="35">
        <f>MIN(B32:AE32)</f>
        <v>15</v>
      </c>
      <c r="AG32" s="38">
        <f>AVERAGE(B32:AE32)</f>
        <v>19.903333333333332</v>
      </c>
    </row>
    <row r="33" spans="1:35" s="5" customFormat="1" ht="17.100000000000001" customHeight="1" x14ac:dyDescent="0.2">
      <c r="A33" s="28" t="s">
        <v>35</v>
      </c>
      <c r="B33" s="29">
        <f t="shared" ref="B33:AF33" si="7">MIN(B5:B32)</f>
        <v>14.5</v>
      </c>
      <c r="C33" s="29">
        <f t="shared" si="7"/>
        <v>14.1</v>
      </c>
      <c r="D33" s="29">
        <f t="shared" si="7"/>
        <v>13.3</v>
      </c>
      <c r="E33" s="29">
        <f t="shared" si="7"/>
        <v>15.4</v>
      </c>
      <c r="F33" s="29">
        <f t="shared" si="7"/>
        <v>12.5</v>
      </c>
      <c r="G33" s="29">
        <f t="shared" si="7"/>
        <v>15</v>
      </c>
      <c r="H33" s="29">
        <f t="shared" si="7"/>
        <v>15.3</v>
      </c>
      <c r="I33" s="29">
        <f t="shared" si="7"/>
        <v>14.7</v>
      </c>
      <c r="J33" s="29">
        <f t="shared" si="7"/>
        <v>11.6</v>
      </c>
      <c r="K33" s="29">
        <f t="shared" si="7"/>
        <v>17.2</v>
      </c>
      <c r="L33" s="29">
        <f t="shared" si="7"/>
        <v>9.4</v>
      </c>
      <c r="M33" s="29">
        <f t="shared" si="7"/>
        <v>6.6</v>
      </c>
      <c r="N33" s="29">
        <f t="shared" si="7"/>
        <v>3.9</v>
      </c>
      <c r="O33" s="29">
        <f t="shared" si="7"/>
        <v>8.4</v>
      </c>
      <c r="P33" s="29">
        <f t="shared" si="7"/>
        <v>14</v>
      </c>
      <c r="Q33" s="29">
        <f t="shared" si="7"/>
        <v>17.600000000000001</v>
      </c>
      <c r="R33" s="29">
        <f t="shared" si="7"/>
        <v>19.7</v>
      </c>
      <c r="S33" s="29">
        <f t="shared" si="7"/>
        <v>19.100000000000001</v>
      </c>
      <c r="T33" s="29">
        <f t="shared" si="7"/>
        <v>17.7</v>
      </c>
      <c r="U33" s="29">
        <f t="shared" si="7"/>
        <v>14.7</v>
      </c>
      <c r="V33" s="29">
        <f t="shared" si="7"/>
        <v>15</v>
      </c>
      <c r="W33" s="29">
        <f t="shared" si="7"/>
        <v>15.3</v>
      </c>
      <c r="X33" s="29">
        <f t="shared" si="7"/>
        <v>16.399999999999999</v>
      </c>
      <c r="Y33" s="29">
        <f t="shared" si="7"/>
        <v>19.600000000000001</v>
      </c>
      <c r="Z33" s="29">
        <f t="shared" si="7"/>
        <v>18.399999999999999</v>
      </c>
      <c r="AA33" s="29">
        <f t="shared" si="7"/>
        <v>16.399999999999999</v>
      </c>
      <c r="AB33" s="29">
        <f t="shared" si="7"/>
        <v>15.7</v>
      </c>
      <c r="AC33" s="29">
        <f t="shared" si="7"/>
        <v>12</v>
      </c>
      <c r="AD33" s="29">
        <f t="shared" si="7"/>
        <v>15.7</v>
      </c>
      <c r="AE33" s="29">
        <f t="shared" si="7"/>
        <v>16.899999999999999</v>
      </c>
      <c r="AF33" s="35">
        <f t="shared" si="7"/>
        <v>3.9</v>
      </c>
      <c r="AG33" s="38">
        <f>AVERAGE(AG5:AG32)</f>
        <v>18.782374230769236</v>
      </c>
    </row>
    <row r="34" spans="1:35" x14ac:dyDescent="0.2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105"/>
      <c r="AG34" s="106"/>
    </row>
    <row r="35" spans="1:35" x14ac:dyDescent="0.2">
      <c r="A35" s="82"/>
      <c r="B35" s="83"/>
      <c r="C35" s="84"/>
      <c r="D35" s="82"/>
      <c r="E35" s="83"/>
      <c r="F35" s="84" t="s">
        <v>142</v>
      </c>
      <c r="G35" s="84"/>
      <c r="H35" s="84"/>
      <c r="I35" s="84"/>
      <c r="J35" s="83"/>
      <c r="K35" s="83"/>
      <c r="L35" s="83"/>
      <c r="M35" s="83" t="s">
        <v>52</v>
      </c>
      <c r="N35" s="83"/>
      <c r="O35" s="83"/>
      <c r="P35" s="83"/>
      <c r="Q35" s="83"/>
      <c r="R35" s="83"/>
      <c r="S35" s="83"/>
      <c r="T35" s="83"/>
      <c r="U35" s="83"/>
      <c r="V35" s="83" t="s">
        <v>135</v>
      </c>
      <c r="W35" s="83"/>
      <c r="X35" s="83"/>
      <c r="Y35" s="83"/>
      <c r="Z35" s="83"/>
      <c r="AA35" s="83"/>
      <c r="AB35" s="83"/>
      <c r="AC35" s="83"/>
      <c r="AD35" s="88"/>
      <c r="AE35" s="83"/>
      <c r="AF35" s="83"/>
      <c r="AG35" s="100"/>
      <c r="AH35" s="2"/>
    </row>
    <row r="36" spans="1:35" x14ac:dyDescent="0.2">
      <c r="A36" s="82"/>
      <c r="B36" s="83"/>
      <c r="C36" s="83"/>
      <c r="D36" s="83"/>
      <c r="E36" s="83"/>
      <c r="F36" s="83"/>
      <c r="G36" s="83"/>
      <c r="H36" s="83"/>
      <c r="I36" s="83"/>
      <c r="J36" s="90"/>
      <c r="K36" s="90"/>
      <c r="L36" s="90"/>
      <c r="M36" s="90" t="s">
        <v>53</v>
      </c>
      <c r="N36" s="90"/>
      <c r="O36" s="90"/>
      <c r="P36" s="90"/>
      <c r="Q36" s="83"/>
      <c r="R36" s="83"/>
      <c r="S36" s="83"/>
      <c r="T36" s="83"/>
      <c r="U36" s="83"/>
      <c r="V36" s="90" t="s">
        <v>136</v>
      </c>
      <c r="W36" s="90"/>
      <c r="X36" s="83"/>
      <c r="Y36" s="83"/>
      <c r="Z36" s="83"/>
      <c r="AA36" s="83"/>
      <c r="AB36" s="83"/>
      <c r="AC36" s="83"/>
      <c r="AD36" s="88"/>
      <c r="AE36" s="91"/>
      <c r="AF36" s="101"/>
      <c r="AG36" s="89"/>
      <c r="AH36" s="2"/>
      <c r="AI36" s="2"/>
    </row>
    <row r="37" spans="1:35" x14ac:dyDescent="0.2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102"/>
      <c r="R37" s="102"/>
      <c r="S37" s="102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103"/>
      <c r="AG37" s="104"/>
      <c r="AH37" s="12"/>
    </row>
    <row r="40" spans="1:35" x14ac:dyDescent="0.2">
      <c r="H40" s="2" t="s">
        <v>54</v>
      </c>
    </row>
    <row r="41" spans="1:35" x14ac:dyDescent="0.2">
      <c r="Z41" s="2" t="s">
        <v>54</v>
      </c>
    </row>
    <row r="42" spans="1:35" x14ac:dyDescent="0.2">
      <c r="D42" s="2" t="s">
        <v>54</v>
      </c>
      <c r="M42" s="2" t="s">
        <v>54</v>
      </c>
    </row>
  </sheetData>
  <sheetProtection password="C6EC" sheet="1" objects="1" scenarios="1"/>
  <mergeCells count="33">
    <mergeCell ref="A2:A4"/>
    <mergeCell ref="N3:N4"/>
    <mergeCell ref="Z3:Z4"/>
    <mergeCell ref="S3:S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M3:M4"/>
    <mergeCell ref="V3:V4"/>
    <mergeCell ref="I3:I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topLeftCell="B2" zoomScale="90" zoomScaleNormal="90" workbookViewId="0">
      <selection activeCell="AE43" sqref="AE43"/>
    </sheetView>
  </sheetViews>
  <sheetFormatPr defaultRowHeight="12.75" x14ac:dyDescent="0.2"/>
  <cols>
    <col min="1" max="1" width="17.42578125" style="2" customWidth="1"/>
    <col min="2" max="3" width="5.5703125" style="2" customWidth="1"/>
    <col min="4" max="4" width="5.7109375" style="2" customWidth="1"/>
    <col min="5" max="5" width="5.42578125" style="2" customWidth="1"/>
    <col min="6" max="6" width="5.5703125" style="2" customWidth="1"/>
    <col min="7" max="7" width="5.42578125" style="2" customWidth="1"/>
    <col min="8" max="8" width="6.140625" style="2" customWidth="1"/>
    <col min="9" max="9" width="5.42578125" style="2" customWidth="1"/>
    <col min="10" max="11" width="5.7109375" style="2" customWidth="1"/>
    <col min="12" max="12" width="6.42578125" style="2" customWidth="1"/>
    <col min="13" max="15" width="6" style="2" customWidth="1"/>
    <col min="16" max="16" width="5.7109375" style="2" customWidth="1"/>
    <col min="17" max="17" width="6" style="2" customWidth="1"/>
    <col min="18" max="18" width="5.85546875" style="2" customWidth="1"/>
    <col min="19" max="19" width="7" style="2" customWidth="1"/>
    <col min="20" max="21" width="5.7109375" style="2" customWidth="1"/>
    <col min="22" max="25" width="6" style="2" customWidth="1"/>
    <col min="26" max="26" width="6.42578125" style="2" bestFit="1" customWidth="1"/>
    <col min="27" max="29" width="6" style="2" customWidth="1"/>
    <col min="30" max="30" width="5.85546875" style="2" customWidth="1"/>
    <col min="31" max="31" width="5.7109375" style="2" customWidth="1"/>
    <col min="32" max="32" width="6.140625" style="9" customWidth="1"/>
  </cols>
  <sheetData>
    <row r="1" spans="1:32" ht="20.100000000000001" customHeight="1" x14ac:dyDescent="0.2">
      <c r="A1" s="121" t="s">
        <v>25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2" s="4" customFormat="1" ht="20.100000000000001" customHeight="1" x14ac:dyDescent="0.2">
      <c r="A2" s="119" t="s">
        <v>21</v>
      </c>
      <c r="B2" s="120" t="s">
        <v>143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</row>
    <row r="3" spans="1:32" s="5" customFormat="1" ht="20.100000000000001" customHeight="1" x14ac:dyDescent="0.2">
      <c r="A3" s="119"/>
      <c r="B3" s="117">
        <v>1</v>
      </c>
      <c r="C3" s="117">
        <f>SUM(B3+1)</f>
        <v>2</v>
      </c>
      <c r="D3" s="117">
        <f t="shared" ref="D3:AD3" si="0">SUM(C3+1)</f>
        <v>3</v>
      </c>
      <c r="E3" s="117">
        <f t="shared" si="0"/>
        <v>4</v>
      </c>
      <c r="F3" s="117">
        <f t="shared" si="0"/>
        <v>5</v>
      </c>
      <c r="G3" s="117">
        <f t="shared" si="0"/>
        <v>6</v>
      </c>
      <c r="H3" s="117">
        <f t="shared" si="0"/>
        <v>7</v>
      </c>
      <c r="I3" s="117">
        <f t="shared" si="0"/>
        <v>8</v>
      </c>
      <c r="J3" s="117">
        <f t="shared" si="0"/>
        <v>9</v>
      </c>
      <c r="K3" s="117">
        <f t="shared" si="0"/>
        <v>10</v>
      </c>
      <c r="L3" s="117">
        <f t="shared" si="0"/>
        <v>11</v>
      </c>
      <c r="M3" s="117">
        <f t="shared" si="0"/>
        <v>12</v>
      </c>
      <c r="N3" s="117">
        <f t="shared" si="0"/>
        <v>13</v>
      </c>
      <c r="O3" s="117">
        <f t="shared" si="0"/>
        <v>14</v>
      </c>
      <c r="P3" s="117">
        <f t="shared" si="0"/>
        <v>15</v>
      </c>
      <c r="Q3" s="117">
        <f t="shared" si="0"/>
        <v>16</v>
      </c>
      <c r="R3" s="117">
        <f t="shared" si="0"/>
        <v>17</v>
      </c>
      <c r="S3" s="117">
        <f t="shared" si="0"/>
        <v>18</v>
      </c>
      <c r="T3" s="117">
        <f t="shared" si="0"/>
        <v>19</v>
      </c>
      <c r="U3" s="117">
        <f t="shared" si="0"/>
        <v>20</v>
      </c>
      <c r="V3" s="117">
        <f t="shared" si="0"/>
        <v>21</v>
      </c>
      <c r="W3" s="117">
        <f t="shared" si="0"/>
        <v>22</v>
      </c>
      <c r="X3" s="117">
        <f t="shared" si="0"/>
        <v>23</v>
      </c>
      <c r="Y3" s="117">
        <f t="shared" si="0"/>
        <v>24</v>
      </c>
      <c r="Z3" s="117">
        <f t="shared" si="0"/>
        <v>25</v>
      </c>
      <c r="AA3" s="117">
        <f t="shared" si="0"/>
        <v>26</v>
      </c>
      <c r="AB3" s="117">
        <f t="shared" si="0"/>
        <v>27</v>
      </c>
      <c r="AC3" s="117">
        <f t="shared" si="0"/>
        <v>28</v>
      </c>
      <c r="AD3" s="117">
        <f t="shared" si="0"/>
        <v>29</v>
      </c>
      <c r="AE3" s="117">
        <v>30</v>
      </c>
      <c r="AF3" s="33" t="s">
        <v>40</v>
      </c>
    </row>
    <row r="4" spans="1:32" s="5" customFormat="1" ht="20.100000000000001" customHeight="1" x14ac:dyDescent="0.2">
      <c r="A4" s="119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33" t="s">
        <v>39</v>
      </c>
    </row>
    <row r="5" spans="1:32" s="5" customFormat="1" ht="20.100000000000001" customHeight="1" x14ac:dyDescent="0.2">
      <c r="A5" s="14" t="s">
        <v>47</v>
      </c>
      <c r="B5" s="15">
        <f>[1]Setembro!$E$5</f>
        <v>54.666666666666664</v>
      </c>
      <c r="C5" s="15">
        <f>[1]Setembro!$E$6</f>
        <v>58.5</v>
      </c>
      <c r="D5" s="15">
        <f>[1]Setembro!$E$7</f>
        <v>57.666666666666664</v>
      </c>
      <c r="E5" s="15">
        <f>[1]Setembro!$E$8</f>
        <v>57.791666666666664</v>
      </c>
      <c r="F5" s="15">
        <f>[1]Setembro!$E$9</f>
        <v>61.5</v>
      </c>
      <c r="G5" s="15">
        <f>[1]Setembro!$E$10</f>
        <v>60.291666666666664</v>
      </c>
      <c r="H5" s="15">
        <f>[1]Setembro!$E$11</f>
        <v>58.125</v>
      </c>
      <c r="I5" s="15">
        <f>[1]Setembro!$E$12</f>
        <v>69.541666666666671</v>
      </c>
      <c r="J5" s="15">
        <f>[1]Setembro!$E$13</f>
        <v>86.125</v>
      </c>
      <c r="K5" s="15">
        <f>[1]Setembro!$E$14</f>
        <v>73.416666666666671</v>
      </c>
      <c r="L5" s="15">
        <f>[1]Setembro!$E$15</f>
        <v>93.75</v>
      </c>
      <c r="M5" s="15">
        <f>[1]Setembro!$E$16</f>
        <v>96.791666666666671</v>
      </c>
      <c r="N5" s="15">
        <f>[1]Setembro!$E$17</f>
        <v>87.25</v>
      </c>
      <c r="O5" s="15">
        <f>[1]Setembro!$E$18</f>
        <v>77.291666666666671</v>
      </c>
      <c r="P5" s="15">
        <f>[1]Setembro!$E$19</f>
        <v>66.875</v>
      </c>
      <c r="Q5" s="15">
        <f>[1]Setembro!$E$20</f>
        <v>60.375</v>
      </c>
      <c r="R5" s="15">
        <f>[1]Setembro!$E$21</f>
        <v>56.666666666666664</v>
      </c>
      <c r="S5" s="15">
        <f>[1]Setembro!$E$22</f>
        <v>57.541666666666664</v>
      </c>
      <c r="T5" s="15">
        <f>[1]Setembro!$E$23</f>
        <v>54.583333333333336</v>
      </c>
      <c r="U5" s="15">
        <f>[1]Setembro!$E$24</f>
        <v>44.416666666666664</v>
      </c>
      <c r="V5" s="15">
        <f>[1]Setembro!$E$25</f>
        <v>47.125</v>
      </c>
      <c r="W5" s="15">
        <f>[1]Setembro!$E$26</f>
        <v>46.833333333333336</v>
      </c>
      <c r="X5" s="15">
        <f>[1]Setembro!$E$27</f>
        <v>47.833333333333336</v>
      </c>
      <c r="Y5" s="15">
        <f>[1]Setembro!$E$28</f>
        <v>58.416666666666664</v>
      </c>
      <c r="Z5" s="15">
        <f>[1]Setembro!$E$29</f>
        <v>77.541666666666671</v>
      </c>
      <c r="AA5" s="15">
        <f>[1]Setembro!$E$30</f>
        <v>93.083333333333329</v>
      </c>
      <c r="AB5" s="15">
        <f>[1]Setembro!$E$31</f>
        <v>77.791666666666671</v>
      </c>
      <c r="AC5" s="15">
        <f>[1]Setembro!$E$32</f>
        <v>72.708333333333329</v>
      </c>
      <c r="AD5" s="15">
        <f>[1]Setembro!$E$33</f>
        <v>72.041666666666671</v>
      </c>
      <c r="AE5" s="15">
        <f>[1]Setembro!$E$34</f>
        <v>72.666666666666671</v>
      </c>
      <c r="AF5" s="34">
        <f t="shared" ref="AF5:AF12" si="1">AVERAGE(B5:AE5)</f>
        <v>66.640277777777783</v>
      </c>
    </row>
    <row r="6" spans="1:32" ht="17.100000000000001" customHeight="1" x14ac:dyDescent="0.2">
      <c r="A6" s="14" t="s">
        <v>0</v>
      </c>
      <c r="B6" s="16">
        <f>[2]Setembro!$E$5</f>
        <v>52.208333333333336</v>
      </c>
      <c r="C6" s="16">
        <f>[2]Setembro!$E$6</f>
        <v>54.916666666666664</v>
      </c>
      <c r="D6" s="16">
        <f>[2]Setembro!$E$7</f>
        <v>71.5</v>
      </c>
      <c r="E6" s="16">
        <f>[2]Setembro!$E$8</f>
        <v>69.208333333333329</v>
      </c>
      <c r="F6" s="16">
        <f>[2]Setembro!$E$9</f>
        <v>55.333333333333336</v>
      </c>
      <c r="G6" s="16">
        <f>[2]Setembro!$E$10</f>
        <v>55.458333333333336</v>
      </c>
      <c r="H6" s="16">
        <f>[2]Setembro!$E$11</f>
        <v>57.916666666666664</v>
      </c>
      <c r="I6" s="16">
        <f>[2]Setembro!$E$12</f>
        <v>76.416666666666671</v>
      </c>
      <c r="J6" s="16">
        <f>[2]Setembro!$E$13</f>
        <v>75.375</v>
      </c>
      <c r="K6" s="16">
        <f>[2]Setembro!$E$14</f>
        <v>90.375</v>
      </c>
      <c r="L6" s="16">
        <f>[2]Setembro!$E$15</f>
        <v>91.291666666666671</v>
      </c>
      <c r="M6" s="16">
        <f>[2]Setembro!$E$16</f>
        <v>65.333333333333329</v>
      </c>
      <c r="N6" s="16">
        <f>[2]Setembro!$E$17</f>
        <v>51.166666666666664</v>
      </c>
      <c r="O6" s="16">
        <f>[2]Setembro!$E$18</f>
        <v>53.958333333333336</v>
      </c>
      <c r="P6" s="16">
        <f>[2]Setembro!$E$19</f>
        <v>62.916666666666664</v>
      </c>
      <c r="Q6" s="16">
        <f>[2]Setembro!$E$20</f>
        <v>54.375</v>
      </c>
      <c r="R6" s="16">
        <f>[2]Setembro!$E$21</f>
        <v>52.208333333333336</v>
      </c>
      <c r="S6" s="16">
        <f>[2]Setembro!$E$22</f>
        <v>48.5</v>
      </c>
      <c r="T6" s="16">
        <f>[2]Setembro!$E$23</f>
        <v>64.916666666666671</v>
      </c>
      <c r="U6" s="16">
        <f>[2]Setembro!$E$24</f>
        <v>59.25</v>
      </c>
      <c r="V6" s="16">
        <f>[2]Setembro!$E$25</f>
        <v>54.416666666666664</v>
      </c>
      <c r="W6" s="16">
        <f>[2]Setembro!$E$26</f>
        <v>54.916666666666664</v>
      </c>
      <c r="X6" s="16">
        <f>[2]Setembro!$E$27</f>
        <v>59.166666666666664</v>
      </c>
      <c r="Y6" s="16">
        <f>[2]Setembro!$E$28</f>
        <v>63.666666666666664</v>
      </c>
      <c r="Z6" s="16">
        <f>[2]Setembro!$E$29</f>
        <v>71.416666666666671</v>
      </c>
      <c r="AA6" s="16">
        <f>[2]Setembro!$E$30</f>
        <v>77.291666666666671</v>
      </c>
      <c r="AB6" s="16">
        <f>[2]Setembro!$E$31</f>
        <v>80.125</v>
      </c>
      <c r="AC6" s="16">
        <f>[2]Setembro!$E$32</f>
        <v>69</v>
      </c>
      <c r="AD6" s="16">
        <f>[2]Setembro!$E$33</f>
        <v>69.916666666666671</v>
      </c>
      <c r="AE6" s="16">
        <f>[2]Setembro!$E$34</f>
        <v>76.291666666666671</v>
      </c>
      <c r="AF6" s="35">
        <f t="shared" si="1"/>
        <v>64.627777777777794</v>
      </c>
    </row>
    <row r="7" spans="1:32" ht="17.100000000000001" customHeight="1" x14ac:dyDescent="0.2">
      <c r="A7" s="14" t="s">
        <v>1</v>
      </c>
      <c r="B7" s="16">
        <f>[3]Setembro!$E$5</f>
        <v>50.166666666666664</v>
      </c>
      <c r="C7" s="16">
        <f>[3]Setembro!$E$6</f>
        <v>45.333333333333336</v>
      </c>
      <c r="D7" s="16">
        <f>[3]Setembro!$E$7</f>
        <v>49.916666666666664</v>
      </c>
      <c r="E7" s="16">
        <f>[3]Setembro!$E$8</f>
        <v>66.708333333333329</v>
      </c>
      <c r="F7" s="16">
        <f>[3]Setembro!$E$9</f>
        <v>48.166666666666664</v>
      </c>
      <c r="G7" s="16">
        <f>[3]Setembro!$E$10</f>
        <v>47.5</v>
      </c>
      <c r="H7" s="16">
        <f>[3]Setembro!$E$11</f>
        <v>56.708333333333336</v>
      </c>
      <c r="I7" s="16">
        <f>[3]Setembro!$E$12</f>
        <v>66.833333333333329</v>
      </c>
      <c r="J7" s="16">
        <f>[3]Setembro!$E$13</f>
        <v>84.916666666666671</v>
      </c>
      <c r="K7" s="16">
        <f>[3]Setembro!$E$14</f>
        <v>79.458333333333329</v>
      </c>
      <c r="L7" s="16">
        <f>[3]Setembro!$E$15</f>
        <v>90.625</v>
      </c>
      <c r="M7" s="16">
        <f>[3]Setembro!$E$16</f>
        <v>88.875</v>
      </c>
      <c r="N7" s="16">
        <f>[3]Setembro!$E$17</f>
        <v>72.291666666666671</v>
      </c>
      <c r="O7" s="16">
        <f>[3]Setembro!$E$18</f>
        <v>68.791666666666671</v>
      </c>
      <c r="P7" s="16">
        <f>[3]Setembro!$E$19</f>
        <v>67.375</v>
      </c>
      <c r="Q7" s="16">
        <f>[3]Setembro!$E$20</f>
        <v>62.541666666666664</v>
      </c>
      <c r="R7" s="16">
        <f>[3]Setembro!$E$21</f>
        <v>56.5</v>
      </c>
      <c r="S7" s="16">
        <f>[3]Setembro!$E$22</f>
        <v>60.541666666666664</v>
      </c>
      <c r="T7" s="16">
        <f>[3]Setembro!$E$23</f>
        <v>57.791666666666664</v>
      </c>
      <c r="U7" s="16">
        <f>[3]Setembro!$E$24</f>
        <v>51.875</v>
      </c>
      <c r="V7" s="16">
        <f>[3]Setembro!$E$25</f>
        <v>52.708333333333336</v>
      </c>
      <c r="W7" s="16">
        <f>[3]Setembro!$E$26</f>
        <v>59.791666666666664</v>
      </c>
      <c r="X7" s="16">
        <f>[3]Setembro!$E$27</f>
        <v>60.083333333333336</v>
      </c>
      <c r="Y7" s="16">
        <f>[3]Setembro!$E$28</f>
        <v>60.791666666666664</v>
      </c>
      <c r="Z7" s="16">
        <f>[3]Setembro!$E$29</f>
        <v>63.458333333333336</v>
      </c>
      <c r="AA7" s="16">
        <f>[3]Setembro!$E$30</f>
        <v>73.333333333333329</v>
      </c>
      <c r="AB7" s="16">
        <f>[3]Setembro!$E$31</f>
        <v>80.125</v>
      </c>
      <c r="AC7" s="16">
        <f>[3]Setembro!$E$32</f>
        <v>76.416666666666671</v>
      </c>
      <c r="AD7" s="16">
        <f>[3]Setembro!$E$33</f>
        <v>70.708333333333329</v>
      </c>
      <c r="AE7" s="16">
        <f>[3]Setembro!$E$34</f>
        <v>79.625</v>
      </c>
      <c r="AF7" s="35">
        <f t="shared" si="1"/>
        <v>64.998611111111103</v>
      </c>
    </row>
    <row r="8" spans="1:32" ht="17.100000000000001" customHeight="1" x14ac:dyDescent="0.2">
      <c r="A8" s="14" t="s">
        <v>55</v>
      </c>
      <c r="B8" s="16">
        <f>[4]Setembro!$E$5</f>
        <v>32.833333333333336</v>
      </c>
      <c r="C8" s="16">
        <f>[4]Setembro!$E$6</f>
        <v>51</v>
      </c>
      <c r="D8" s="16">
        <f>[4]Setembro!$E$7</f>
        <v>53.541666666666664</v>
      </c>
      <c r="E8" s="16">
        <f>[4]Setembro!$E$8</f>
        <v>59.916666666666664</v>
      </c>
      <c r="F8" s="16">
        <f>[4]Setembro!$E$9</f>
        <v>67.833333333333329</v>
      </c>
      <c r="G8" s="16">
        <f>[4]Setembro!$E$10</f>
        <v>65.791666666666671</v>
      </c>
      <c r="H8" s="16">
        <f>[4]Setembro!$E$11</f>
        <v>72.041666666666671</v>
      </c>
      <c r="I8" s="16">
        <f>[4]Setembro!$E$12</f>
        <v>79.541666666666671</v>
      </c>
      <c r="J8" s="16">
        <f>[4]Setembro!$E$13</f>
        <v>84.041666666666671</v>
      </c>
      <c r="K8" s="16">
        <f>[4]Setembro!$E$14</f>
        <v>92.291666666666671</v>
      </c>
      <c r="L8" s="16">
        <f>[4]Setembro!$E$15</f>
        <v>90.625</v>
      </c>
      <c r="M8" s="16">
        <f>[4]Setembro!$E$16</f>
        <v>91.583333333333329</v>
      </c>
      <c r="N8" s="16">
        <f>[4]Setembro!$E$17</f>
        <v>81.083333333333329</v>
      </c>
      <c r="O8" s="16">
        <f>[4]Setembro!$E$18</f>
        <v>69.541666666666671</v>
      </c>
      <c r="P8" s="16">
        <f>[4]Setembro!$E$19</f>
        <v>64.375</v>
      </c>
      <c r="Q8" s="16">
        <f>[4]Setembro!$E$20</f>
        <v>52.958333333333336</v>
      </c>
      <c r="R8" s="16">
        <f>[4]Setembro!$E$21</f>
        <v>48.208333333333336</v>
      </c>
      <c r="S8" s="16">
        <f>[4]Setembro!$E$22</f>
        <v>50.5</v>
      </c>
      <c r="T8" s="16">
        <f>[4]Setembro!$E$23</f>
        <v>36</v>
      </c>
      <c r="U8" s="16">
        <f>[4]Setembro!$E$24</f>
        <v>25.375</v>
      </c>
      <c r="V8" s="16">
        <f>[4]Setembro!$E$25</f>
        <v>30.625</v>
      </c>
      <c r="W8" s="16">
        <f>[4]Setembro!$E$26</f>
        <v>30.166666666666668</v>
      </c>
      <c r="X8" s="16">
        <f>[4]Setembro!$E$27</f>
        <v>34.416666666666664</v>
      </c>
      <c r="Y8" s="16">
        <f>[4]Setembro!$E$28</f>
        <v>39.416666666666664</v>
      </c>
      <c r="Z8" s="16">
        <f>[4]Setembro!$E$29</f>
        <v>66.5</v>
      </c>
      <c r="AA8" s="16">
        <f>[4]Setembro!$E$30</f>
        <v>90.666666666666671</v>
      </c>
      <c r="AB8" s="16">
        <f>[4]Setembro!$E$31</f>
        <v>82.333333333333329</v>
      </c>
      <c r="AC8" s="16">
        <f>[4]Setembro!$E$32</f>
        <v>78.875</v>
      </c>
      <c r="AD8" s="16">
        <f>[4]Setembro!$E$33</f>
        <v>73.541666666666671</v>
      </c>
      <c r="AE8" s="16">
        <f>[4]Setembro!$E$34</f>
        <v>88.416666666666671</v>
      </c>
      <c r="AF8" s="35">
        <f t="shared" ref="AF8" si="2">AVERAGE(B8:AE8)</f>
        <v>62.801388888888901</v>
      </c>
    </row>
    <row r="9" spans="1:32" ht="17.100000000000001" customHeight="1" x14ac:dyDescent="0.2">
      <c r="A9" s="14" t="s">
        <v>48</v>
      </c>
      <c r="B9" s="16">
        <f>[5]Setembro!$E$5</f>
        <v>63.666666666666664</v>
      </c>
      <c r="C9" s="16">
        <f>[5]Setembro!$E$6</f>
        <v>71.166666666666671</v>
      </c>
      <c r="D9" s="16">
        <f>[5]Setembro!$E$7</f>
        <v>77.708333333333329</v>
      </c>
      <c r="E9" s="16">
        <f>[5]Setembro!$E$8</f>
        <v>73</v>
      </c>
      <c r="F9" s="16">
        <f>[5]Setembro!$E$9</f>
        <v>58.791666666666664</v>
      </c>
      <c r="G9" s="16">
        <f>[5]Setembro!$E$10</f>
        <v>57.5</v>
      </c>
      <c r="H9" s="16">
        <f>[5]Setembro!$E$11</f>
        <v>67</v>
      </c>
      <c r="I9" s="16">
        <f>[5]Setembro!$E$12</f>
        <v>75.625</v>
      </c>
      <c r="J9" s="16">
        <f>[5]Setembro!$E$13</f>
        <v>79.083333333333329</v>
      </c>
      <c r="K9" s="16">
        <f>[5]Setembro!$E$14</f>
        <v>84.791666666666671</v>
      </c>
      <c r="L9" s="16">
        <f>[5]Setembro!$E$15</f>
        <v>89.125</v>
      </c>
      <c r="M9" s="16">
        <f>[5]Setembro!$E$16</f>
        <v>81.875</v>
      </c>
      <c r="N9" s="16">
        <f>[5]Setembro!$E$17</f>
        <v>69.5</v>
      </c>
      <c r="O9" s="16">
        <f>[5]Setembro!$E$18</f>
        <v>70.666666666666671</v>
      </c>
      <c r="P9" s="16">
        <f>[5]Setembro!$E$19</f>
        <v>67.041666666666671</v>
      </c>
      <c r="Q9" s="16">
        <f>[5]Setembro!$E$20</f>
        <v>61.583333333333336</v>
      </c>
      <c r="R9" s="16">
        <f>[5]Setembro!$E$21</f>
        <v>60.333333333333336</v>
      </c>
      <c r="S9" s="16">
        <f>[5]Setembro!$E$22</f>
        <v>63.25</v>
      </c>
      <c r="T9" s="16">
        <f>[5]Setembro!$E$23</f>
        <v>72.583333333333329</v>
      </c>
      <c r="U9" s="16">
        <f>[5]Setembro!$E$24</f>
        <v>64.416666666666671</v>
      </c>
      <c r="V9" s="16">
        <f>[5]Setembro!$E$25</f>
        <v>57.916666666666664</v>
      </c>
      <c r="W9" s="16">
        <f>[5]Setembro!$E$26</f>
        <v>53.875</v>
      </c>
      <c r="X9" s="16">
        <f>[5]Setembro!$E$27</f>
        <v>57.208333333333336</v>
      </c>
      <c r="Y9" s="16">
        <f>[5]Setembro!$E$28</f>
        <v>55.708333333333336</v>
      </c>
      <c r="Z9" s="16">
        <f>[5]Setembro!$E$29</f>
        <v>68.25</v>
      </c>
      <c r="AA9" s="16">
        <f>[5]Setembro!$E$30</f>
        <v>86.625</v>
      </c>
      <c r="AB9" s="16">
        <f>[5]Setembro!$E$31</f>
        <v>91.875</v>
      </c>
      <c r="AC9" s="16">
        <f>[5]Setembro!$E$32</f>
        <v>81</v>
      </c>
      <c r="AD9" s="16">
        <f>[5]Setembro!$E$33</f>
        <v>67.541666666666671</v>
      </c>
      <c r="AE9" s="16">
        <f>[5]Setembro!$E$34</f>
        <v>88.541666666666671</v>
      </c>
      <c r="AF9" s="35">
        <f t="shared" si="1"/>
        <v>70.575000000000003</v>
      </c>
    </row>
    <row r="10" spans="1:32" ht="17.100000000000001" customHeight="1" x14ac:dyDescent="0.2">
      <c r="A10" s="14" t="s">
        <v>2</v>
      </c>
      <c r="B10" s="16">
        <v>31.625</v>
      </c>
      <c r="C10" s="16">
        <v>34.208333333333336</v>
      </c>
      <c r="D10" s="16">
        <v>31.333333333333332</v>
      </c>
      <c r="E10" s="16">
        <v>61.833333333333336</v>
      </c>
      <c r="F10" s="16">
        <v>50.458333333333336</v>
      </c>
      <c r="G10" s="16">
        <v>58.375</v>
      </c>
      <c r="H10" s="16">
        <v>51</v>
      </c>
      <c r="I10" s="16">
        <v>69.208333333333329</v>
      </c>
      <c r="J10" s="16">
        <v>85.875</v>
      </c>
      <c r="K10" s="16">
        <v>71.666666666666671</v>
      </c>
      <c r="L10" s="16">
        <v>91.791666666666671</v>
      </c>
      <c r="M10" s="16">
        <v>88.708333333333329</v>
      </c>
      <c r="N10" s="16">
        <v>75.083333333333329</v>
      </c>
      <c r="O10" s="16">
        <v>66.375</v>
      </c>
      <c r="P10" s="16">
        <v>53.833333333333336</v>
      </c>
      <c r="Q10" s="16">
        <v>50.666666666666664</v>
      </c>
      <c r="R10" s="16">
        <v>51</v>
      </c>
      <c r="S10" s="16">
        <v>50.083333333333336</v>
      </c>
      <c r="T10" s="16">
        <v>40.208333333333336</v>
      </c>
      <c r="U10" s="16">
        <v>27.416666666666668</v>
      </c>
      <c r="V10" s="16">
        <v>32.416666666666664</v>
      </c>
      <c r="W10" s="16">
        <v>34.291666666666664</v>
      </c>
      <c r="X10" s="16">
        <v>37.75</v>
      </c>
      <c r="Y10" s="16">
        <v>47.708333333333336</v>
      </c>
      <c r="Z10" s="16">
        <v>54.46</v>
      </c>
      <c r="AA10" s="16">
        <v>80.33</v>
      </c>
      <c r="AB10" s="16">
        <v>76.209999999999994</v>
      </c>
      <c r="AC10" s="16">
        <v>78.459999999999994</v>
      </c>
      <c r="AD10" s="16">
        <v>67.459999999999994</v>
      </c>
      <c r="AE10" s="16">
        <v>78.42</v>
      </c>
      <c r="AF10" s="35">
        <f t="shared" si="1"/>
        <v>57.608555555555562</v>
      </c>
    </row>
    <row r="11" spans="1:32" ht="17.100000000000001" customHeight="1" x14ac:dyDescent="0.2">
      <c r="A11" s="14" t="s">
        <v>3</v>
      </c>
      <c r="B11" s="16">
        <f>[6]Setembro!$E$5</f>
        <v>50.375</v>
      </c>
      <c r="C11" s="16">
        <f>[6]Setembro!$E$6</f>
        <v>50.375</v>
      </c>
      <c r="D11" s="16">
        <f>[6]Setembro!$E$7</f>
        <v>45.75</v>
      </c>
      <c r="E11" s="16">
        <f>[6]Setembro!$E$8</f>
        <v>44.458333333333336</v>
      </c>
      <c r="F11" s="16">
        <f>[6]Setembro!$E$9</f>
        <v>55.416666666666664</v>
      </c>
      <c r="G11" s="16">
        <f>[6]Setembro!$E$10</f>
        <v>66.541666666666671</v>
      </c>
      <c r="H11" s="16">
        <f>[6]Setembro!$E$11</f>
        <v>62.75</v>
      </c>
      <c r="I11" s="16">
        <f>[6]Setembro!$E$12</f>
        <v>61.833333333333336</v>
      </c>
      <c r="J11" s="16">
        <f>[6]Setembro!$E$13</f>
        <v>84.166666666666671</v>
      </c>
      <c r="K11" s="16">
        <f>[6]Setembro!$E$14</f>
        <v>78.958333333333329</v>
      </c>
      <c r="L11" s="16">
        <f>[6]Setembro!$E$15</f>
        <v>82.416666666666671</v>
      </c>
      <c r="M11" s="16">
        <f>[6]Setembro!$E$16</f>
        <v>79.916666666666671</v>
      </c>
      <c r="N11" s="16">
        <f>[6]Setembro!$E$17</f>
        <v>78.666666666666671</v>
      </c>
      <c r="O11" s="16">
        <f>[6]Setembro!$E$18</f>
        <v>69.458333333333329</v>
      </c>
      <c r="P11" s="16">
        <f>[6]Setembro!$E$19</f>
        <v>58.333333333333336</v>
      </c>
      <c r="Q11" s="16">
        <f>[6]Setembro!$E$20</f>
        <v>52.791666666666664</v>
      </c>
      <c r="R11" s="16">
        <f>[6]Setembro!$E$21</f>
        <v>55.291666666666664</v>
      </c>
      <c r="S11" s="16">
        <f>[6]Setembro!$E$22</f>
        <v>48.666666666666664</v>
      </c>
      <c r="T11" s="16">
        <f>[6]Setembro!$E$23</f>
        <v>41.708333333333336</v>
      </c>
      <c r="U11" s="16">
        <f>[6]Setembro!$E$24</f>
        <v>39.333333333333336</v>
      </c>
      <c r="V11" s="16">
        <f>[6]Setembro!$E$25</f>
        <v>37.916666666666664</v>
      </c>
      <c r="W11" s="16">
        <f>[6]Setembro!$E$26</f>
        <v>38.125</v>
      </c>
      <c r="X11" s="16">
        <f>[6]Setembro!$E$27</f>
        <v>38.083333333333336</v>
      </c>
      <c r="Y11" s="16">
        <f>[6]Setembro!$E$28</f>
        <v>43.666666666666664</v>
      </c>
      <c r="Z11" s="16">
        <f>[6]Setembro!$E$29</f>
        <v>63.291666666666664</v>
      </c>
      <c r="AA11" s="16">
        <f>[6]Setembro!$E$30</f>
        <v>68.208333333333329</v>
      </c>
      <c r="AB11" s="16">
        <f>[6]Setembro!$E$31</f>
        <v>69.916666666666671</v>
      </c>
      <c r="AC11" s="16">
        <f>[6]Setembro!$E$32</f>
        <v>78.291666666666671</v>
      </c>
      <c r="AD11" s="16">
        <f>[6]Setembro!$E$33</f>
        <v>71.458333333333329</v>
      </c>
      <c r="AE11" s="16">
        <f>[6]Setembro!$E$34</f>
        <v>69.25</v>
      </c>
      <c r="AF11" s="35">
        <f t="shared" si="1"/>
        <v>59.513888888888893</v>
      </c>
    </row>
    <row r="12" spans="1:32" ht="17.100000000000001" customHeight="1" x14ac:dyDescent="0.2">
      <c r="A12" s="14" t="s">
        <v>4</v>
      </c>
      <c r="B12" s="16">
        <f>[7]Setembro!$E$5</f>
        <v>28.958333333333332</v>
      </c>
      <c r="C12" s="16">
        <f>[7]Setembro!$E$6</f>
        <v>29.916666666666668</v>
      </c>
      <c r="D12" s="16">
        <f>[7]Setembro!$E$7</f>
        <v>27.875</v>
      </c>
      <c r="E12" s="16">
        <f>[7]Setembro!$E$8</f>
        <v>30</v>
      </c>
      <c r="F12" s="16">
        <f>[7]Setembro!$E$9</f>
        <v>59.166666666666664</v>
      </c>
      <c r="G12" s="16">
        <f>[7]Setembro!$E$10</f>
        <v>57.833333333333336</v>
      </c>
      <c r="H12" s="16">
        <f>[7]Setembro!$E$11</f>
        <v>43.958333333333336</v>
      </c>
      <c r="I12" s="16">
        <f>[7]Setembro!$E$12</f>
        <v>63.916666666666664</v>
      </c>
      <c r="J12" s="16">
        <f>[7]Setembro!$E$13</f>
        <v>83.75</v>
      </c>
      <c r="K12" s="16">
        <f>[7]Setembro!$E$14</f>
        <v>74.333333333333329</v>
      </c>
      <c r="L12" s="16">
        <f>[7]Setembro!$E$15</f>
        <v>79.541666666666671</v>
      </c>
      <c r="M12" s="16">
        <f>[7]Setembro!$E$16</f>
        <v>89.916666666666671</v>
      </c>
      <c r="N12" s="16">
        <f>[7]Setembro!$E$17</f>
        <v>94.5</v>
      </c>
      <c r="O12" s="16">
        <f>[7]Setembro!$E$18</f>
        <v>73.166666666666671</v>
      </c>
      <c r="P12" s="16">
        <f>[7]Setembro!$E$19</f>
        <v>56.25</v>
      </c>
      <c r="Q12" s="16">
        <f>[7]Setembro!$E$20</f>
        <v>54.416666666666664</v>
      </c>
      <c r="R12" s="16">
        <f>[7]Setembro!$E$21</f>
        <v>55.958333333333336</v>
      </c>
      <c r="S12" s="16">
        <f>[7]Setembro!$E$22</f>
        <v>47.125</v>
      </c>
      <c r="T12" s="16">
        <f>[7]Setembro!$E$23</f>
        <v>27.375</v>
      </c>
      <c r="U12" s="16">
        <f>[7]Setembro!$E$24</f>
        <v>20.291666666666668</v>
      </c>
      <c r="V12" s="16">
        <f>[7]Setembro!$E$25</f>
        <v>22.916666666666668</v>
      </c>
      <c r="W12" s="16">
        <f>[7]Setembro!$E$26</f>
        <v>22.125</v>
      </c>
      <c r="X12" s="16">
        <f>[7]Setembro!$E$27</f>
        <v>25.75</v>
      </c>
      <c r="Y12" s="16">
        <f>[7]Setembro!$E$28</f>
        <v>46.666666666666664</v>
      </c>
      <c r="Z12" s="16">
        <f>[7]Setembro!$E$29</f>
        <v>55.083333333333336</v>
      </c>
      <c r="AA12" s="16">
        <f>[7]Setembro!$E$30</f>
        <v>69.458333333333329</v>
      </c>
      <c r="AB12" s="16">
        <f>[7]Setembro!$E$31</f>
        <v>61.916666666666664</v>
      </c>
      <c r="AC12" s="16">
        <f>[7]Setembro!$E$32</f>
        <v>70.625</v>
      </c>
      <c r="AD12" s="16">
        <f>[7]Setembro!$E$33</f>
        <v>63.625</v>
      </c>
      <c r="AE12" s="16">
        <f>[7]Setembro!$E$34</f>
        <v>69.05263157894737</v>
      </c>
      <c r="AF12" s="35">
        <f t="shared" si="1"/>
        <v>53.515643274853801</v>
      </c>
    </row>
    <row r="13" spans="1:32" ht="17.100000000000001" customHeight="1" x14ac:dyDescent="0.2">
      <c r="A13" s="14" t="s">
        <v>5</v>
      </c>
      <c r="B13" s="16" t="str">
        <f>[8]Setembro!$E$5</f>
        <v>*</v>
      </c>
      <c r="C13" s="16" t="str">
        <f>[8]Setembro!$E$6</f>
        <v>*</v>
      </c>
      <c r="D13" s="16" t="str">
        <f>[8]Setembro!$E$7</f>
        <v>*</v>
      </c>
      <c r="E13" s="16" t="str">
        <f>[8]Setembro!$E$8</f>
        <v>*</v>
      </c>
      <c r="F13" s="16" t="str">
        <f>[8]Setembro!$E$9</f>
        <v>*</v>
      </c>
      <c r="G13" s="16" t="str">
        <f>[8]Setembro!$E$10</f>
        <v>*</v>
      </c>
      <c r="H13" s="16" t="str">
        <f>[8]Setembro!$E$11</f>
        <v>*</v>
      </c>
      <c r="I13" s="16" t="str">
        <f>[8]Setembro!$E$12</f>
        <v>*</v>
      </c>
      <c r="J13" s="16" t="str">
        <f>[8]Setembro!$E$13</f>
        <v>*</v>
      </c>
      <c r="K13" s="16" t="str">
        <f>[8]Setembro!$E$14</f>
        <v>*</v>
      </c>
      <c r="L13" s="16" t="str">
        <f>[8]Setembro!$E$15</f>
        <v>*</v>
      </c>
      <c r="M13" s="16" t="str">
        <f>[8]Setembro!$E$16</f>
        <v>*</v>
      </c>
      <c r="N13" s="16" t="str">
        <f>[8]Setembro!$E$17</f>
        <v>*</v>
      </c>
      <c r="O13" s="16" t="str">
        <f>[8]Setembro!$E$18</f>
        <v>*</v>
      </c>
      <c r="P13" s="16" t="str">
        <f>[8]Setembro!$E$19</f>
        <v>*</v>
      </c>
      <c r="Q13" s="16" t="str">
        <f>[8]Setembro!$E$20</f>
        <v>*</v>
      </c>
      <c r="R13" s="16" t="str">
        <f>[8]Setembro!$E$21</f>
        <v>*</v>
      </c>
      <c r="S13" s="16" t="str">
        <f>[8]Setembro!$E$22</f>
        <v>*</v>
      </c>
      <c r="T13" s="16" t="str">
        <f>[8]Setembro!$E$23</f>
        <v>*</v>
      </c>
      <c r="U13" s="16" t="str">
        <f>[8]Setembro!$E$24</f>
        <v>*</v>
      </c>
      <c r="V13" s="16" t="str">
        <f>[8]Setembro!$E$25</f>
        <v>*</v>
      </c>
      <c r="W13" s="16" t="str">
        <f>[8]Setembro!$E$26</f>
        <v>*</v>
      </c>
      <c r="X13" s="16" t="str">
        <f>[8]Setembro!$E$27</f>
        <v>*</v>
      </c>
      <c r="Y13" s="16" t="str">
        <f>[8]Setembro!$E$28</f>
        <v>*</v>
      </c>
      <c r="Z13" s="16" t="str">
        <f>[8]Setembro!$E$29</f>
        <v>*</v>
      </c>
      <c r="AA13" s="16" t="str">
        <f>[8]Setembro!$E$30</f>
        <v>*</v>
      </c>
      <c r="AB13" s="16" t="str">
        <f>[8]Setembro!$E$31</f>
        <v>*</v>
      </c>
      <c r="AC13" s="16" t="str">
        <f>[8]Setembro!$E$32</f>
        <v>*</v>
      </c>
      <c r="AD13" s="16" t="str">
        <f>[8]Setembro!$E$33</f>
        <v>*</v>
      </c>
      <c r="AE13" s="16" t="str">
        <f>[8]Setembro!$E$34</f>
        <v>*</v>
      </c>
      <c r="AF13" s="35" t="s">
        <v>137</v>
      </c>
    </row>
    <row r="14" spans="1:32" ht="17.100000000000001" customHeight="1" x14ac:dyDescent="0.2">
      <c r="A14" s="14" t="s">
        <v>50</v>
      </c>
      <c r="B14" s="16">
        <f>[9]Setembro!$E$5</f>
        <v>32.958333333333336</v>
      </c>
      <c r="C14" s="16">
        <f>[9]Setembro!$E$6</f>
        <v>33.875</v>
      </c>
      <c r="D14" s="16">
        <f>[9]Setembro!$E$7</f>
        <v>33.125</v>
      </c>
      <c r="E14" s="16">
        <f>[9]Setembro!$E$8</f>
        <v>30.291666666666668</v>
      </c>
      <c r="F14" s="16">
        <f>[9]Setembro!$E$9</f>
        <v>49.416666666666664</v>
      </c>
      <c r="G14" s="16">
        <f>[9]Setembro!$E$10</f>
        <v>54.041666666666664</v>
      </c>
      <c r="H14" s="16">
        <f>[9]Setembro!$E$11</f>
        <v>46.75</v>
      </c>
      <c r="I14" s="16">
        <f>[9]Setembro!$E$12</f>
        <v>58.791666666666664</v>
      </c>
      <c r="J14" s="16">
        <f>[9]Setembro!$E$13</f>
        <v>86.25</v>
      </c>
      <c r="K14" s="16">
        <f>[9]Setembro!$E$14</f>
        <v>72.208333333333329</v>
      </c>
      <c r="L14" s="16">
        <f>[9]Setembro!$E$15</f>
        <v>76.333333333333329</v>
      </c>
      <c r="M14" s="16">
        <f>[9]Setembro!$E$16</f>
        <v>81.333333333333329</v>
      </c>
      <c r="N14" s="16">
        <f>[9]Setembro!$E$17</f>
        <v>80.791666666666671</v>
      </c>
      <c r="O14" s="16">
        <f>[9]Setembro!$E$18</f>
        <v>67.416666666666671</v>
      </c>
      <c r="P14" s="16">
        <f>[9]Setembro!$E$19</f>
        <v>55</v>
      </c>
      <c r="Q14" s="16">
        <f>[9]Setembro!$E$20</f>
        <v>50.125</v>
      </c>
      <c r="R14" s="16">
        <f>[9]Setembro!$E$21</f>
        <v>54.208333333333336</v>
      </c>
      <c r="S14" s="16">
        <f>[9]Setembro!$E$22</f>
        <v>49</v>
      </c>
      <c r="T14" s="16">
        <f>[9]Setembro!$E$23</f>
        <v>33.333333333333336</v>
      </c>
      <c r="U14" s="16">
        <f>[9]Setembro!$E$24</f>
        <v>23.041666666666668</v>
      </c>
      <c r="V14" s="16">
        <f>[9]Setembro!$E$25</f>
        <v>23.666666666666668</v>
      </c>
      <c r="W14" s="16">
        <f>[9]Setembro!$E$26</f>
        <v>24.541666666666668</v>
      </c>
      <c r="X14" s="16">
        <f>[9]Setembro!$E$27</f>
        <v>32.083333333333336</v>
      </c>
      <c r="Y14" s="16">
        <f>[9]Setembro!$E$28</f>
        <v>54.166666666666664</v>
      </c>
      <c r="Z14" s="16">
        <f>[9]Setembro!$E$29</f>
        <v>67.166666666666671</v>
      </c>
      <c r="AA14" s="16">
        <f>[9]Setembro!$E$30</f>
        <v>73</v>
      </c>
      <c r="AB14" s="16">
        <f>[9]Setembro!$E$31</f>
        <v>66.333333333333329</v>
      </c>
      <c r="AC14" s="16">
        <f>[9]Setembro!$E$32</f>
        <v>70.375</v>
      </c>
      <c r="AD14" s="16">
        <f>[9]Setembro!$E$33</f>
        <v>61.958333333333336</v>
      </c>
      <c r="AE14" s="16">
        <f>[9]Setembro!$E$34</f>
        <v>64.625</v>
      </c>
      <c r="AF14" s="35">
        <f>AVERAGE(B14:AE14)</f>
        <v>53.540277777777781</v>
      </c>
    </row>
    <row r="15" spans="1:32" ht="17.100000000000001" customHeight="1" x14ac:dyDescent="0.2">
      <c r="A15" s="14" t="s">
        <v>6</v>
      </c>
      <c r="B15" s="16">
        <f>[10]Setembro!$E$5</f>
        <v>55.166666666666664</v>
      </c>
      <c r="C15" s="16">
        <f>[10]Setembro!$E$6</f>
        <v>53.625</v>
      </c>
      <c r="D15" s="16">
        <f>[10]Setembro!$E$7</f>
        <v>50.708333333333336</v>
      </c>
      <c r="E15" s="16">
        <f>[10]Setembro!$E$8</f>
        <v>54.458333333333336</v>
      </c>
      <c r="F15" s="16">
        <f>[10]Setembro!$E$9</f>
        <v>63.458333333333336</v>
      </c>
      <c r="G15" s="16">
        <f>[10]Setembro!$E$10</f>
        <v>60.666666666666664</v>
      </c>
      <c r="H15" s="16">
        <f>[10]Setembro!$E$11</f>
        <v>64</v>
      </c>
      <c r="I15" s="16">
        <f>[10]Setembro!$E$12</f>
        <v>60.458333333333336</v>
      </c>
      <c r="J15" s="16">
        <f>[10]Setembro!$E$13</f>
        <v>85.25</v>
      </c>
      <c r="K15" s="16">
        <f>[10]Setembro!$E$14</f>
        <v>75.8</v>
      </c>
      <c r="L15" s="16">
        <f>[10]Setembro!$E$15</f>
        <v>78.416666666666671</v>
      </c>
      <c r="M15" s="16">
        <f>[10]Setembro!$E$16</f>
        <v>79.666666666666671</v>
      </c>
      <c r="N15" s="16">
        <f>[10]Setembro!$E$17</f>
        <v>71.541666666666671</v>
      </c>
      <c r="O15" s="16">
        <f>[10]Setembro!$E$18</f>
        <v>68.208333333333329</v>
      </c>
      <c r="P15" s="16">
        <f>[10]Setembro!$E$19</f>
        <v>68.833333333333329</v>
      </c>
      <c r="Q15" s="16">
        <f>[10]Setembro!$E$20</f>
        <v>67.25</v>
      </c>
      <c r="R15" s="16">
        <f>[10]Setembro!$E$21</f>
        <v>64.916666666666671</v>
      </c>
      <c r="S15" s="16">
        <f>[10]Setembro!$E$22</f>
        <v>63.708333333333336</v>
      </c>
      <c r="T15" s="16">
        <f>[10]Setembro!$E$23</f>
        <v>57.541666666666664</v>
      </c>
      <c r="U15" s="16">
        <f>[10]Setembro!$E$24</f>
        <v>57.75</v>
      </c>
      <c r="V15" s="16">
        <f>[10]Setembro!$E$25</f>
        <v>59.416666666666664</v>
      </c>
      <c r="W15" s="16">
        <f>[10]Setembro!$E$26</f>
        <v>59.291666666666664</v>
      </c>
      <c r="X15" s="16">
        <f>[10]Setembro!$E$27</f>
        <v>62.75</v>
      </c>
      <c r="Y15" s="16">
        <f>[10]Setembro!$E$28</f>
        <v>60.458333333333336</v>
      </c>
      <c r="Z15" s="16">
        <f>[10]Setembro!$E$29</f>
        <v>71.416666666666671</v>
      </c>
      <c r="AA15" s="16">
        <f>[10]Setembro!$E$30</f>
        <v>78.875</v>
      </c>
      <c r="AB15" s="16">
        <f>[10]Setembro!$E$31</f>
        <v>75.458333333333329</v>
      </c>
      <c r="AC15" s="16">
        <f>[10]Setembro!$E$32</f>
        <v>78.208333333333329</v>
      </c>
      <c r="AD15" s="16">
        <f>[10]Setembro!$E$33</f>
        <v>74.708333333333329</v>
      </c>
      <c r="AE15" s="16">
        <f>[10]Setembro!$E$34</f>
        <v>81.083333333333329</v>
      </c>
      <c r="AF15" s="35">
        <f t="shared" ref="AF15:AF32" si="3">AVERAGE(B15:AE15)</f>
        <v>66.769722222222214</v>
      </c>
    </row>
    <row r="16" spans="1:32" ht="17.100000000000001" customHeight="1" x14ac:dyDescent="0.2">
      <c r="A16" s="14" t="s">
        <v>7</v>
      </c>
      <c r="B16" s="16">
        <f>[11]Setembro!$E$5</f>
        <v>35.708333333333336</v>
      </c>
      <c r="C16" s="16">
        <f>[11]Setembro!$E$6</f>
        <v>37.5</v>
      </c>
      <c r="D16" s="16">
        <f>[11]Setembro!$E$7</f>
        <v>49.375</v>
      </c>
      <c r="E16" s="16">
        <f>[11]Setembro!$E$8</f>
        <v>73.625</v>
      </c>
      <c r="F16" s="16">
        <f>[11]Setembro!$E$9</f>
        <v>55.833333333333336</v>
      </c>
      <c r="G16" s="16">
        <f>[11]Setembro!$E$10</f>
        <v>52.958333333333336</v>
      </c>
      <c r="H16" s="16">
        <f>[11]Setembro!$E$11</f>
        <v>59.666666666666664</v>
      </c>
      <c r="I16" s="16">
        <f>[11]Setembro!$E$12</f>
        <v>81.083333333333329</v>
      </c>
      <c r="J16" s="16">
        <f>[11]Setembro!$E$13</f>
        <v>79.375</v>
      </c>
      <c r="K16" s="16">
        <f>[11]Setembro!$E$14</f>
        <v>91.666666666666671</v>
      </c>
      <c r="L16" s="16">
        <f>[11]Setembro!$E$15</f>
        <v>93.875</v>
      </c>
      <c r="M16" s="16">
        <f>[11]Setembro!$E$16</f>
        <v>74.833333333333329</v>
      </c>
      <c r="N16" s="16">
        <f>[11]Setembro!$E$17</f>
        <v>52.25</v>
      </c>
      <c r="O16" s="16">
        <f>[11]Setembro!$E$18</f>
        <v>60.541666666666664</v>
      </c>
      <c r="P16" s="16">
        <f>[11]Setembro!$E$19</f>
        <v>60.375</v>
      </c>
      <c r="Q16" s="16">
        <f>[11]Setembro!$E$20</f>
        <v>56.041666666666664</v>
      </c>
      <c r="R16" s="16">
        <f>[11]Setembro!$E$21</f>
        <v>58.666666666666664</v>
      </c>
      <c r="S16" s="16">
        <f>[11]Setembro!$E$22</f>
        <v>51.625</v>
      </c>
      <c r="T16" s="16">
        <f>[11]Setembro!$E$23</f>
        <v>43.666666666666664</v>
      </c>
      <c r="U16" s="16">
        <f>[11]Setembro!$E$24</f>
        <v>32.916666666666664</v>
      </c>
      <c r="V16" s="16">
        <f>[11]Setembro!$E$25</f>
        <v>28.041666666666668</v>
      </c>
      <c r="W16" s="16">
        <f>[11]Setembro!$E$26</f>
        <v>33.916666666666664</v>
      </c>
      <c r="X16" s="16">
        <f>[11]Setembro!$E$27</f>
        <v>36.25</v>
      </c>
      <c r="Y16" s="16">
        <f>[11]Setembro!$E$28</f>
        <v>53.208333333333336</v>
      </c>
      <c r="Z16" s="16">
        <f>[11]Setembro!$E$29</f>
        <v>59.583333333333336</v>
      </c>
      <c r="AA16" s="16">
        <f>[11]Setembro!$E$30</f>
        <v>90.333333333333329</v>
      </c>
      <c r="AB16" s="16">
        <f>[11]Setembro!$E$31</f>
        <v>86.208333333333329</v>
      </c>
      <c r="AC16" s="16">
        <f>[11]Setembro!$E$32</f>
        <v>78.958333333333329</v>
      </c>
      <c r="AD16" s="16">
        <f>[11]Setembro!$E$33</f>
        <v>65.25</v>
      </c>
      <c r="AE16" s="16">
        <f>[11]Setembro!$E$34</f>
        <v>81.541666666666671</v>
      </c>
      <c r="AF16" s="35">
        <f t="shared" si="3"/>
        <v>60.49583333333333</v>
      </c>
    </row>
    <row r="17" spans="1:32" ht="17.100000000000001" customHeight="1" x14ac:dyDescent="0.2">
      <c r="A17" s="14" t="s">
        <v>8</v>
      </c>
      <c r="B17" s="16">
        <f>[12]Setembro!$E$5</f>
        <v>51.041666666666664</v>
      </c>
      <c r="C17" s="16">
        <f>[12]Setembro!$E$6</f>
        <v>63.625</v>
      </c>
      <c r="D17" s="16">
        <f>[12]Setembro!$E$7</f>
        <v>65.875</v>
      </c>
      <c r="E17" s="16">
        <f>[12]Setembro!$E$8</f>
        <v>68.666666666666671</v>
      </c>
      <c r="F17" s="16">
        <f>[12]Setembro!$E$9</f>
        <v>59.583333333333336</v>
      </c>
      <c r="G17" s="16">
        <f>[12]Setembro!$E$10</f>
        <v>55.333333333333336</v>
      </c>
      <c r="H17" s="16">
        <f>[12]Setembro!$E$11</f>
        <v>70</v>
      </c>
      <c r="I17" s="16">
        <f>[12]Setembro!$E$12</f>
        <v>87.708333333333329</v>
      </c>
      <c r="J17" s="16">
        <f>[12]Setembro!$E$13</f>
        <v>84.583333333333329</v>
      </c>
      <c r="K17" s="16">
        <f>[12]Setembro!$E$14</f>
        <v>93.375</v>
      </c>
      <c r="L17" s="16">
        <f>[12]Setembro!$E$15</f>
        <v>92.916666666666671</v>
      </c>
      <c r="M17" s="16">
        <f>[12]Setembro!$E$16</f>
        <v>70.75</v>
      </c>
      <c r="N17" s="16">
        <f>[12]Setembro!$E$17</f>
        <v>57.166666666666664</v>
      </c>
      <c r="O17" s="16">
        <f>[12]Setembro!$E$18</f>
        <v>54.041666666666664</v>
      </c>
      <c r="P17" s="16">
        <f>[12]Setembro!$E$19</f>
        <v>68.166666666666671</v>
      </c>
      <c r="Q17" s="16">
        <f>[12]Setembro!$E$20</f>
        <v>62</v>
      </c>
      <c r="R17" s="16">
        <f>[12]Setembro!$E$21</f>
        <v>54.375</v>
      </c>
      <c r="S17" s="16">
        <f>[12]Setembro!$E$22</f>
        <v>51.041666666666664</v>
      </c>
      <c r="T17" s="16">
        <f>[12]Setembro!$E$23</f>
        <v>55.166666666666664</v>
      </c>
      <c r="U17" s="16">
        <f>[12]Setembro!$E$24</f>
        <v>40.541666666666664</v>
      </c>
      <c r="V17" s="16">
        <f>[12]Setembro!$E$25</f>
        <v>39.958333333333336</v>
      </c>
      <c r="W17" s="16">
        <f>[12]Setembro!$E$26</f>
        <v>43.375</v>
      </c>
      <c r="X17" s="16">
        <f>[12]Setembro!$E$27</f>
        <v>37.25</v>
      </c>
      <c r="Y17" s="16">
        <f>[12]Setembro!$E$28</f>
        <v>43.333333333333336</v>
      </c>
      <c r="Z17" s="16">
        <f>[12]Setembro!$E$29</f>
        <v>68.791666666666671</v>
      </c>
      <c r="AA17" s="16">
        <f>[12]Setembro!$E$30</f>
        <v>89.208333333333329</v>
      </c>
      <c r="AB17" s="16">
        <f>[12]Setembro!$E$31</f>
        <v>93.166666666666671</v>
      </c>
      <c r="AC17" s="16">
        <f>[12]Setembro!$E$32</f>
        <v>73.125</v>
      </c>
      <c r="AD17" s="16">
        <f>[12]Setembro!$E$33</f>
        <v>77.375</v>
      </c>
      <c r="AE17" s="16">
        <f>[12]Setembro!$E$34</f>
        <v>86.208333333333329</v>
      </c>
      <c r="AF17" s="35">
        <f t="shared" si="3"/>
        <v>65.25833333333334</v>
      </c>
    </row>
    <row r="18" spans="1:32" ht="17.100000000000001" customHeight="1" x14ac:dyDescent="0.2">
      <c r="A18" s="14" t="s">
        <v>9</v>
      </c>
      <c r="B18" s="16">
        <f>[13]Setembro!$E$5</f>
        <v>32.458333333333336</v>
      </c>
      <c r="C18" s="16">
        <f>[13]Setembro!$E$6</f>
        <v>46.291666666666664</v>
      </c>
      <c r="D18" s="16">
        <f>[13]Setembro!$E$7</f>
        <v>49.875</v>
      </c>
      <c r="E18" s="16">
        <f>[13]Setembro!$E$8</f>
        <v>70.208333333333329</v>
      </c>
      <c r="F18" s="16">
        <f>[13]Setembro!$E$9</f>
        <v>58.625</v>
      </c>
      <c r="G18" s="16">
        <f>[13]Setembro!$E$10</f>
        <v>61.875</v>
      </c>
      <c r="H18" s="16">
        <f>[13]Setembro!$E$11</f>
        <v>61.5</v>
      </c>
      <c r="I18" s="16">
        <f>[13]Setembro!$E$12</f>
        <v>82.625</v>
      </c>
      <c r="J18" s="16">
        <f>[13]Setembro!$E$13</f>
        <v>79.875</v>
      </c>
      <c r="K18" s="16">
        <f>[13]Setembro!$E$14</f>
        <v>90.625</v>
      </c>
      <c r="L18" s="16">
        <f>[13]Setembro!$E$15</f>
        <v>90.416666666666671</v>
      </c>
      <c r="M18" s="16">
        <f>[13]Setembro!$E$16</f>
        <v>78.958333333333329</v>
      </c>
      <c r="N18" s="16">
        <f>[13]Setembro!$E$17</f>
        <v>59.458333333333336</v>
      </c>
      <c r="O18" s="16">
        <f>[13]Setembro!$E$18</f>
        <v>65.416666666666671</v>
      </c>
      <c r="P18" s="16">
        <f>[13]Setembro!$E$19</f>
        <v>59.208333333333336</v>
      </c>
      <c r="Q18" s="16">
        <f>[13]Setembro!$E$20</f>
        <v>55.916666666666664</v>
      </c>
      <c r="R18" s="16">
        <f>[13]Setembro!$E$21</f>
        <v>52.875</v>
      </c>
      <c r="S18" s="16">
        <f>[13]Setembro!$E$22</f>
        <v>49.583333333333336</v>
      </c>
      <c r="T18" s="16">
        <f>[13]Setembro!$E$23</f>
        <v>45.541666666666664</v>
      </c>
      <c r="U18" s="16">
        <f>[13]Setembro!$E$24</f>
        <v>28.5</v>
      </c>
      <c r="V18" s="16">
        <f>[13]Setembro!$E$25</f>
        <v>27.416666666666668</v>
      </c>
      <c r="W18" s="16">
        <f>[13]Setembro!$E$26</f>
        <v>28.291666666666668</v>
      </c>
      <c r="X18" s="16">
        <f>[13]Setembro!$E$27</f>
        <v>29.958333333333332</v>
      </c>
      <c r="Y18" s="16">
        <f>[13]Setembro!$E$28</f>
        <v>40.666666666666664</v>
      </c>
      <c r="Z18" s="16">
        <f>[13]Setembro!$E$29</f>
        <v>62.541666666666664</v>
      </c>
      <c r="AA18" s="16">
        <f>[13]Setembro!$E$30</f>
        <v>90.291666666666671</v>
      </c>
      <c r="AB18" s="16">
        <f>[13]Setembro!$E$31</f>
        <v>82.916666666666671</v>
      </c>
      <c r="AC18" s="16">
        <f>[13]Setembro!$E$32</f>
        <v>79.25</v>
      </c>
      <c r="AD18" s="16">
        <f>[13]Setembro!$E$33</f>
        <v>71.375</v>
      </c>
      <c r="AE18" s="16">
        <f>[13]Setembro!$E$34</f>
        <v>85.208333333333329</v>
      </c>
      <c r="AF18" s="35">
        <f t="shared" si="3"/>
        <v>60.591666666666676</v>
      </c>
    </row>
    <row r="19" spans="1:32" ht="17.100000000000001" customHeight="1" x14ac:dyDescent="0.2">
      <c r="A19" s="14" t="s">
        <v>49</v>
      </c>
      <c r="B19" s="16">
        <f>[14]Setembro!$E$5</f>
        <v>50.458333333333336</v>
      </c>
      <c r="C19" s="16">
        <f>[14]Setembro!$E$6</f>
        <v>49.791666666666664</v>
      </c>
      <c r="D19" s="16">
        <f>[14]Setembro!$E$7</f>
        <v>65.833333333333329</v>
      </c>
      <c r="E19" s="16">
        <f>[14]Setembro!$E$8</f>
        <v>71.375</v>
      </c>
      <c r="F19" s="16">
        <f>[14]Setembro!$E$9</f>
        <v>50</v>
      </c>
      <c r="G19" s="16">
        <f>[14]Setembro!$E$10</f>
        <v>50.916666666666664</v>
      </c>
      <c r="H19" s="16">
        <f>[14]Setembro!$E$11</f>
        <v>62.708333333333336</v>
      </c>
      <c r="I19" s="16">
        <f>[14]Setembro!$E$12</f>
        <v>74.125</v>
      </c>
      <c r="J19" s="16">
        <f>[14]Setembro!$E$13</f>
        <v>82.791666666666671</v>
      </c>
      <c r="K19" s="16">
        <f>[14]Setembro!$E$14</f>
        <v>81.166666666666671</v>
      </c>
      <c r="L19" s="16">
        <f>[14]Setembro!$E$15</f>
        <v>89.913043478260875</v>
      </c>
      <c r="M19" s="16">
        <f>[14]Setembro!$E$16</f>
        <v>80.333333333333329</v>
      </c>
      <c r="N19" s="16">
        <f>[14]Setembro!$E$17</f>
        <v>63.208333333333336</v>
      </c>
      <c r="O19" s="16">
        <f>[14]Setembro!$E$18</f>
        <v>59.708333333333336</v>
      </c>
      <c r="P19" s="16">
        <f>[14]Setembro!$E$19</f>
        <v>61.875</v>
      </c>
      <c r="Q19" s="16">
        <f>[14]Setembro!$E$20</f>
        <v>55.708333333333336</v>
      </c>
      <c r="R19" s="16">
        <f>[14]Setembro!$E$21</f>
        <v>53.083333333333336</v>
      </c>
      <c r="S19" s="16">
        <f>[14]Setembro!$E$22</f>
        <v>53.791666666666664</v>
      </c>
      <c r="T19" s="16">
        <f>[14]Setembro!$E$23</f>
        <v>54.833333333333336</v>
      </c>
      <c r="U19" s="16">
        <f>[14]Setembro!$E$24</f>
        <v>49.875</v>
      </c>
      <c r="V19" s="16">
        <f>[14]Setembro!$E$25</f>
        <v>47.458333333333336</v>
      </c>
      <c r="W19" s="16">
        <f>[14]Setembro!$E$26</f>
        <v>55.375</v>
      </c>
      <c r="X19" s="16">
        <f>[14]Setembro!$E$27</f>
        <v>55.791666666666664</v>
      </c>
      <c r="Y19" s="16">
        <f>[14]Setembro!$E$28</f>
        <v>56.666666666666664</v>
      </c>
      <c r="Z19" s="16">
        <f>[14]Setembro!$E$29</f>
        <v>67.625</v>
      </c>
      <c r="AA19" s="16">
        <f>[14]Setembro!$E$30</f>
        <v>83.833333333333329</v>
      </c>
      <c r="AB19" s="16">
        <f>[14]Setembro!$E$31</f>
        <v>86.541666666666671</v>
      </c>
      <c r="AC19" s="16">
        <f>[14]Setembro!$E$32</f>
        <v>74.583333333333329</v>
      </c>
      <c r="AD19" s="16">
        <f>[14]Setembro!$E$33</f>
        <v>66.791666666666671</v>
      </c>
      <c r="AE19" s="16">
        <f>[14]Setembro!$E$34</f>
        <v>87.130434782608702</v>
      </c>
      <c r="AF19" s="35">
        <f t="shared" si="3"/>
        <v>64.776449275362324</v>
      </c>
    </row>
    <row r="20" spans="1:32" ht="17.100000000000001" customHeight="1" x14ac:dyDescent="0.2">
      <c r="A20" s="14" t="s">
        <v>10</v>
      </c>
      <c r="B20" s="16">
        <f>[15]Setembro!$E$5</f>
        <v>53.176470588235297</v>
      </c>
      <c r="C20" s="16">
        <f>[15]Setembro!$E$6</f>
        <v>52.2</v>
      </c>
      <c r="D20" s="16">
        <f>[15]Setembro!$E$7</f>
        <v>61.2</v>
      </c>
      <c r="E20" s="16">
        <f>[15]Setembro!$E$8</f>
        <v>64.294117647058826</v>
      </c>
      <c r="F20" s="16">
        <f>[15]Setembro!$E$9</f>
        <v>62.272727272727273</v>
      </c>
      <c r="G20" s="16">
        <f>[15]Setembro!$E$10</f>
        <v>55.083333333333336</v>
      </c>
      <c r="H20" s="16">
        <f>[15]Setembro!$E$11</f>
        <v>58.708333333333336</v>
      </c>
      <c r="I20" s="16">
        <f>[15]Setembro!$E$12</f>
        <v>78.333333333333329</v>
      </c>
      <c r="J20" s="16">
        <f>[15]Setembro!$E$13</f>
        <v>78.708333333333329</v>
      </c>
      <c r="K20" s="16">
        <f>[15]Setembro!$E$14</f>
        <v>90.565217391304344</v>
      </c>
      <c r="L20" s="16">
        <f>[15]Setembro!$E$15</f>
        <v>92.708333333333329</v>
      </c>
      <c r="M20" s="16">
        <f>[15]Setembro!$E$16</f>
        <v>72.25</v>
      </c>
      <c r="N20" s="16">
        <f>[15]Setembro!$E$17</f>
        <v>44.46153846153846</v>
      </c>
      <c r="O20" s="16">
        <f>[15]Setembro!$E$18</f>
        <v>58.823529411764703</v>
      </c>
      <c r="P20" s="16">
        <f>[15]Setembro!$E$19</f>
        <v>56.421052631578945</v>
      </c>
      <c r="Q20" s="16">
        <f>[15]Setembro!$E$20</f>
        <v>58.35</v>
      </c>
      <c r="R20" s="16">
        <f>[15]Setembro!$E$21</f>
        <v>54.916666666666664</v>
      </c>
      <c r="S20" s="16">
        <f>[15]Setembro!$E$22</f>
        <v>53.227272727272727</v>
      </c>
      <c r="T20" s="16">
        <f>[15]Setembro!$E$23</f>
        <v>57.35</v>
      </c>
      <c r="U20" s="16">
        <f>[15]Setembro!$E$24</f>
        <v>42.10526315789474</v>
      </c>
      <c r="V20" s="16">
        <f>[15]Setembro!$E$25</f>
        <v>35.882352941176471</v>
      </c>
      <c r="W20" s="16">
        <f>[15]Setembro!$E$26</f>
        <v>38.950000000000003</v>
      </c>
      <c r="X20" s="16">
        <f>[15]Setembro!$E$27</f>
        <v>31.111111111111111</v>
      </c>
      <c r="Y20" s="16">
        <f>[15]Setembro!$E$28</f>
        <v>50.363636363636367</v>
      </c>
      <c r="Z20" s="16">
        <f>[15]Setembro!$E$29</f>
        <v>66.5625</v>
      </c>
      <c r="AA20" s="16">
        <f>[15]Setembro!$E$30</f>
        <v>87.4</v>
      </c>
      <c r="AB20" s="16">
        <f>[15]Setembro!$E$31</f>
        <v>91.230769230769226</v>
      </c>
      <c r="AC20" s="16">
        <f>[15]Setembro!$E$32</f>
        <v>90.25</v>
      </c>
      <c r="AD20" s="16">
        <f>[15]Setembro!$E$33</f>
        <v>78.333333333333329</v>
      </c>
      <c r="AE20" s="16">
        <f>[15]Setembro!$E$34</f>
        <v>82.117647058823536</v>
      </c>
      <c r="AF20" s="35">
        <f t="shared" si="3"/>
        <v>63.245229088718631</v>
      </c>
    </row>
    <row r="21" spans="1:32" ht="17.100000000000001" customHeight="1" x14ac:dyDescent="0.2">
      <c r="A21" s="14" t="s">
        <v>11</v>
      </c>
      <c r="B21" s="16">
        <f>[16]Setembro!$E$5</f>
        <v>50.708333333333336</v>
      </c>
      <c r="C21" s="16">
        <f>[16]Setembro!$E$6</f>
        <v>51.166666666666664</v>
      </c>
      <c r="D21" s="16">
        <f>[16]Setembro!$E$7</f>
        <v>52.458333333333336</v>
      </c>
      <c r="E21" s="16">
        <f>[16]Setembro!$E$8</f>
        <v>70.75</v>
      </c>
      <c r="F21" s="16">
        <f>[16]Setembro!$E$9</f>
        <v>50.166666666666664</v>
      </c>
      <c r="G21" s="16">
        <f>[16]Setembro!$E$10</f>
        <v>47.708333333333336</v>
      </c>
      <c r="H21" s="16">
        <f>[16]Setembro!$E$11</f>
        <v>63.5</v>
      </c>
      <c r="I21" s="16">
        <f>[16]Setembro!$E$12</f>
        <v>78.208333333333329</v>
      </c>
      <c r="J21" s="16">
        <f>[16]Setembro!$E$13</f>
        <v>82.541666666666671</v>
      </c>
      <c r="K21" s="16">
        <f>[16]Setembro!$E$14</f>
        <v>82.75</v>
      </c>
      <c r="L21" s="16">
        <f>[16]Setembro!$E$15</f>
        <v>93.708333333333329</v>
      </c>
      <c r="M21" s="16">
        <f>[16]Setembro!$E$16</f>
        <v>79.458333333333329</v>
      </c>
      <c r="N21" s="16">
        <f>[16]Setembro!$E$17</f>
        <v>63.166666666666664</v>
      </c>
      <c r="O21" s="16">
        <f>[16]Setembro!$E$18</f>
        <v>68</v>
      </c>
      <c r="P21" s="16">
        <f>[16]Setembro!$E$19</f>
        <v>68.041666666666671</v>
      </c>
      <c r="Q21" s="16">
        <f>[16]Setembro!$E$20</f>
        <v>62</v>
      </c>
      <c r="R21" s="16">
        <f>[16]Setembro!$E$21</f>
        <v>59.833333333333336</v>
      </c>
      <c r="S21" s="16">
        <f>[16]Setembro!$E$22</f>
        <v>59.166666666666664</v>
      </c>
      <c r="T21" s="16">
        <f>[16]Setembro!$E$23</f>
        <v>57.041666666666664</v>
      </c>
      <c r="U21" s="16">
        <f>[16]Setembro!$E$24</f>
        <v>49.916666666666664</v>
      </c>
      <c r="V21" s="16">
        <f>[16]Setembro!$E$25</f>
        <v>48.375</v>
      </c>
      <c r="W21" s="16">
        <f>[16]Setembro!$E$26</f>
        <v>51.041666666666664</v>
      </c>
      <c r="X21" s="16">
        <f>[16]Setembro!$E$27</f>
        <v>53.833333333333336</v>
      </c>
      <c r="Y21" s="16">
        <f>[16]Setembro!$E$28</f>
        <v>61.625</v>
      </c>
      <c r="Z21" s="16">
        <f>[16]Setembro!$E$29</f>
        <v>65.666666666666671</v>
      </c>
      <c r="AA21" s="16">
        <f>[16]Setembro!$E$30</f>
        <v>86.166666666666671</v>
      </c>
      <c r="AB21" s="16">
        <f>[16]Setembro!$E$31</f>
        <v>85.375</v>
      </c>
      <c r="AC21" s="16">
        <f>[16]Setembro!$E$32</f>
        <v>81.833333333333329</v>
      </c>
      <c r="AD21" s="16">
        <f>[16]Setembro!$E$33</f>
        <v>71.083333333333329</v>
      </c>
      <c r="AE21" s="16">
        <f>[16]Setembro!$E$34</f>
        <v>85.916666666666671</v>
      </c>
      <c r="AF21" s="35">
        <f t="shared" si="3"/>
        <v>66.040277777777789</v>
      </c>
    </row>
    <row r="22" spans="1:32" ht="17.100000000000001" customHeight="1" x14ac:dyDescent="0.2">
      <c r="A22" s="14" t="s">
        <v>12</v>
      </c>
      <c r="B22" s="16">
        <f>[17]Setembro!$E$5</f>
        <v>45.625</v>
      </c>
      <c r="C22" s="16">
        <f>[17]Setembro!$E$6</f>
        <v>43</v>
      </c>
      <c r="D22" s="16">
        <f>[17]Setembro!$E$7</f>
        <v>49.916666666666664</v>
      </c>
      <c r="E22" s="16">
        <f>[17]Setembro!$E$8</f>
        <v>63.916666666666664</v>
      </c>
      <c r="F22" s="16">
        <f>[17]Setembro!$E$9</f>
        <v>47.416666666666664</v>
      </c>
      <c r="G22" s="16">
        <f>[17]Setembro!$E$10</f>
        <v>43.166666666666664</v>
      </c>
      <c r="H22" s="16">
        <f>[17]Setembro!$E$11</f>
        <v>53.458333333333336</v>
      </c>
      <c r="I22" s="16">
        <f>[17]Setembro!$E$12</f>
        <v>69.208333333333329</v>
      </c>
      <c r="J22" s="16">
        <f>[17]Setembro!$E$13</f>
        <v>90.041666666666671</v>
      </c>
      <c r="K22" s="16">
        <f>[17]Setembro!$E$14</f>
        <v>83.75</v>
      </c>
      <c r="L22" s="16">
        <f>[17]Setembro!$E$15</f>
        <v>88.791666666666671</v>
      </c>
      <c r="M22" s="16">
        <f>[17]Setembro!$E$16</f>
        <v>84</v>
      </c>
      <c r="N22" s="16">
        <f>[17]Setembro!$E$17</f>
        <v>68.083333333333329</v>
      </c>
      <c r="O22" s="16">
        <f>[17]Setembro!$E$18</f>
        <v>64.625</v>
      </c>
      <c r="P22" s="16">
        <f>[17]Setembro!$E$19</f>
        <v>66.416666666666671</v>
      </c>
      <c r="Q22" s="16">
        <f>[17]Setembro!$E$20</f>
        <v>63.125</v>
      </c>
      <c r="R22" s="16">
        <f>[17]Setembro!$E$21</f>
        <v>59.291666666666664</v>
      </c>
      <c r="S22" s="16">
        <f>[17]Setembro!$E$22</f>
        <v>56.25</v>
      </c>
      <c r="T22" s="16">
        <f>[17]Setembro!$E$23</f>
        <v>60.333333333333336</v>
      </c>
      <c r="U22" s="16">
        <f>[17]Setembro!$E$24</f>
        <v>56.833333333333336</v>
      </c>
      <c r="V22" s="16">
        <f>[17]Setembro!$E$25</f>
        <v>59.75</v>
      </c>
      <c r="W22" s="16">
        <f>[17]Setembro!$E$26</f>
        <v>63.458333333333336</v>
      </c>
      <c r="X22" s="16">
        <f>[17]Setembro!$E$27</f>
        <v>65.583333333333329</v>
      </c>
      <c r="Y22" s="16">
        <f>[17]Setembro!$E$28</f>
        <v>65.541666666666671</v>
      </c>
      <c r="Z22" s="16">
        <f>[17]Setembro!$E$29</f>
        <v>64.416666666666671</v>
      </c>
      <c r="AA22" s="16">
        <f>[17]Setembro!$E$30</f>
        <v>80</v>
      </c>
      <c r="AB22" s="16">
        <f>[17]Setembro!$E$31</f>
        <v>85.125</v>
      </c>
      <c r="AC22" s="16">
        <f>[17]Setembro!$E$32</f>
        <v>77.375</v>
      </c>
      <c r="AD22" s="16">
        <f>[17]Setembro!$E$33</f>
        <v>74.166666666666671</v>
      </c>
      <c r="AE22" s="16">
        <f>[17]Setembro!$E$34</f>
        <v>83.875</v>
      </c>
      <c r="AF22" s="35">
        <f t="shared" si="3"/>
        <v>65.884722222222223</v>
      </c>
    </row>
    <row r="23" spans="1:32" ht="17.100000000000001" customHeight="1" x14ac:dyDescent="0.2">
      <c r="A23" s="14" t="s">
        <v>13</v>
      </c>
      <c r="B23" s="16" t="str">
        <f>[18]Setembro!$E$5</f>
        <v>*</v>
      </c>
      <c r="C23" s="16" t="str">
        <f>[18]Setembro!$E$6</f>
        <v>*</v>
      </c>
      <c r="D23" s="16" t="str">
        <f>[18]Setembro!$E$7</f>
        <v>*</v>
      </c>
      <c r="E23" s="16" t="str">
        <f>[18]Setembro!$E$8</f>
        <v>*</v>
      </c>
      <c r="F23" s="16" t="str">
        <f>[18]Setembro!$E$9</f>
        <v>*</v>
      </c>
      <c r="G23" s="16" t="str">
        <f>[18]Setembro!$E$10</f>
        <v>*</v>
      </c>
      <c r="H23" s="16" t="str">
        <f>[18]Setembro!$E$11</f>
        <v>*</v>
      </c>
      <c r="I23" s="16" t="str">
        <f>[18]Setembro!$E$12</f>
        <v>*</v>
      </c>
      <c r="J23" s="16" t="str">
        <f>[18]Setembro!$E$13</f>
        <v>*</v>
      </c>
      <c r="K23" s="16" t="str">
        <f>[18]Setembro!$E$14</f>
        <v>*</v>
      </c>
      <c r="L23" s="16" t="str">
        <f>[18]Setembro!$E$15</f>
        <v>*</v>
      </c>
      <c r="M23" s="16" t="str">
        <f>[18]Setembro!$E$16</f>
        <v>*</v>
      </c>
      <c r="N23" s="16" t="str">
        <f>[18]Setembro!$E$17</f>
        <v>*</v>
      </c>
      <c r="O23" s="16" t="str">
        <f>[18]Setembro!$E$18</f>
        <v>*</v>
      </c>
      <c r="P23" s="16" t="str">
        <f>[18]Setembro!$E$19</f>
        <v>*</v>
      </c>
      <c r="Q23" s="16" t="str">
        <f>[18]Setembro!$E$20</f>
        <v>*</v>
      </c>
      <c r="R23" s="16" t="str">
        <f>[18]Setembro!$E$21</f>
        <v>*</v>
      </c>
      <c r="S23" s="16" t="str">
        <f>[18]Setembro!$E$22</f>
        <v>*</v>
      </c>
      <c r="T23" s="16" t="str">
        <f>[18]Setembro!$E$23</f>
        <v>*</v>
      </c>
      <c r="U23" s="16" t="str">
        <f>[18]Setembro!$E$24</f>
        <v>*</v>
      </c>
      <c r="V23" s="16" t="str">
        <f>[18]Setembro!$E$25</f>
        <v>*</v>
      </c>
      <c r="W23" s="16" t="str">
        <f>[18]Setembro!$E$26</f>
        <v>*</v>
      </c>
      <c r="X23" s="16" t="str">
        <f>[18]Setembro!$E$27</f>
        <v>*</v>
      </c>
      <c r="Y23" s="16" t="str">
        <f>[18]Setembro!$E$28</f>
        <v>*</v>
      </c>
      <c r="Z23" s="16" t="str">
        <f>[18]Setembro!$E$29</f>
        <v>*</v>
      </c>
      <c r="AA23" s="16" t="str">
        <f>[18]Setembro!$E$30</f>
        <v>*</v>
      </c>
      <c r="AB23" s="16" t="str">
        <f>[18]Setembro!$E$31</f>
        <v>*</v>
      </c>
      <c r="AC23" s="16" t="str">
        <f>[18]Setembro!$E$32</f>
        <v>*</v>
      </c>
      <c r="AD23" s="16" t="str">
        <f>[18]Setembro!$E$33</f>
        <v>*</v>
      </c>
      <c r="AE23" s="16" t="str">
        <f>[18]Setembro!$E$34</f>
        <v>*</v>
      </c>
      <c r="AF23" s="35" t="s">
        <v>137</v>
      </c>
    </row>
    <row r="24" spans="1:32" ht="17.100000000000001" customHeight="1" x14ac:dyDescent="0.2">
      <c r="A24" s="14" t="s">
        <v>14</v>
      </c>
      <c r="B24" s="16">
        <f>[19]Setembro!$E$5</f>
        <v>50.208333333333336</v>
      </c>
      <c r="C24" s="16">
        <f>[19]Setembro!$E$6</f>
        <v>49.333333333333336</v>
      </c>
      <c r="D24" s="16">
        <f>[19]Setembro!$E$7</f>
        <v>48.416666666666664</v>
      </c>
      <c r="E24" s="16">
        <f>[19]Setembro!$E$8</f>
        <v>43.25</v>
      </c>
      <c r="F24" s="16">
        <f>[19]Setembro!$E$9</f>
        <v>57.291666666666664</v>
      </c>
      <c r="G24" s="16">
        <f>[19]Setembro!$E$10</f>
        <v>55.416666666666664</v>
      </c>
      <c r="H24" s="16">
        <f>[19]Setembro!$E$11</f>
        <v>52.833333333333336</v>
      </c>
      <c r="I24" s="16">
        <f>[19]Setembro!$E$12</f>
        <v>65.458333333333329</v>
      </c>
      <c r="J24" s="16">
        <f>[19]Setembro!$E$13</f>
        <v>83.625</v>
      </c>
      <c r="K24" s="16">
        <f>[19]Setembro!$E$14</f>
        <v>80.333333333333329</v>
      </c>
      <c r="L24" s="16">
        <f>[19]Setembro!$E$15</f>
        <v>87.791666666666671</v>
      </c>
      <c r="M24" s="16">
        <f>[19]Setembro!$E$16</f>
        <v>87</v>
      </c>
      <c r="N24" s="16">
        <f>[19]Setembro!$E$17</f>
        <v>82.125</v>
      </c>
      <c r="O24" s="16">
        <f>[19]Setembro!$E$18</f>
        <v>73.416666666666671</v>
      </c>
      <c r="P24" s="16">
        <f>[19]Setembro!$E$19</f>
        <v>61.333333333333336</v>
      </c>
      <c r="Q24" s="16">
        <f>[19]Setembro!$E$20</f>
        <v>52.541666666666664</v>
      </c>
      <c r="R24" s="16">
        <f>[19]Setembro!$E$21</f>
        <v>52.583333333333336</v>
      </c>
      <c r="S24" s="16">
        <f>[19]Setembro!$E$22</f>
        <v>49.083333333333336</v>
      </c>
      <c r="T24" s="16">
        <f>[19]Setembro!$E$23</f>
        <v>45.708333333333336</v>
      </c>
      <c r="U24" s="16">
        <f>[19]Setembro!$E$24</f>
        <v>43.416666666666664</v>
      </c>
      <c r="V24" s="16">
        <f>[19]Setembro!$E$25</f>
        <v>39.791666666666664</v>
      </c>
      <c r="W24" s="16">
        <f>[19]Setembro!$E$26</f>
        <v>39.666666666666664</v>
      </c>
      <c r="X24" s="16">
        <f>[19]Setembro!$E$27</f>
        <v>37.666666666666664</v>
      </c>
      <c r="Y24" s="16">
        <f>[19]Setembro!$E$28</f>
        <v>42.333333333333336</v>
      </c>
      <c r="Z24" s="16">
        <f>[19]Setembro!$E$29</f>
        <v>55.666666666666664</v>
      </c>
      <c r="AA24" s="16">
        <f>[19]Setembro!$E$30</f>
        <v>70.333333333333329</v>
      </c>
      <c r="AB24" s="16">
        <f>[19]Setembro!$E$31</f>
        <v>71.666666666666671</v>
      </c>
      <c r="AC24" s="16">
        <f>[19]Setembro!$E$32</f>
        <v>81.833333333333329</v>
      </c>
      <c r="AD24" s="16">
        <f>[19]Setembro!$E$33</f>
        <v>70.5</v>
      </c>
      <c r="AE24" s="16">
        <f>[19]Setembro!$E$34</f>
        <v>68.166666666666671</v>
      </c>
      <c r="AF24" s="35">
        <f t="shared" si="3"/>
        <v>59.959722222222226</v>
      </c>
    </row>
    <row r="25" spans="1:32" ht="17.100000000000001" customHeight="1" x14ac:dyDescent="0.2">
      <c r="A25" s="14" t="s">
        <v>15</v>
      </c>
      <c r="B25" s="16">
        <f>[20]Setembro!$E$5</f>
        <v>34.541666666666664</v>
      </c>
      <c r="C25" s="16">
        <f>[20]Setembro!$E$6</f>
        <v>43.541666666666664</v>
      </c>
      <c r="D25" s="16">
        <f>[20]Setembro!$E$7</f>
        <v>64.666666666666671</v>
      </c>
      <c r="E25" s="16">
        <f>[20]Setembro!$E$8</f>
        <v>79.458333333333329</v>
      </c>
      <c r="F25" s="16">
        <f>[20]Setembro!$E$9</f>
        <v>52.916666666666664</v>
      </c>
      <c r="G25" s="16">
        <f>[20]Setembro!$E$10</f>
        <v>49.291666666666664</v>
      </c>
      <c r="H25" s="16">
        <f>[20]Setembro!$E$11</f>
        <v>62.791666666666664</v>
      </c>
      <c r="I25" s="16">
        <f>[20]Setembro!$E$12</f>
        <v>72.333333333333329</v>
      </c>
      <c r="J25" s="16">
        <f>[20]Setembro!$E$13</f>
        <v>73.708333333333329</v>
      </c>
      <c r="K25" s="16">
        <f>[20]Setembro!$E$14</f>
        <v>91.125</v>
      </c>
      <c r="L25" s="16">
        <f>[20]Setembro!$E$15</f>
        <v>96.166666666666671</v>
      </c>
      <c r="M25" s="16">
        <f>[20]Setembro!$E$16</f>
        <v>63.625</v>
      </c>
      <c r="N25" s="16">
        <f>[20]Setembro!$E$17</f>
        <v>39.125</v>
      </c>
      <c r="O25" s="16">
        <f>[20]Setembro!$E$18</f>
        <v>54.333333333333336</v>
      </c>
      <c r="P25" s="16">
        <f>[20]Setembro!$E$19</f>
        <v>65.416666666666671</v>
      </c>
      <c r="Q25" s="16">
        <f>[20]Setembro!$E$20</f>
        <v>50.375</v>
      </c>
      <c r="R25" s="16">
        <f>[20]Setembro!$E$21</f>
        <v>50.5</v>
      </c>
      <c r="S25" s="16">
        <f>[20]Setembro!$E$22</f>
        <v>45.625</v>
      </c>
      <c r="T25" s="16">
        <f>[20]Setembro!$E$23</f>
        <v>48.791666666666664</v>
      </c>
      <c r="U25" s="16">
        <f>[20]Setembro!$E$24</f>
        <v>36.958333333333336</v>
      </c>
      <c r="V25" s="16">
        <f>[20]Setembro!$E$25</f>
        <v>35.041666666666664</v>
      </c>
      <c r="W25" s="16">
        <f>[20]Setembro!$E$26</f>
        <v>35.875</v>
      </c>
      <c r="X25" s="16">
        <f>[20]Setembro!$E$27</f>
        <v>45.272727272727273</v>
      </c>
      <c r="Y25" s="16">
        <f>[20]Setembro!$E$28</f>
        <v>46.291666666666664</v>
      </c>
      <c r="Z25" s="16">
        <f>[20]Setembro!$E$29</f>
        <v>63.958333333333336</v>
      </c>
      <c r="AA25" s="16">
        <f>[20]Setembro!$E$30</f>
        <v>86.458333333333329</v>
      </c>
      <c r="AB25" s="16">
        <f>[20]Setembro!$E$31</f>
        <v>94.833333333333329</v>
      </c>
      <c r="AC25" s="16">
        <f>[20]Setembro!$E$32</f>
        <v>73.166666666666671</v>
      </c>
      <c r="AD25" s="16">
        <f>[20]Setembro!$E$33</f>
        <v>66.291666666666671</v>
      </c>
      <c r="AE25" s="16">
        <f>[20]Setembro!$E$34</f>
        <v>81.041666666666671</v>
      </c>
      <c r="AF25" s="35">
        <f t="shared" si="3"/>
        <v>60.117424242424242</v>
      </c>
    </row>
    <row r="26" spans="1:32" ht="17.100000000000001" customHeight="1" x14ac:dyDescent="0.2">
      <c r="A26" s="14" t="s">
        <v>16</v>
      </c>
      <c r="B26" s="16">
        <f>[21]Setembro!$E$5</f>
        <v>52.458333333333336</v>
      </c>
      <c r="C26" s="16">
        <f>[21]Setembro!$E$6</f>
        <v>65.833333333333329</v>
      </c>
      <c r="D26" s="16">
        <f>[21]Setembro!$E$7</f>
        <v>69.833333333333329</v>
      </c>
      <c r="E26" s="16">
        <f>[21]Setembro!$E$8</f>
        <v>65.5</v>
      </c>
      <c r="F26" s="16">
        <f>[21]Setembro!$E$9</f>
        <v>48.833333333333336</v>
      </c>
      <c r="G26" s="16">
        <f>[21]Setembro!$E$10</f>
        <v>48.25</v>
      </c>
      <c r="H26" s="16">
        <f>[21]Setembro!$E$11</f>
        <v>54</v>
      </c>
      <c r="I26" s="16">
        <f>[21]Setembro!$E$12</f>
        <v>61.458333333333336</v>
      </c>
      <c r="J26" s="16">
        <f>[21]Setembro!$E$13</f>
        <v>69.333333333333329</v>
      </c>
      <c r="K26" s="16">
        <f>[21]Setembro!$E$14</f>
        <v>78.166666666666671</v>
      </c>
      <c r="L26" s="16">
        <f>[21]Setembro!$E$15</f>
        <v>85.083333333333329</v>
      </c>
      <c r="M26" s="16">
        <f>[21]Setembro!$E$16</f>
        <v>67.041666666666671</v>
      </c>
      <c r="N26" s="16">
        <f>[21]Setembro!$E$17</f>
        <v>54.791666666666664</v>
      </c>
      <c r="O26" s="16">
        <f>[21]Setembro!$E$18</f>
        <v>59.333333333333336</v>
      </c>
      <c r="P26" s="16">
        <f>[21]Setembro!$E$19</f>
        <v>56.5</v>
      </c>
      <c r="Q26" s="16">
        <f>[21]Setembro!$E$20</f>
        <v>41.583333333333336</v>
      </c>
      <c r="R26" s="16">
        <f>[21]Setembro!$E$21</f>
        <v>42.416666666666664</v>
      </c>
      <c r="S26" s="16">
        <f>[21]Setembro!$E$22</f>
        <v>48.458333333333336</v>
      </c>
      <c r="T26" s="16">
        <f>[21]Setembro!$E$23</f>
        <v>47.5</v>
      </c>
      <c r="U26" s="16">
        <f>[21]Setembro!$E$24</f>
        <v>44</v>
      </c>
      <c r="V26" s="16">
        <f>[21]Setembro!$E$25</f>
        <v>39</v>
      </c>
      <c r="W26" s="16">
        <f>[21]Setembro!$E$26</f>
        <v>42.583333333333336</v>
      </c>
      <c r="X26" s="16">
        <f>[21]Setembro!$E$27</f>
        <v>44.291666666666664</v>
      </c>
      <c r="Y26" s="16">
        <f>[21]Setembro!$E$28</f>
        <v>44.541666666666664</v>
      </c>
      <c r="Z26" s="16">
        <f>[21]Setembro!$E$29</f>
        <v>56.125</v>
      </c>
      <c r="AA26" s="16">
        <f>[21]Setembro!$E$30</f>
        <v>67.416666666666671</v>
      </c>
      <c r="AB26" s="16">
        <f>[21]Setembro!$E$31</f>
        <v>83.958333333333329</v>
      </c>
      <c r="AC26" s="16">
        <f>[21]Setembro!$E$32</f>
        <v>71.333333333333329</v>
      </c>
      <c r="AD26" s="16">
        <f>[21]Setembro!$E$33</f>
        <v>60</v>
      </c>
      <c r="AE26" s="16">
        <f>[21]Setembro!$E$34</f>
        <v>76.666666666666671</v>
      </c>
      <c r="AF26" s="35">
        <f t="shared" si="3"/>
        <v>58.209722222222226</v>
      </c>
    </row>
    <row r="27" spans="1:32" ht="17.100000000000001" customHeight="1" x14ac:dyDescent="0.2">
      <c r="A27" s="14" t="s">
        <v>17</v>
      </c>
      <c r="B27" s="16">
        <f>[22]Setembro!$E$5</f>
        <v>50.208333333333336</v>
      </c>
      <c r="C27" s="16">
        <f>[22]Setembro!$E$6</f>
        <v>55.083333333333336</v>
      </c>
      <c r="D27" s="16">
        <f>[22]Setembro!$E$7</f>
        <v>54.208333333333336</v>
      </c>
      <c r="E27" s="16">
        <f>[22]Setembro!$E$8</f>
        <v>71.625</v>
      </c>
      <c r="F27" s="16">
        <f>[22]Setembro!$E$9</f>
        <v>58.208333333333336</v>
      </c>
      <c r="G27" s="16">
        <f>[22]Setembro!$E$10</f>
        <v>61.541666666666664</v>
      </c>
      <c r="H27" s="16">
        <f>[22]Setembro!$E$11</f>
        <v>64.333333333333329</v>
      </c>
      <c r="I27" s="16">
        <f>[22]Setembro!$E$12</f>
        <v>76.708333333333329</v>
      </c>
      <c r="J27" s="16">
        <f>[22]Setembro!$E$13</f>
        <v>80.708333333333329</v>
      </c>
      <c r="K27" s="16">
        <f>[22]Setembro!$E$14</f>
        <v>92.166666666666671</v>
      </c>
      <c r="L27" s="16">
        <f>[22]Setembro!$E$15</f>
        <v>93.25</v>
      </c>
      <c r="M27" s="16">
        <f>[22]Setembro!$E$16</f>
        <v>81.916666666666671</v>
      </c>
      <c r="N27" s="16">
        <f>[22]Setembro!$E$17</f>
        <v>70.5</v>
      </c>
      <c r="O27" s="16">
        <f>[22]Setembro!$E$18</f>
        <v>70.625</v>
      </c>
      <c r="P27" s="16">
        <f>[22]Setembro!$E$19</f>
        <v>62.625</v>
      </c>
      <c r="Q27" s="16">
        <f>[22]Setembro!$E$20</f>
        <v>58.166666666666664</v>
      </c>
      <c r="R27" s="16">
        <f>[22]Setembro!$E$21</f>
        <v>58.666666666666664</v>
      </c>
      <c r="S27" s="16">
        <f>[22]Setembro!$E$22</f>
        <v>56.75</v>
      </c>
      <c r="T27" s="16">
        <f>[22]Setembro!$E$23</f>
        <v>54.541666666666664</v>
      </c>
      <c r="U27" s="16">
        <f>[22]Setembro!$E$24</f>
        <v>43.541666666666664</v>
      </c>
      <c r="V27" s="16">
        <f>[22]Setembro!$E$25</f>
        <v>32.416666666666664</v>
      </c>
      <c r="W27" s="16">
        <f>[22]Setembro!$E$26</f>
        <v>45.416666666666664</v>
      </c>
      <c r="X27" s="16">
        <f>[22]Setembro!$E$27</f>
        <v>45.458333333333336</v>
      </c>
      <c r="Y27" s="16">
        <f>[22]Setembro!$E$28</f>
        <v>54.291666666666664</v>
      </c>
      <c r="Z27" s="16">
        <f>[22]Setembro!$E$29</f>
        <v>65.958333333333329</v>
      </c>
      <c r="AA27" s="16">
        <f>[22]Setembro!$E$30</f>
        <v>88.958333333333329</v>
      </c>
      <c r="AB27" s="16">
        <f>[22]Setembro!$E$31</f>
        <v>82.375</v>
      </c>
      <c r="AC27" s="16">
        <f>[22]Setembro!$E$32</f>
        <v>79.708333333333329</v>
      </c>
      <c r="AD27" s="16">
        <f>[22]Setembro!$E$33</f>
        <v>72.708333333333329</v>
      </c>
      <c r="AE27" s="16">
        <f>[22]Setembro!$E$34</f>
        <v>83.458333333333329</v>
      </c>
      <c r="AF27" s="35">
        <f>AVERAGE(B27:AE27)</f>
        <v>65.537499999999994</v>
      </c>
    </row>
    <row r="28" spans="1:32" ht="17.100000000000001" customHeight="1" x14ac:dyDescent="0.2">
      <c r="A28" s="14" t="s">
        <v>18</v>
      </c>
      <c r="B28" s="16">
        <f>[23]Setembro!$E$5</f>
        <v>36.166666666666664</v>
      </c>
      <c r="C28" s="16">
        <f>[23]Setembro!$E$6</f>
        <v>34.166666666666664</v>
      </c>
      <c r="D28" s="16">
        <f>[23]Setembro!$E$7</f>
        <v>34.541666666666664</v>
      </c>
      <c r="E28" s="16">
        <f>[23]Setembro!$E$8</f>
        <v>51.666666666666664</v>
      </c>
      <c r="F28" s="16">
        <f>[23]Setembro!$E$9</f>
        <v>60.291666666666664</v>
      </c>
      <c r="G28" s="16">
        <f>[23]Setembro!$E$10</f>
        <v>55.583333333333336</v>
      </c>
      <c r="H28" s="16">
        <f>[23]Setembro!$E$11</f>
        <v>52.166666666666664</v>
      </c>
      <c r="I28" s="16">
        <f>[23]Setembro!$E$12</f>
        <v>65.833333333333329</v>
      </c>
      <c r="J28" s="16">
        <f>[23]Setembro!$E$13</f>
        <v>88.5</v>
      </c>
      <c r="K28" s="16">
        <f>[23]Setembro!$E$14</f>
        <v>77.583333333333329</v>
      </c>
      <c r="L28" s="16">
        <f>[23]Setembro!$E$15</f>
        <v>91.5</v>
      </c>
      <c r="M28" s="16">
        <f>[23]Setembro!$E$16</f>
        <v>91.75</v>
      </c>
      <c r="N28" s="16">
        <f>[23]Setembro!$E$17</f>
        <v>85.875</v>
      </c>
      <c r="O28" s="16">
        <f>[23]Setembro!$E$18</f>
        <v>73.916666666666671</v>
      </c>
      <c r="P28" s="16">
        <f>[23]Setembro!$E$19</f>
        <v>60.375</v>
      </c>
      <c r="Q28" s="16">
        <f>[23]Setembro!$E$20</f>
        <v>51.958333333333336</v>
      </c>
      <c r="R28" s="16">
        <f>[23]Setembro!$E$21</f>
        <v>51.958333333333336</v>
      </c>
      <c r="S28" s="16">
        <f>[23]Setembro!$E$22</f>
        <v>48.166666666666664</v>
      </c>
      <c r="T28" s="16">
        <f>[23]Setembro!$E$23</f>
        <v>36.583333333333336</v>
      </c>
      <c r="U28" s="16">
        <f>[23]Setembro!$E$24</f>
        <v>32.166666666666664</v>
      </c>
      <c r="V28" s="16">
        <f>[23]Setembro!$E$25</f>
        <v>34.666666666666664</v>
      </c>
      <c r="W28" s="16">
        <f>[23]Setembro!$E$26</f>
        <v>35.708333333333336</v>
      </c>
      <c r="X28" s="16">
        <f>[23]Setembro!$E$27</f>
        <v>44.19047619047619</v>
      </c>
      <c r="Y28" s="16">
        <f>[23]Setembro!$E$28</f>
        <v>41.93333333333333</v>
      </c>
      <c r="Z28" s="16">
        <f>[23]Setembro!$E$29</f>
        <v>66.291666666666671</v>
      </c>
      <c r="AA28" s="16">
        <f>[23]Setembro!$E$30</f>
        <v>82.142857142857139</v>
      </c>
      <c r="AB28" s="16">
        <f>[23]Setembro!$E$31</f>
        <v>78.791666666666671</v>
      </c>
      <c r="AC28" s="16">
        <f>[23]Setembro!$E$32</f>
        <v>82.208333333333329</v>
      </c>
      <c r="AD28" s="16">
        <f>[23]Setembro!$E$33</f>
        <v>66.333333333333329</v>
      </c>
      <c r="AE28" s="16">
        <f>[23]Setembro!$E$34</f>
        <v>79.958333333333329</v>
      </c>
      <c r="AF28" s="35">
        <f t="shared" si="3"/>
        <v>59.765833333333333</v>
      </c>
    </row>
    <row r="29" spans="1:32" ht="17.100000000000001" customHeight="1" x14ac:dyDescent="0.2">
      <c r="A29" s="14" t="s">
        <v>19</v>
      </c>
      <c r="B29" s="16">
        <f>[24]Setembro!$E$5</f>
        <v>49.791666666666664</v>
      </c>
      <c r="C29" s="16">
        <f>[24]Setembro!$E$6</f>
        <v>57.625</v>
      </c>
      <c r="D29" s="16">
        <f>[24]Setembro!$E$7</f>
        <v>73.125</v>
      </c>
      <c r="E29" s="16">
        <f>[24]Setembro!$E$8</f>
        <v>70.166666666666671</v>
      </c>
      <c r="F29" s="16">
        <f>[24]Setembro!$E$9</f>
        <v>56.5</v>
      </c>
      <c r="G29" s="16">
        <f>[24]Setembro!$E$10</f>
        <v>51.166666666666664</v>
      </c>
      <c r="H29" s="16">
        <f>[24]Setembro!$E$11</f>
        <v>59.875</v>
      </c>
      <c r="I29" s="16">
        <f>[24]Setembro!$E$12</f>
        <v>82.75</v>
      </c>
      <c r="J29" s="16">
        <f>[24]Setembro!$E$13</f>
        <v>71.875</v>
      </c>
      <c r="K29" s="16">
        <f>[24]Setembro!$E$14</f>
        <v>90.791666666666671</v>
      </c>
      <c r="L29" s="16">
        <f>[24]Setembro!$E$15</f>
        <v>91</v>
      </c>
      <c r="M29" s="16">
        <f>[24]Setembro!$E$16</f>
        <v>61.458333333333336</v>
      </c>
      <c r="N29" s="16">
        <f>[24]Setembro!$E$17</f>
        <v>49.208333333333336</v>
      </c>
      <c r="O29" s="16">
        <f>[24]Setembro!$E$18</f>
        <v>44.875</v>
      </c>
      <c r="P29" s="16">
        <f>[24]Setembro!$E$19</f>
        <v>59.083333333333336</v>
      </c>
      <c r="Q29" s="16">
        <f>[24]Setembro!$E$20</f>
        <v>60.041666666666664</v>
      </c>
      <c r="R29" s="16">
        <f>[24]Setembro!$E$21</f>
        <v>54.958333333333336</v>
      </c>
      <c r="S29" s="16">
        <f>[24]Setembro!$E$22</f>
        <v>54.041666666666664</v>
      </c>
      <c r="T29" s="16">
        <f>[24]Setembro!$E$23</f>
        <v>60.625</v>
      </c>
      <c r="U29" s="16">
        <f>[24]Setembro!$E$24</f>
        <v>56.416666666666664</v>
      </c>
      <c r="V29" s="16">
        <f>[24]Setembro!$E$25</f>
        <v>43.833333333333336</v>
      </c>
      <c r="W29" s="16">
        <f>[24]Setembro!$E$26</f>
        <v>38.25</v>
      </c>
      <c r="X29" s="16">
        <f>[24]Setembro!$E$27</f>
        <v>38.375</v>
      </c>
      <c r="Y29" s="16">
        <f>[24]Setembro!$E$28</f>
        <v>52.125</v>
      </c>
      <c r="Z29" s="16">
        <f>[24]Setembro!$E$29</f>
        <v>72.541666666666671</v>
      </c>
      <c r="AA29" s="16">
        <f>[24]Setembro!$E$30</f>
        <v>83.041666666666671</v>
      </c>
      <c r="AB29" s="16">
        <f>[24]Setembro!$E$31</f>
        <v>91.625</v>
      </c>
      <c r="AC29" s="16">
        <f>[24]Setembro!$E$32</f>
        <v>76.75</v>
      </c>
      <c r="AD29" s="16">
        <f>[24]Setembro!$E$33</f>
        <v>74.625</v>
      </c>
      <c r="AE29" s="16">
        <f>[24]Setembro!$E$34</f>
        <v>79.5</v>
      </c>
      <c r="AF29" s="35">
        <f t="shared" si="3"/>
        <v>63.534722222222236</v>
      </c>
    </row>
    <row r="30" spans="1:32" ht="17.100000000000001" customHeight="1" x14ac:dyDescent="0.2">
      <c r="A30" s="14" t="s">
        <v>31</v>
      </c>
      <c r="B30" s="16">
        <f>[25]Setembro!$E$5</f>
        <v>33.25</v>
      </c>
      <c r="C30" s="16">
        <f>[25]Setembro!$E$6</f>
        <v>30.416666666666668</v>
      </c>
      <c r="D30" s="16">
        <f>[25]Setembro!$E$7</f>
        <v>33.375</v>
      </c>
      <c r="E30" s="16">
        <f>[25]Setembro!$E$8</f>
        <v>67.916666666666671</v>
      </c>
      <c r="F30" s="16">
        <f>[25]Setembro!$E$9</f>
        <v>53.791666666666664</v>
      </c>
      <c r="G30" s="16">
        <f>[25]Setembro!$E$10</f>
        <v>60.291666666666664</v>
      </c>
      <c r="H30" s="16">
        <f>[25]Setembro!$E$11</f>
        <v>54.875</v>
      </c>
      <c r="I30" s="16">
        <f>[25]Setembro!$E$12</f>
        <v>71.791666666666671</v>
      </c>
      <c r="J30" s="16">
        <f>[25]Setembro!$E$13</f>
        <v>84.541666666666671</v>
      </c>
      <c r="K30" s="16">
        <f>[25]Setembro!$E$14</f>
        <v>78.291666666666671</v>
      </c>
      <c r="L30" s="16">
        <f>[25]Setembro!$E$15</f>
        <v>91.166666666666671</v>
      </c>
      <c r="M30" s="16">
        <f>[25]Setembro!$E$16</f>
        <v>87.583333333333329</v>
      </c>
      <c r="N30" s="16">
        <f>[25]Setembro!$E$17</f>
        <v>73.791666666666671</v>
      </c>
      <c r="O30" s="16">
        <f>[25]Setembro!$E$18</f>
        <v>67.791666666666671</v>
      </c>
      <c r="P30" s="16">
        <f>[25]Setembro!$E$19</f>
        <v>56.208333333333336</v>
      </c>
      <c r="Q30" s="16">
        <f>[25]Setembro!$E$20</f>
        <v>49.75</v>
      </c>
      <c r="R30" s="16">
        <f>[25]Setembro!$E$21</f>
        <v>53.083333333333336</v>
      </c>
      <c r="S30" s="16">
        <f>[25]Setembro!$E$22</f>
        <v>48.666666666666664</v>
      </c>
      <c r="T30" s="16">
        <f>[25]Setembro!$E$23</f>
        <v>43.125</v>
      </c>
      <c r="U30" s="16">
        <f>[25]Setembro!$E$24</f>
        <v>30.875</v>
      </c>
      <c r="V30" s="16">
        <f>[25]Setembro!$E$25</f>
        <v>29.125</v>
      </c>
      <c r="W30" s="16">
        <f>[25]Setembro!$E$26</f>
        <v>39.208333333333336</v>
      </c>
      <c r="X30" s="16">
        <f>[25]Setembro!$E$27</f>
        <v>39.625</v>
      </c>
      <c r="Y30" s="16">
        <f>[25]Setembro!$E$28</f>
        <v>53.333333333333336</v>
      </c>
      <c r="Z30" s="16">
        <f>[25]Setembro!$E$29</f>
        <v>55.25</v>
      </c>
      <c r="AA30" s="16">
        <f>[25]Setembro!$E$30</f>
        <v>79.875</v>
      </c>
      <c r="AB30" s="16">
        <f>[25]Setembro!$E$31</f>
        <v>81.5</v>
      </c>
      <c r="AC30" s="16">
        <f>[25]Setembro!$E$32</f>
        <v>76.333333333333329</v>
      </c>
      <c r="AD30" s="16">
        <f>[25]Setembro!$E$33</f>
        <v>68.708333333333329</v>
      </c>
      <c r="AE30" s="16">
        <f>[25]Setembro!$E$34</f>
        <v>81.625</v>
      </c>
      <c r="AF30" s="35">
        <f t="shared" si="3"/>
        <v>59.172222222222217</v>
      </c>
    </row>
    <row r="31" spans="1:32" ht="17.100000000000001" customHeight="1" x14ac:dyDescent="0.2">
      <c r="A31" s="14" t="s">
        <v>51</v>
      </c>
      <c r="B31" s="16">
        <f>[26]Setembro!$E$5</f>
        <v>29.875</v>
      </c>
      <c r="C31" s="16">
        <f>[26]Setembro!$E$6</f>
        <v>27.625</v>
      </c>
      <c r="D31" s="16">
        <f>[26]Setembro!$E$7</f>
        <v>28.041666666666668</v>
      </c>
      <c r="E31" s="16">
        <f>[26]Setembro!$E$8</f>
        <v>40.5</v>
      </c>
      <c r="F31" s="16">
        <f>[26]Setembro!$E$9</f>
        <v>56.291666666666664</v>
      </c>
      <c r="G31" s="16">
        <f>[26]Setembro!$E$10</f>
        <v>51.458333333333336</v>
      </c>
      <c r="H31" s="16">
        <f>[26]Setembro!$E$11</f>
        <v>48.416666666666664</v>
      </c>
      <c r="I31" s="16">
        <f>[26]Setembro!$E$12</f>
        <v>58.75</v>
      </c>
      <c r="J31" s="16">
        <f>[26]Setembro!$E$13</f>
        <v>91.333333333333329</v>
      </c>
      <c r="K31" s="16">
        <f>[26]Setembro!$E$14</f>
        <v>70.916666666666671</v>
      </c>
      <c r="L31" s="16">
        <f>[26]Setembro!$E$15</f>
        <v>73.708333333333329</v>
      </c>
      <c r="M31" s="16">
        <f>[26]Setembro!$E$16</f>
        <v>96.8</v>
      </c>
      <c r="N31" s="16">
        <f>[26]Setembro!$E$17</f>
        <v>61</v>
      </c>
      <c r="O31" s="16">
        <f>[26]Setembro!$E$18</f>
        <v>48.333333333333336</v>
      </c>
      <c r="P31" s="16">
        <f>[26]Setembro!$E$19</f>
        <v>30.142857142857142</v>
      </c>
      <c r="Q31" s="16">
        <f>[26]Setembro!$E$20</f>
        <v>33.625</v>
      </c>
      <c r="R31" s="16">
        <f>[26]Setembro!$E$21</f>
        <v>30.333333333333332</v>
      </c>
      <c r="S31" s="16">
        <f>[26]Setembro!$E$22</f>
        <v>18.333333333333332</v>
      </c>
      <c r="T31" s="16" t="str">
        <f>[26]Setembro!$E$23</f>
        <v>*</v>
      </c>
      <c r="U31" s="16" t="str">
        <f>[26]Setembro!$E$24</f>
        <v>*</v>
      </c>
      <c r="V31" s="16" t="str">
        <f>[26]Setembro!$E$25</f>
        <v>*</v>
      </c>
      <c r="W31" s="16">
        <f>[26]Setembro!$E$26</f>
        <v>22.666666666666668</v>
      </c>
      <c r="X31" s="16" t="str">
        <f>[26]Setembro!$E$27</f>
        <v>*</v>
      </c>
      <c r="Y31" s="16" t="str">
        <f>[26]Setembro!$E$28</f>
        <v>*</v>
      </c>
      <c r="Z31" s="16" t="str">
        <f>[26]Setembro!$E$29</f>
        <v>*</v>
      </c>
      <c r="AA31" s="16" t="str">
        <f>[26]Setembro!$E$30</f>
        <v>*</v>
      </c>
      <c r="AB31" s="16" t="str">
        <f>[26]Setembro!$E$31</f>
        <v>*</v>
      </c>
      <c r="AC31" s="16" t="str">
        <f>[26]Setembro!$E$32</f>
        <v>*</v>
      </c>
      <c r="AD31" s="16" t="str">
        <f>[26]Setembro!$E$33</f>
        <v>*</v>
      </c>
      <c r="AE31" s="16">
        <f>[26]Setembro!$E$34</f>
        <v>70.166666666666671</v>
      </c>
      <c r="AF31" s="35">
        <f t="shared" si="3"/>
        <v>49.415892857142858</v>
      </c>
    </row>
    <row r="32" spans="1:32" ht="17.100000000000001" customHeight="1" x14ac:dyDescent="0.2">
      <c r="A32" s="14" t="s">
        <v>20</v>
      </c>
      <c r="B32" s="16">
        <f>[27]Setembro!$E$5</f>
        <v>41.958333333333336</v>
      </c>
      <c r="C32" s="16">
        <f>[27]Setembro!$E$6</f>
        <v>48.416666666666664</v>
      </c>
      <c r="D32" s="16">
        <f>[27]Setembro!$E$7</f>
        <v>48.041666666666664</v>
      </c>
      <c r="E32" s="16">
        <f>[27]Setembro!$E$8</f>
        <v>48.458333333333336</v>
      </c>
      <c r="F32" s="16">
        <f>[27]Setembro!$E$9</f>
        <v>58.208333333333336</v>
      </c>
      <c r="G32" s="16">
        <f>[27]Setembro!$E$10</f>
        <v>56.916666666666664</v>
      </c>
      <c r="H32" s="16">
        <f>[27]Setembro!$E$11</f>
        <v>64.291666666666671</v>
      </c>
      <c r="I32" s="16">
        <f>[27]Setembro!$E$12</f>
        <v>76.791666666666671</v>
      </c>
      <c r="J32" s="16">
        <f>[27]Setembro!$E$13</f>
        <v>83.458333333333329</v>
      </c>
      <c r="K32" s="16">
        <f>[27]Setembro!$E$14</f>
        <v>83.958333333333329</v>
      </c>
      <c r="L32" s="16">
        <f>[27]Setembro!$E$15</f>
        <v>87.083333333333329</v>
      </c>
      <c r="M32" s="16">
        <f>[27]Setembro!$E$16</f>
        <v>90.583333333333329</v>
      </c>
      <c r="N32" s="16">
        <f>[27]Setembro!$E$17</f>
        <v>83.25</v>
      </c>
      <c r="O32" s="16">
        <f>[27]Setembro!$E$18</f>
        <v>69.5</v>
      </c>
      <c r="P32" s="16">
        <f>[27]Setembro!$E$19</f>
        <v>62.375</v>
      </c>
      <c r="Q32" s="16">
        <f>[27]Setembro!$E$20</f>
        <v>60.125</v>
      </c>
      <c r="R32" s="16">
        <f>[27]Setembro!$E$21</f>
        <v>50.791666666666664</v>
      </c>
      <c r="S32" s="16">
        <f>[27]Setembro!$E$22</f>
        <v>47.583333333333336</v>
      </c>
      <c r="T32" s="16">
        <f>[27]Setembro!$E$23</f>
        <v>43.166666666666664</v>
      </c>
      <c r="U32" s="16">
        <f>[27]Setembro!$E$24</f>
        <v>41.791666666666664</v>
      </c>
      <c r="V32" s="16">
        <f>[27]Setembro!$E$25</f>
        <v>37.041666666666664</v>
      </c>
      <c r="W32" s="16">
        <f>[27]Setembro!$E$26</f>
        <v>37.833333333333336</v>
      </c>
      <c r="X32" s="16">
        <f>[27]Setembro!$E$27</f>
        <v>41</v>
      </c>
      <c r="Y32" s="16">
        <f>[27]Setembro!$E$28</f>
        <v>43.25</v>
      </c>
      <c r="Z32" s="16">
        <f>[27]Setembro!$E$29</f>
        <v>58.666666666666664</v>
      </c>
      <c r="AA32" s="16">
        <f>[27]Setembro!$E$30</f>
        <v>67.916666666666671</v>
      </c>
      <c r="AB32" s="16">
        <f>[27]Setembro!$E$31</f>
        <v>63.458333333333336</v>
      </c>
      <c r="AC32" s="16">
        <f>[27]Setembro!$E$32</f>
        <v>76.416666666666671</v>
      </c>
      <c r="AD32" s="16">
        <f>[27]Setembro!$E$33</f>
        <v>69.166666666666671</v>
      </c>
      <c r="AE32" s="16">
        <f>[27]Setembro!$E$34</f>
        <v>64.5</v>
      </c>
      <c r="AF32" s="35">
        <f t="shared" si="3"/>
        <v>60.200000000000024</v>
      </c>
    </row>
    <row r="33" spans="1:34" s="5" customFormat="1" ht="17.100000000000001" customHeight="1" x14ac:dyDescent="0.2">
      <c r="A33" s="28" t="s">
        <v>34</v>
      </c>
      <c r="B33" s="29">
        <f t="shared" ref="B33:AF33" si="4">AVERAGE(B5:B32)</f>
        <v>44.240761689291098</v>
      </c>
      <c r="C33" s="29">
        <f t="shared" si="4"/>
        <v>47.635897435897441</v>
      </c>
      <c r="D33" s="29">
        <f t="shared" si="4"/>
        <v>51.842628205128214</v>
      </c>
      <c r="E33" s="29">
        <f t="shared" si="4"/>
        <v>60.347850678733032</v>
      </c>
      <c r="F33" s="29">
        <f t="shared" si="4"/>
        <v>55.99125874125874</v>
      </c>
      <c r="G33" s="29">
        <f t="shared" si="4"/>
        <v>55.421474358974365</v>
      </c>
      <c r="H33" s="29">
        <f t="shared" si="4"/>
        <v>58.59134615384616</v>
      </c>
      <c r="I33" s="29">
        <f t="shared" si="4"/>
        <v>71.743589743589737</v>
      </c>
      <c r="J33" s="29">
        <f t="shared" si="4"/>
        <v>82.301282051282058</v>
      </c>
      <c r="K33" s="29">
        <f t="shared" si="4"/>
        <v>82.712764771460428</v>
      </c>
      <c r="L33" s="29">
        <f t="shared" si="4"/>
        <v>88.576783723522865</v>
      </c>
      <c r="M33" s="29">
        <f t="shared" si="4"/>
        <v>81.243910256410246</v>
      </c>
      <c r="N33" s="29">
        <f t="shared" si="4"/>
        <v>68.051405325443795</v>
      </c>
      <c r="O33" s="29">
        <f t="shared" si="4"/>
        <v>64.544494720965304</v>
      </c>
      <c r="P33" s="29">
        <f t="shared" si="4"/>
        <v>60.592201657991126</v>
      </c>
      <c r="Q33" s="29">
        <f t="shared" si="4"/>
        <v>55.32275641025641</v>
      </c>
      <c r="R33" s="29">
        <f t="shared" si="4"/>
        <v>53.600961538461533</v>
      </c>
      <c r="S33" s="29">
        <f t="shared" si="4"/>
        <v>51.165792540792538</v>
      </c>
      <c r="T33" s="29">
        <f t="shared" si="4"/>
        <v>49.600666666666669</v>
      </c>
      <c r="U33" s="29">
        <f t="shared" si="4"/>
        <v>41.720877192982449</v>
      </c>
      <c r="V33" s="29">
        <f t="shared" si="4"/>
        <v>39.876960784313724</v>
      </c>
      <c r="W33" s="29">
        <f t="shared" si="4"/>
        <v>41.368269230769229</v>
      </c>
      <c r="X33" s="29">
        <f t="shared" si="4"/>
        <v>44.031305916305918</v>
      </c>
      <c r="Y33" s="29">
        <f t="shared" si="4"/>
        <v>51.206878787878793</v>
      </c>
      <c r="Z33" s="29">
        <f t="shared" si="4"/>
        <v>64.329233333333335</v>
      </c>
      <c r="AA33" s="29">
        <f t="shared" si="4"/>
        <v>80.969914285714296</v>
      </c>
      <c r="AB33" s="29">
        <f t="shared" si="4"/>
        <v>80.83429743589744</v>
      </c>
      <c r="AC33" s="29">
        <f t="shared" si="4"/>
        <v>77.083399999999997</v>
      </c>
      <c r="AD33" s="29">
        <f t="shared" si="4"/>
        <v>69.826733333333337</v>
      </c>
      <c r="AE33" s="29">
        <f t="shared" si="4"/>
        <v>78.655924875142816</v>
      </c>
      <c r="AF33" s="35">
        <f t="shared" si="4"/>
        <v>61.646026703617579</v>
      </c>
    </row>
    <row r="34" spans="1:34" x14ac:dyDescent="0.2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7"/>
    </row>
    <row r="35" spans="1:34" x14ac:dyDescent="0.2">
      <c r="A35" s="82"/>
      <c r="B35" s="83"/>
      <c r="C35" s="84"/>
      <c r="D35" s="82"/>
      <c r="E35" s="83"/>
      <c r="F35" s="84" t="s">
        <v>142</v>
      </c>
      <c r="G35" s="84"/>
      <c r="H35" s="84"/>
      <c r="I35" s="84"/>
      <c r="J35" s="83"/>
      <c r="K35" s="83"/>
      <c r="L35" s="83"/>
      <c r="M35" s="83" t="s">
        <v>52</v>
      </c>
      <c r="N35" s="83"/>
      <c r="O35" s="83"/>
      <c r="P35" s="83"/>
      <c r="Q35" s="83"/>
      <c r="R35" s="83"/>
      <c r="S35" s="83"/>
      <c r="T35" s="83"/>
      <c r="U35" s="83"/>
      <c r="V35" s="83" t="s">
        <v>135</v>
      </c>
      <c r="W35" s="83"/>
      <c r="X35" s="83"/>
      <c r="Y35" s="83"/>
      <c r="Z35" s="83"/>
      <c r="AA35" s="83"/>
      <c r="AB35" s="83"/>
      <c r="AC35" s="83"/>
      <c r="AD35" s="88"/>
      <c r="AE35" s="83"/>
      <c r="AF35" s="89"/>
      <c r="AG35" s="2"/>
    </row>
    <row r="36" spans="1:34" x14ac:dyDescent="0.2">
      <c r="A36" s="82"/>
      <c r="B36" s="83"/>
      <c r="C36" s="83"/>
      <c r="D36" s="83"/>
      <c r="E36" s="83"/>
      <c r="F36" s="83"/>
      <c r="G36" s="83"/>
      <c r="H36" s="83"/>
      <c r="I36" s="83"/>
      <c r="J36" s="90"/>
      <c r="K36" s="90"/>
      <c r="L36" s="90"/>
      <c r="M36" s="90" t="s">
        <v>53</v>
      </c>
      <c r="N36" s="90"/>
      <c r="O36" s="90"/>
      <c r="P36" s="90"/>
      <c r="Q36" s="83"/>
      <c r="R36" s="83"/>
      <c r="S36" s="83"/>
      <c r="T36" s="83"/>
      <c r="U36" s="83"/>
      <c r="V36" s="90" t="s">
        <v>136</v>
      </c>
      <c r="W36" s="90"/>
      <c r="X36" s="83"/>
      <c r="Y36" s="83"/>
      <c r="Z36" s="83"/>
      <c r="AA36" s="83"/>
      <c r="AB36" s="83"/>
      <c r="AC36" s="83"/>
      <c r="AD36" s="88"/>
      <c r="AE36" s="91"/>
      <c r="AF36" s="92"/>
      <c r="AG36" s="2"/>
      <c r="AH36" s="2"/>
    </row>
    <row r="37" spans="1:34" x14ac:dyDescent="0.2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102"/>
      <c r="R37" s="102"/>
      <c r="S37" s="102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6"/>
      <c r="AG37" s="12"/>
    </row>
    <row r="38" spans="1:34" x14ac:dyDescent="0.2">
      <c r="X38" s="2" t="s">
        <v>54</v>
      </c>
    </row>
    <row r="39" spans="1:34" x14ac:dyDescent="0.2">
      <c r="G39" s="2" t="s">
        <v>54</v>
      </c>
    </row>
    <row r="40" spans="1:34" x14ac:dyDescent="0.2">
      <c r="M40" s="2" t="s">
        <v>54</v>
      </c>
      <c r="Y40" s="2" t="s">
        <v>54</v>
      </c>
    </row>
    <row r="41" spans="1:34" x14ac:dyDescent="0.2">
      <c r="U41" s="2" t="s">
        <v>54</v>
      </c>
    </row>
  </sheetData>
  <sheetProtection password="C6EC" sheet="1" objects="1" scenarios="1"/>
  <mergeCells count="33">
    <mergeCell ref="R3:R4"/>
    <mergeCell ref="L3:L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W3:W4"/>
    <mergeCell ref="Y3:Y4"/>
    <mergeCell ref="O3:O4"/>
    <mergeCell ref="N3:N4"/>
    <mergeCell ref="Q3:Q4"/>
    <mergeCell ref="P3:P4"/>
    <mergeCell ref="M3:M4"/>
    <mergeCell ref="B2:AF2"/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E1" zoomScale="90" zoomScaleNormal="90" workbookViewId="0">
      <selection activeCell="AH14" sqref="AH14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9" bestFit="1" customWidth="1"/>
    <col min="33" max="33" width="7.28515625" style="1" bestFit="1" customWidth="1"/>
    <col min="34" max="34" width="9.140625" style="1"/>
  </cols>
  <sheetData>
    <row r="1" spans="1:34" ht="20.100000000000001" customHeight="1" x14ac:dyDescent="0.2">
      <c r="A1" s="121" t="s">
        <v>26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</row>
    <row r="2" spans="1:34" s="4" customFormat="1" ht="20.100000000000001" customHeight="1" x14ac:dyDescent="0.2">
      <c r="A2" s="119" t="s">
        <v>21</v>
      </c>
      <c r="B2" s="120" t="s">
        <v>143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7"/>
    </row>
    <row r="3" spans="1:34" s="5" customFormat="1" ht="20.100000000000001" customHeight="1" x14ac:dyDescent="0.2">
      <c r="A3" s="119"/>
      <c r="B3" s="117">
        <v>1</v>
      </c>
      <c r="C3" s="117">
        <f>SUM(B3+1)</f>
        <v>2</v>
      </c>
      <c r="D3" s="117">
        <f t="shared" ref="D3:AD3" si="0">SUM(C3+1)</f>
        <v>3</v>
      </c>
      <c r="E3" s="117">
        <f t="shared" si="0"/>
        <v>4</v>
      </c>
      <c r="F3" s="117">
        <f t="shared" si="0"/>
        <v>5</v>
      </c>
      <c r="G3" s="117">
        <f t="shared" si="0"/>
        <v>6</v>
      </c>
      <c r="H3" s="117">
        <f t="shared" si="0"/>
        <v>7</v>
      </c>
      <c r="I3" s="117">
        <f t="shared" si="0"/>
        <v>8</v>
      </c>
      <c r="J3" s="117">
        <f t="shared" si="0"/>
        <v>9</v>
      </c>
      <c r="K3" s="117">
        <f t="shared" si="0"/>
        <v>10</v>
      </c>
      <c r="L3" s="117">
        <f t="shared" si="0"/>
        <v>11</v>
      </c>
      <c r="M3" s="117">
        <f t="shared" si="0"/>
        <v>12</v>
      </c>
      <c r="N3" s="117">
        <f t="shared" si="0"/>
        <v>13</v>
      </c>
      <c r="O3" s="117">
        <f t="shared" si="0"/>
        <v>14</v>
      </c>
      <c r="P3" s="117">
        <f t="shared" si="0"/>
        <v>15</v>
      </c>
      <c r="Q3" s="117">
        <f t="shared" si="0"/>
        <v>16</v>
      </c>
      <c r="R3" s="117">
        <f t="shared" si="0"/>
        <v>17</v>
      </c>
      <c r="S3" s="117">
        <f t="shared" si="0"/>
        <v>18</v>
      </c>
      <c r="T3" s="117">
        <f t="shared" si="0"/>
        <v>19</v>
      </c>
      <c r="U3" s="117">
        <f t="shared" si="0"/>
        <v>20</v>
      </c>
      <c r="V3" s="117">
        <f t="shared" si="0"/>
        <v>21</v>
      </c>
      <c r="W3" s="117">
        <f t="shared" si="0"/>
        <v>22</v>
      </c>
      <c r="X3" s="117">
        <f t="shared" si="0"/>
        <v>23</v>
      </c>
      <c r="Y3" s="117">
        <f t="shared" si="0"/>
        <v>24</v>
      </c>
      <c r="Z3" s="117">
        <f t="shared" si="0"/>
        <v>25</v>
      </c>
      <c r="AA3" s="117">
        <f t="shared" si="0"/>
        <v>26</v>
      </c>
      <c r="AB3" s="117">
        <f t="shared" si="0"/>
        <v>27</v>
      </c>
      <c r="AC3" s="117">
        <f t="shared" si="0"/>
        <v>28</v>
      </c>
      <c r="AD3" s="117">
        <f t="shared" si="0"/>
        <v>29</v>
      </c>
      <c r="AE3" s="117">
        <v>30</v>
      </c>
      <c r="AF3" s="33" t="s">
        <v>41</v>
      </c>
      <c r="AG3" s="36" t="s">
        <v>40</v>
      </c>
      <c r="AH3" s="8"/>
    </row>
    <row r="4" spans="1:34" s="5" customFormat="1" ht="20.100000000000001" customHeight="1" x14ac:dyDescent="0.2">
      <c r="A4" s="119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33" t="s">
        <v>39</v>
      </c>
      <c r="AG4" s="36" t="s">
        <v>39</v>
      </c>
      <c r="AH4" s="8"/>
    </row>
    <row r="5" spans="1:34" s="5" customFormat="1" ht="20.100000000000001" customHeight="1" x14ac:dyDescent="0.2">
      <c r="A5" s="14" t="s">
        <v>47</v>
      </c>
      <c r="B5" s="15">
        <f>[1]Setembro!$F$5</f>
        <v>96</v>
      </c>
      <c r="C5" s="15">
        <f>[1]Setembro!$F$6</f>
        <v>98</v>
      </c>
      <c r="D5" s="15">
        <f>[1]Setembro!$F$7</f>
        <v>99</v>
      </c>
      <c r="E5" s="15">
        <f>[1]Setembro!$F$8</f>
        <v>85</v>
      </c>
      <c r="F5" s="15">
        <f>[1]Setembro!$F$9</f>
        <v>83</v>
      </c>
      <c r="G5" s="15">
        <f>[1]Setembro!$F$10</f>
        <v>96</v>
      </c>
      <c r="H5" s="15">
        <f>[1]Setembro!$F$11</f>
        <v>96</v>
      </c>
      <c r="I5" s="15">
        <f>[1]Setembro!$F$12</f>
        <v>100</v>
      </c>
      <c r="J5" s="15">
        <f>[1]Setembro!$F$13</f>
        <v>100</v>
      </c>
      <c r="K5" s="15">
        <f>[1]Setembro!$F$14</f>
        <v>99</v>
      </c>
      <c r="L5" s="15">
        <f>[1]Setembro!$F$15</f>
        <v>100</v>
      </c>
      <c r="M5" s="15">
        <f>[1]Setembro!$F$16</f>
        <v>100</v>
      </c>
      <c r="N5" s="15">
        <f>[1]Setembro!$F$17</f>
        <v>100</v>
      </c>
      <c r="O5" s="15">
        <f>[1]Setembro!$F$18</f>
        <v>100</v>
      </c>
      <c r="P5" s="15">
        <f>[1]Setembro!$F$19</f>
        <v>98</v>
      </c>
      <c r="Q5" s="15">
        <f>[1]Setembro!$F$20</f>
        <v>98</v>
      </c>
      <c r="R5" s="15">
        <f>[1]Setembro!$F$21</f>
        <v>95</v>
      </c>
      <c r="S5" s="15">
        <f>[1]Setembro!$F$22</f>
        <v>94</v>
      </c>
      <c r="T5" s="15">
        <f>[1]Setembro!$F$23</f>
        <v>99</v>
      </c>
      <c r="U5" s="15">
        <f>[1]Setembro!$F$24</f>
        <v>87</v>
      </c>
      <c r="V5" s="15">
        <f>[1]Setembro!$F$25</f>
        <v>94</v>
      </c>
      <c r="W5" s="15">
        <f>[1]Setembro!$F$26</f>
        <v>87</v>
      </c>
      <c r="X5" s="15">
        <f>[1]Setembro!$F$27</f>
        <v>89</v>
      </c>
      <c r="Y5" s="15">
        <f>[1]Setembro!$F$28</f>
        <v>86</v>
      </c>
      <c r="Z5" s="15">
        <f>[1]Setembro!$F$29</f>
        <v>96</v>
      </c>
      <c r="AA5" s="15">
        <f>[1]Setembro!$F$30</f>
        <v>100</v>
      </c>
      <c r="AB5" s="15">
        <f>[1]Setembro!$F$31</f>
        <v>100</v>
      </c>
      <c r="AC5" s="15">
        <f>[1]Setembro!$F$32</f>
        <v>98</v>
      </c>
      <c r="AD5" s="15">
        <f>[1]Setembro!$F$33</f>
        <v>100</v>
      </c>
      <c r="AE5" s="15">
        <f>[1]Setembro!$F$34</f>
        <v>98</v>
      </c>
      <c r="AF5" s="34">
        <f t="shared" ref="AF5:AF30" si="1">MAX(B5:AE5)</f>
        <v>100</v>
      </c>
      <c r="AG5" s="37">
        <f t="shared" ref="AG5:AG30" si="2">AVERAGE(B5:AE5)</f>
        <v>95.7</v>
      </c>
      <c r="AH5" s="8"/>
    </row>
    <row r="6" spans="1:34" ht="17.100000000000001" customHeight="1" x14ac:dyDescent="0.2">
      <c r="A6" s="14" t="s">
        <v>0</v>
      </c>
      <c r="B6" s="16">
        <f>[2]Setembro!$F$5</f>
        <v>91</v>
      </c>
      <c r="C6" s="16">
        <f>[2]Setembro!$F$6</f>
        <v>88</v>
      </c>
      <c r="D6" s="16">
        <f>[2]Setembro!$F$7</f>
        <v>97</v>
      </c>
      <c r="E6" s="16">
        <f>[2]Setembro!$F$8</f>
        <v>92</v>
      </c>
      <c r="F6" s="16">
        <f>[2]Setembro!$F$9</f>
        <v>90</v>
      </c>
      <c r="G6" s="16">
        <f>[2]Setembro!$F$10</f>
        <v>79</v>
      </c>
      <c r="H6" s="16">
        <f>[2]Setembro!$F$11</f>
        <v>84</v>
      </c>
      <c r="I6" s="16">
        <f>[2]Setembro!$F$12</f>
        <v>96</v>
      </c>
      <c r="J6" s="16">
        <f>[2]Setembro!$F$13</f>
        <v>97</v>
      </c>
      <c r="K6" s="16">
        <f>[2]Setembro!$F$14</f>
        <v>97</v>
      </c>
      <c r="L6" s="16">
        <f>[2]Setembro!$F$15</f>
        <v>97</v>
      </c>
      <c r="M6" s="16">
        <f>[2]Setembro!$F$16</f>
        <v>96</v>
      </c>
      <c r="N6" s="16">
        <f>[2]Setembro!$F$17</f>
        <v>89</v>
      </c>
      <c r="O6" s="16">
        <f>[2]Setembro!$F$18</f>
        <v>79</v>
      </c>
      <c r="P6" s="16">
        <f>[2]Setembro!$F$19</f>
        <v>87</v>
      </c>
      <c r="Q6" s="16">
        <f>[2]Setembro!$F$20</f>
        <v>84</v>
      </c>
      <c r="R6" s="16">
        <f>[2]Setembro!$F$21</f>
        <v>78</v>
      </c>
      <c r="S6" s="16">
        <f>[2]Setembro!$F$22</f>
        <v>68</v>
      </c>
      <c r="T6" s="16">
        <f>[2]Setembro!$F$23</f>
        <v>90</v>
      </c>
      <c r="U6" s="16">
        <f>[2]Setembro!$F$24</f>
        <v>87</v>
      </c>
      <c r="V6" s="16">
        <f>[2]Setembro!$F$25</f>
        <v>82</v>
      </c>
      <c r="W6" s="16">
        <f>[2]Setembro!$F$26</f>
        <v>81</v>
      </c>
      <c r="X6" s="16">
        <f>[2]Setembro!$F$27</f>
        <v>78</v>
      </c>
      <c r="Y6" s="16">
        <f>[2]Setembro!$F$28</f>
        <v>76</v>
      </c>
      <c r="Z6" s="16">
        <f>[2]Setembro!$F$29</f>
        <v>81</v>
      </c>
      <c r="AA6" s="16">
        <f>[2]Setembro!$F$30</f>
        <v>82</v>
      </c>
      <c r="AB6" s="16">
        <f>[2]Setembro!$F$31</f>
        <v>85</v>
      </c>
      <c r="AC6" s="16">
        <f>[2]Setembro!$F$32</f>
        <v>81</v>
      </c>
      <c r="AD6" s="16">
        <f>[2]Setembro!$F$33</f>
        <v>78</v>
      </c>
      <c r="AE6" s="16">
        <f>[2]Setembro!$F$34</f>
        <v>83</v>
      </c>
      <c r="AF6" s="35">
        <f t="shared" si="1"/>
        <v>97</v>
      </c>
      <c r="AG6" s="38">
        <f t="shared" si="2"/>
        <v>85.766666666666666</v>
      </c>
    </row>
    <row r="7" spans="1:34" ht="17.100000000000001" customHeight="1" x14ac:dyDescent="0.2">
      <c r="A7" s="14" t="s">
        <v>1</v>
      </c>
      <c r="B7" s="16">
        <f>[3]Setembro!$F$5</f>
        <v>91</v>
      </c>
      <c r="C7" s="16">
        <f>[3]Setembro!$F$6</f>
        <v>91</v>
      </c>
      <c r="D7" s="16">
        <f>[3]Setembro!$F$7</f>
        <v>91</v>
      </c>
      <c r="E7" s="16">
        <f>[3]Setembro!$F$8</f>
        <v>90</v>
      </c>
      <c r="F7" s="16">
        <f>[3]Setembro!$F$9</f>
        <v>69</v>
      </c>
      <c r="G7" s="16">
        <f>[3]Setembro!$F$10</f>
        <v>61</v>
      </c>
      <c r="H7" s="16">
        <f>[3]Setembro!$F$11</f>
        <v>87</v>
      </c>
      <c r="I7" s="16">
        <f>[3]Setembro!$F$12</f>
        <v>95</v>
      </c>
      <c r="J7" s="16">
        <f>[3]Setembro!$F$13</f>
        <v>94</v>
      </c>
      <c r="K7" s="16">
        <f>[3]Setembro!$F$14</f>
        <v>96</v>
      </c>
      <c r="L7" s="16">
        <f>[3]Setembro!$F$15</f>
        <v>96</v>
      </c>
      <c r="M7" s="16">
        <f>[3]Setembro!$F$16</f>
        <v>95</v>
      </c>
      <c r="N7" s="16">
        <f>[3]Setembro!$F$17</f>
        <v>97</v>
      </c>
      <c r="O7" s="16">
        <f>[3]Setembro!$F$18</f>
        <v>90</v>
      </c>
      <c r="P7" s="16">
        <f>[3]Setembro!$F$19</f>
        <v>95</v>
      </c>
      <c r="Q7" s="16">
        <f>[3]Setembro!$F$20</f>
        <v>92</v>
      </c>
      <c r="R7" s="16">
        <f>[3]Setembro!$F$21</f>
        <v>91</v>
      </c>
      <c r="S7" s="16">
        <f>[3]Setembro!$F$22</f>
        <v>94</v>
      </c>
      <c r="T7" s="16">
        <f>[3]Setembro!$F$23</f>
        <v>87</v>
      </c>
      <c r="U7" s="16">
        <f>[3]Setembro!$F$24</f>
        <v>88</v>
      </c>
      <c r="V7" s="16">
        <f>[3]Setembro!$F$25</f>
        <v>91</v>
      </c>
      <c r="W7" s="16">
        <f>[3]Setembro!$F$26</f>
        <v>89</v>
      </c>
      <c r="X7" s="16">
        <f>[3]Setembro!$F$27</f>
        <v>86</v>
      </c>
      <c r="Y7" s="16">
        <f>[3]Setembro!$F$28</f>
        <v>91</v>
      </c>
      <c r="Z7" s="16">
        <f>[3]Setembro!$F$29</f>
        <v>93</v>
      </c>
      <c r="AA7" s="16">
        <f>[3]Setembro!$F$30</f>
        <v>95</v>
      </c>
      <c r="AB7" s="16">
        <f>[3]Setembro!$F$31</f>
        <v>95</v>
      </c>
      <c r="AC7" s="16">
        <f>[3]Setembro!$F$32</f>
        <v>94</v>
      </c>
      <c r="AD7" s="16">
        <f>[3]Setembro!$F$33</f>
        <v>95</v>
      </c>
      <c r="AE7" s="16">
        <f>[3]Setembro!$F$34</f>
        <v>95</v>
      </c>
      <c r="AF7" s="35">
        <f t="shared" si="1"/>
        <v>97</v>
      </c>
      <c r="AG7" s="38">
        <f t="shared" si="2"/>
        <v>90.466666666666669</v>
      </c>
    </row>
    <row r="8" spans="1:34" ht="17.100000000000001" customHeight="1" x14ac:dyDescent="0.2">
      <c r="A8" s="14" t="s">
        <v>55</v>
      </c>
      <c r="B8" s="16">
        <f>[4]Setembro!$F$5</f>
        <v>66</v>
      </c>
      <c r="C8" s="16">
        <f>[4]Setembro!$F$6</f>
        <v>89</v>
      </c>
      <c r="D8" s="16">
        <f>[4]Setembro!$F$7</f>
        <v>88</v>
      </c>
      <c r="E8" s="16">
        <f>[4]Setembro!$F$8</f>
        <v>89</v>
      </c>
      <c r="F8" s="16">
        <f>[4]Setembro!$F$9</f>
        <v>85</v>
      </c>
      <c r="G8" s="16">
        <f>[4]Setembro!$F$10</f>
        <v>85</v>
      </c>
      <c r="H8" s="16">
        <f>[4]Setembro!$F$11</f>
        <v>90</v>
      </c>
      <c r="I8" s="16">
        <f>[4]Setembro!$F$12</f>
        <v>96</v>
      </c>
      <c r="J8" s="16">
        <f>[4]Setembro!$F$13</f>
        <v>97</v>
      </c>
      <c r="K8" s="16">
        <f>[4]Setembro!$F$14</f>
        <v>97</v>
      </c>
      <c r="L8" s="16">
        <f>[4]Setembro!$F$15</f>
        <v>97</v>
      </c>
      <c r="M8" s="16">
        <f>[4]Setembro!$F$16</f>
        <v>96</v>
      </c>
      <c r="N8" s="16">
        <f>[4]Setembro!$F$17</f>
        <v>95</v>
      </c>
      <c r="O8" s="16">
        <f>[4]Setembro!$F$18</f>
        <v>90</v>
      </c>
      <c r="P8" s="16">
        <f>[4]Setembro!$F$19</f>
        <v>85</v>
      </c>
      <c r="Q8" s="16">
        <f>[4]Setembro!$F$20</f>
        <v>83</v>
      </c>
      <c r="R8" s="16">
        <f>[4]Setembro!$F$21</f>
        <v>71</v>
      </c>
      <c r="S8" s="16">
        <f>[4]Setembro!$F$22</f>
        <v>73</v>
      </c>
      <c r="T8" s="16">
        <f>[4]Setembro!$F$23</f>
        <v>58</v>
      </c>
      <c r="U8" s="16">
        <f>[4]Setembro!$F$24</f>
        <v>52</v>
      </c>
      <c r="V8" s="16">
        <f>[4]Setembro!$F$25</f>
        <v>74</v>
      </c>
      <c r="W8" s="16">
        <f>[4]Setembro!$F$26</f>
        <v>58</v>
      </c>
      <c r="X8" s="16">
        <f>[4]Setembro!$F$27</f>
        <v>69</v>
      </c>
      <c r="Y8" s="16">
        <f>[4]Setembro!$F$28</f>
        <v>72</v>
      </c>
      <c r="Z8" s="16">
        <f>[4]Setembro!$F$29</f>
        <v>94</v>
      </c>
      <c r="AA8" s="16">
        <f>[4]Setembro!$F$30</f>
        <v>97</v>
      </c>
      <c r="AB8" s="16">
        <f>[4]Setembro!$F$31</f>
        <v>95</v>
      </c>
      <c r="AC8" s="16">
        <f>[4]Setembro!$F$32</f>
        <v>96</v>
      </c>
      <c r="AD8" s="16">
        <f>[4]Setembro!$F$33</f>
        <v>95</v>
      </c>
      <c r="AE8" s="16">
        <f>[4]Setembro!$F$34</f>
        <v>97</v>
      </c>
      <c r="AF8" s="35">
        <f t="shared" ref="AF8" si="3">MAX(B8:AE8)</f>
        <v>97</v>
      </c>
      <c r="AG8" s="38">
        <f t="shared" ref="AG8" si="4">AVERAGE(B8:AE8)</f>
        <v>84.3</v>
      </c>
    </row>
    <row r="9" spans="1:34" ht="17.100000000000001" customHeight="1" x14ac:dyDescent="0.2">
      <c r="A9" s="14" t="s">
        <v>48</v>
      </c>
      <c r="B9" s="16">
        <f>[5]Setembro!$F$5</f>
        <v>84</v>
      </c>
      <c r="C9" s="16">
        <f>[5]Setembro!$F$6</f>
        <v>92</v>
      </c>
      <c r="D9" s="16">
        <f>[5]Setembro!$F$7</f>
        <v>92</v>
      </c>
      <c r="E9" s="16">
        <f>[5]Setembro!$F$8</f>
        <v>84</v>
      </c>
      <c r="F9" s="16">
        <f>[5]Setembro!$F$9</f>
        <v>73</v>
      </c>
      <c r="G9" s="16">
        <f>[5]Setembro!$F$10</f>
        <v>72</v>
      </c>
      <c r="H9" s="16">
        <f>[5]Setembro!$F$11</f>
        <v>85</v>
      </c>
      <c r="I9" s="16">
        <f>[5]Setembro!$F$12</f>
        <v>95</v>
      </c>
      <c r="J9" s="16">
        <f>[5]Setembro!$F$13</f>
        <v>93</v>
      </c>
      <c r="K9" s="16">
        <f>[5]Setembro!$F$14</f>
        <v>92</v>
      </c>
      <c r="L9" s="16">
        <f>[5]Setembro!$F$15</f>
        <v>92</v>
      </c>
      <c r="M9" s="16">
        <f>[5]Setembro!$F$16</f>
        <v>94</v>
      </c>
      <c r="N9" s="16">
        <f>[5]Setembro!$F$17</f>
        <v>94</v>
      </c>
      <c r="O9" s="16">
        <f>[5]Setembro!$F$18</f>
        <v>91</v>
      </c>
      <c r="P9" s="16">
        <f>[5]Setembro!$F$19</f>
        <v>85</v>
      </c>
      <c r="Q9" s="16">
        <f>[5]Setembro!$F$20</f>
        <v>75</v>
      </c>
      <c r="R9" s="16">
        <f>[5]Setembro!$F$21</f>
        <v>75</v>
      </c>
      <c r="S9" s="16">
        <f>[5]Setembro!$F$22</f>
        <v>78</v>
      </c>
      <c r="T9" s="16">
        <f>[5]Setembro!$F$23</f>
        <v>90</v>
      </c>
      <c r="U9" s="16">
        <f>[5]Setembro!$F$24</f>
        <v>81</v>
      </c>
      <c r="V9" s="16">
        <f>[5]Setembro!$F$25</f>
        <v>86</v>
      </c>
      <c r="W9" s="16">
        <f>[5]Setembro!$F$26</f>
        <v>79</v>
      </c>
      <c r="X9" s="16">
        <f>[5]Setembro!$F$27</f>
        <v>80</v>
      </c>
      <c r="Y9" s="16">
        <f>[5]Setembro!$F$28</f>
        <v>74</v>
      </c>
      <c r="Z9" s="16">
        <f>[5]Setembro!$F$29</f>
        <v>84</v>
      </c>
      <c r="AA9" s="16">
        <f>[5]Setembro!$F$30</f>
        <v>95</v>
      </c>
      <c r="AB9" s="16">
        <f>[5]Setembro!$F$31</f>
        <v>95</v>
      </c>
      <c r="AC9" s="16">
        <f>[5]Setembro!$F$32</f>
        <v>100</v>
      </c>
      <c r="AD9" s="16">
        <f>[5]Setembro!$F$33</f>
        <v>85</v>
      </c>
      <c r="AE9" s="16">
        <f>[5]Setembro!$F$34</f>
        <v>95</v>
      </c>
      <c r="AF9" s="35">
        <f t="shared" si="1"/>
        <v>100</v>
      </c>
      <c r="AG9" s="38">
        <f t="shared" si="2"/>
        <v>86.333333333333329</v>
      </c>
    </row>
    <row r="10" spans="1:34" ht="17.100000000000001" customHeight="1" x14ac:dyDescent="0.2">
      <c r="A10" s="14" t="s">
        <v>2</v>
      </c>
      <c r="B10" s="16">
        <v>57</v>
      </c>
      <c r="C10" s="16">
        <v>62</v>
      </c>
      <c r="D10" s="16">
        <v>50</v>
      </c>
      <c r="E10" s="16">
        <v>94</v>
      </c>
      <c r="F10" s="16">
        <v>69</v>
      </c>
      <c r="G10" s="16">
        <v>79</v>
      </c>
      <c r="H10" s="16">
        <v>71</v>
      </c>
      <c r="I10" s="16">
        <v>95</v>
      </c>
      <c r="J10" s="16">
        <v>96</v>
      </c>
      <c r="K10" s="16">
        <v>93</v>
      </c>
      <c r="L10" s="16">
        <v>95</v>
      </c>
      <c r="M10" s="16">
        <v>94</v>
      </c>
      <c r="N10" s="16">
        <v>91</v>
      </c>
      <c r="O10" s="16">
        <v>87</v>
      </c>
      <c r="P10" s="16">
        <v>71</v>
      </c>
      <c r="Q10" s="16">
        <v>65</v>
      </c>
      <c r="R10" s="16">
        <v>66</v>
      </c>
      <c r="S10" s="16">
        <v>79</v>
      </c>
      <c r="T10" s="16">
        <v>68</v>
      </c>
      <c r="U10" s="16">
        <v>62</v>
      </c>
      <c r="V10" s="16">
        <v>63</v>
      </c>
      <c r="W10" s="16">
        <v>61</v>
      </c>
      <c r="X10" s="16">
        <v>69</v>
      </c>
      <c r="Y10" s="16">
        <v>68</v>
      </c>
      <c r="Z10" s="16">
        <v>71</v>
      </c>
      <c r="AA10" s="16">
        <v>95</v>
      </c>
      <c r="AB10" s="16">
        <v>90</v>
      </c>
      <c r="AC10" s="16">
        <v>95</v>
      </c>
      <c r="AD10" s="16">
        <v>93</v>
      </c>
      <c r="AE10" s="16">
        <v>93</v>
      </c>
      <c r="AF10" s="35">
        <f t="shared" si="1"/>
        <v>96</v>
      </c>
      <c r="AG10" s="38">
        <f t="shared" si="2"/>
        <v>78.066666666666663</v>
      </c>
    </row>
    <row r="11" spans="1:34" ht="17.100000000000001" customHeight="1" x14ac:dyDescent="0.2">
      <c r="A11" s="14" t="s">
        <v>3</v>
      </c>
      <c r="B11" s="16">
        <f>[6]Setembro!$F$5</f>
        <v>86</v>
      </c>
      <c r="C11" s="16">
        <f>[6]Setembro!$F$6</f>
        <v>84</v>
      </c>
      <c r="D11" s="16">
        <f>[6]Setembro!$F$7</f>
        <v>81</v>
      </c>
      <c r="E11" s="16">
        <f>[6]Setembro!$F$8</f>
        <v>77</v>
      </c>
      <c r="F11" s="16">
        <f>[6]Setembro!$F$9</f>
        <v>86</v>
      </c>
      <c r="G11" s="16">
        <f>[6]Setembro!$F$10</f>
        <v>92</v>
      </c>
      <c r="H11" s="16">
        <f>[6]Setembro!$F$11</f>
        <v>87</v>
      </c>
      <c r="I11" s="16">
        <f>[6]Setembro!$F$12</f>
        <v>87</v>
      </c>
      <c r="J11" s="16">
        <f>[6]Setembro!$F$13</f>
        <v>95</v>
      </c>
      <c r="K11" s="16">
        <f>[6]Setembro!$F$14</f>
        <v>95</v>
      </c>
      <c r="L11" s="16">
        <f>[6]Setembro!$F$15</f>
        <v>93</v>
      </c>
      <c r="M11" s="16">
        <f>[6]Setembro!$F$16</f>
        <v>90</v>
      </c>
      <c r="N11" s="16">
        <f>[6]Setembro!$F$17</f>
        <v>94</v>
      </c>
      <c r="O11" s="16">
        <f>[6]Setembro!$F$18</f>
        <v>94</v>
      </c>
      <c r="P11" s="16">
        <f>[6]Setembro!$F$19</f>
        <v>86</v>
      </c>
      <c r="Q11" s="16">
        <f>[6]Setembro!$F$20</f>
        <v>77</v>
      </c>
      <c r="R11" s="16">
        <f>[6]Setembro!$F$21</f>
        <v>88</v>
      </c>
      <c r="S11" s="16">
        <f>[6]Setembro!$F$22</f>
        <v>89</v>
      </c>
      <c r="T11" s="16">
        <f>[6]Setembro!$F$23</f>
        <v>80</v>
      </c>
      <c r="U11" s="16">
        <f>[6]Setembro!$F$24</f>
        <v>77</v>
      </c>
      <c r="V11" s="16">
        <f>[6]Setembro!$F$25</f>
        <v>72</v>
      </c>
      <c r="W11" s="16">
        <f>[6]Setembro!$F$26</f>
        <v>75</v>
      </c>
      <c r="X11" s="16">
        <f>[6]Setembro!$F$27</f>
        <v>70</v>
      </c>
      <c r="Y11" s="16">
        <f>[6]Setembro!$F$28</f>
        <v>60</v>
      </c>
      <c r="Z11" s="16">
        <f>[6]Setembro!$F$29</f>
        <v>84</v>
      </c>
      <c r="AA11" s="16">
        <f>[6]Setembro!$F$30</f>
        <v>87</v>
      </c>
      <c r="AB11" s="16">
        <f>[6]Setembro!$F$31</f>
        <v>95</v>
      </c>
      <c r="AC11" s="16">
        <f>[6]Setembro!$F$32</f>
        <v>93</v>
      </c>
      <c r="AD11" s="16">
        <f>[6]Setembro!$F$33</f>
        <v>92</v>
      </c>
      <c r="AE11" s="16">
        <f>[6]Setembro!$F$34</f>
        <v>92</v>
      </c>
      <c r="AF11" s="35">
        <f t="shared" si="1"/>
        <v>95</v>
      </c>
      <c r="AG11" s="38">
        <f t="shared" si="2"/>
        <v>85.266666666666666</v>
      </c>
    </row>
    <row r="12" spans="1:34" ht="17.100000000000001" customHeight="1" x14ac:dyDescent="0.2">
      <c r="A12" s="14" t="s">
        <v>4</v>
      </c>
      <c r="B12" s="16">
        <f>[7]Setembro!$F$5</f>
        <v>46</v>
      </c>
      <c r="C12" s="16">
        <f>[7]Setembro!$F$6</f>
        <v>53</v>
      </c>
      <c r="D12" s="16">
        <f>[7]Setembro!$F$7</f>
        <v>49</v>
      </c>
      <c r="E12" s="16">
        <f>[7]Setembro!$F$8</f>
        <v>54</v>
      </c>
      <c r="F12" s="16">
        <f>[7]Setembro!$F$9</f>
        <v>89</v>
      </c>
      <c r="G12" s="16">
        <f>[7]Setembro!$F$10</f>
        <v>86</v>
      </c>
      <c r="H12" s="16">
        <f>[7]Setembro!$F$11</f>
        <v>61</v>
      </c>
      <c r="I12" s="16">
        <f>[7]Setembro!$F$12</f>
        <v>95</v>
      </c>
      <c r="J12" s="16">
        <f>[7]Setembro!$F$13</f>
        <v>95</v>
      </c>
      <c r="K12" s="16">
        <f>[7]Setembro!$F$14</f>
        <v>94</v>
      </c>
      <c r="L12" s="16">
        <f>[7]Setembro!$F$15</f>
        <v>95</v>
      </c>
      <c r="M12" s="16">
        <f>[7]Setembro!$F$16</f>
        <v>95</v>
      </c>
      <c r="N12" s="16">
        <f>[7]Setembro!$F$17</f>
        <v>100</v>
      </c>
      <c r="O12" s="16">
        <f>[7]Setembro!$F$18</f>
        <v>96</v>
      </c>
      <c r="P12" s="16">
        <f>[7]Setembro!$F$19</f>
        <v>83</v>
      </c>
      <c r="Q12" s="16">
        <f>[7]Setembro!$F$20</f>
        <v>93</v>
      </c>
      <c r="R12" s="16">
        <f>[7]Setembro!$F$21</f>
        <v>79</v>
      </c>
      <c r="S12" s="16">
        <f>[7]Setembro!$F$22</f>
        <v>75</v>
      </c>
      <c r="T12" s="16">
        <f>[7]Setembro!$F$23</f>
        <v>51</v>
      </c>
      <c r="U12" s="16">
        <f>[7]Setembro!$F$24</f>
        <v>35</v>
      </c>
      <c r="V12" s="16">
        <f>[7]Setembro!$F$25</f>
        <v>36</v>
      </c>
      <c r="W12" s="16">
        <f>[7]Setembro!$F$26</f>
        <v>38</v>
      </c>
      <c r="X12" s="16">
        <f>[7]Setembro!$F$27</f>
        <v>35</v>
      </c>
      <c r="Y12" s="16">
        <f>[7]Setembro!$F$28</f>
        <v>70</v>
      </c>
      <c r="Z12" s="16">
        <f>[7]Setembro!$F$29</f>
        <v>71</v>
      </c>
      <c r="AA12" s="16">
        <f>[7]Setembro!$F$30</f>
        <v>87</v>
      </c>
      <c r="AB12" s="16">
        <f>[7]Setembro!$F$31</f>
        <v>90</v>
      </c>
      <c r="AC12" s="16">
        <f>[7]Setembro!$F$32</f>
        <v>90</v>
      </c>
      <c r="AD12" s="16">
        <f>[7]Setembro!$F$33</f>
        <v>81</v>
      </c>
      <c r="AE12" s="16">
        <f>[7]Setembro!$F$34</f>
        <v>79</v>
      </c>
      <c r="AF12" s="35">
        <f t="shared" si="1"/>
        <v>100</v>
      </c>
      <c r="AG12" s="38">
        <f t="shared" si="2"/>
        <v>73.36666666666666</v>
      </c>
    </row>
    <row r="13" spans="1:34" ht="17.100000000000001" customHeight="1" x14ac:dyDescent="0.2">
      <c r="A13" s="14" t="s">
        <v>5</v>
      </c>
      <c r="B13" s="17" t="str">
        <f>[8]Setembro!$F$5</f>
        <v>*</v>
      </c>
      <c r="C13" s="17" t="str">
        <f>[8]Setembro!$F$6</f>
        <v>*</v>
      </c>
      <c r="D13" s="17" t="str">
        <f>[8]Setembro!$F$7</f>
        <v>*</v>
      </c>
      <c r="E13" s="17" t="str">
        <f>[8]Setembro!$F$8</f>
        <v>*</v>
      </c>
      <c r="F13" s="17" t="str">
        <f>[8]Setembro!$F$9</f>
        <v>*</v>
      </c>
      <c r="G13" s="17" t="str">
        <f>[8]Setembro!$F$10</f>
        <v>*</v>
      </c>
      <c r="H13" s="17" t="str">
        <f>[8]Setembro!$F$11</f>
        <v>*</v>
      </c>
      <c r="I13" s="17" t="str">
        <f>[8]Setembro!$F$12</f>
        <v>*</v>
      </c>
      <c r="J13" s="17" t="str">
        <f>[8]Setembro!$F$13</f>
        <v>*</v>
      </c>
      <c r="K13" s="17" t="str">
        <f>[8]Setembro!$F$14</f>
        <v>*</v>
      </c>
      <c r="L13" s="17" t="str">
        <f>[8]Setembro!$F$15</f>
        <v>*</v>
      </c>
      <c r="M13" s="17" t="str">
        <f>[8]Setembro!$F$16</f>
        <v>*</v>
      </c>
      <c r="N13" s="17" t="str">
        <f>[8]Setembro!$F$17</f>
        <v>*</v>
      </c>
      <c r="O13" s="17" t="str">
        <f>[8]Setembro!$F$18</f>
        <v>*</v>
      </c>
      <c r="P13" s="17" t="str">
        <f>[8]Setembro!$F$19</f>
        <v>*</v>
      </c>
      <c r="Q13" s="17" t="str">
        <f>[8]Setembro!$F$20</f>
        <v>*</v>
      </c>
      <c r="R13" s="17" t="str">
        <f>[8]Setembro!$F$21</f>
        <v>*</v>
      </c>
      <c r="S13" s="17" t="str">
        <f>[8]Setembro!$F$22</f>
        <v>*</v>
      </c>
      <c r="T13" s="17" t="str">
        <f>[8]Setembro!$F$23</f>
        <v>*</v>
      </c>
      <c r="U13" s="17" t="str">
        <f>[8]Setembro!$F$24</f>
        <v>*</v>
      </c>
      <c r="V13" s="17" t="str">
        <f>[8]Setembro!$F$25</f>
        <v>*</v>
      </c>
      <c r="W13" s="17" t="str">
        <f>[8]Setembro!$F$26</f>
        <v>*</v>
      </c>
      <c r="X13" s="17" t="str">
        <f>[8]Setembro!$F$27</f>
        <v>*</v>
      </c>
      <c r="Y13" s="17" t="str">
        <f>[8]Setembro!$F$28</f>
        <v>*</v>
      </c>
      <c r="Z13" s="17" t="str">
        <f>[8]Setembro!$F$29</f>
        <v>*</v>
      </c>
      <c r="AA13" s="17" t="str">
        <f>[8]Setembro!$F$30</f>
        <v>*</v>
      </c>
      <c r="AB13" s="17" t="str">
        <f>[8]Setembro!$F$31</f>
        <v>*</v>
      </c>
      <c r="AC13" s="17" t="str">
        <f>[8]Setembro!$F$32</f>
        <v>*</v>
      </c>
      <c r="AD13" s="17" t="str">
        <f>[8]Setembro!$F$33</f>
        <v>*</v>
      </c>
      <c r="AE13" s="17" t="str">
        <f>[8]Setembro!$F$34</f>
        <v>*</v>
      </c>
      <c r="AF13" s="35">
        <f t="shared" si="1"/>
        <v>0</v>
      </c>
      <c r="AG13" s="38" t="s">
        <v>137</v>
      </c>
    </row>
    <row r="14" spans="1:34" ht="17.100000000000001" customHeight="1" x14ac:dyDescent="0.2">
      <c r="A14" s="14" t="s">
        <v>50</v>
      </c>
      <c r="B14" s="17">
        <f>[9]Setembro!$F$5</f>
        <v>60</v>
      </c>
      <c r="C14" s="17">
        <f>[9]Setembro!$F$6</f>
        <v>62</v>
      </c>
      <c r="D14" s="17">
        <f>[9]Setembro!$F$7</f>
        <v>60</v>
      </c>
      <c r="E14" s="17">
        <f>[9]Setembro!$F$8</f>
        <v>61</v>
      </c>
      <c r="F14" s="17">
        <f>[9]Setembro!$F$9</f>
        <v>85</v>
      </c>
      <c r="G14" s="17">
        <f>[9]Setembro!$F$10</f>
        <v>86</v>
      </c>
      <c r="H14" s="17">
        <f>[9]Setembro!$F$11</f>
        <v>68</v>
      </c>
      <c r="I14" s="17">
        <f>[9]Setembro!$F$12</f>
        <v>82</v>
      </c>
      <c r="J14" s="17">
        <f>[9]Setembro!$F$13</f>
        <v>96</v>
      </c>
      <c r="K14" s="17">
        <f>[9]Setembro!$F$14</f>
        <v>95</v>
      </c>
      <c r="L14" s="17">
        <f>[9]Setembro!$F$15</f>
        <v>93</v>
      </c>
      <c r="M14" s="17">
        <f>[9]Setembro!$F$16</f>
        <v>94</v>
      </c>
      <c r="N14" s="17">
        <f>[9]Setembro!$F$17</f>
        <v>95</v>
      </c>
      <c r="O14" s="17">
        <f>[9]Setembro!$F$18</f>
        <v>93</v>
      </c>
      <c r="P14" s="17">
        <f>[9]Setembro!$F$19</f>
        <v>82</v>
      </c>
      <c r="Q14" s="17">
        <f>[9]Setembro!$F$20</f>
        <v>70</v>
      </c>
      <c r="R14" s="17">
        <f>[9]Setembro!$F$21</f>
        <v>80</v>
      </c>
      <c r="S14" s="17">
        <f>[9]Setembro!$F$22</f>
        <v>82</v>
      </c>
      <c r="T14" s="17">
        <f>[9]Setembro!$F$23</f>
        <v>63</v>
      </c>
      <c r="U14" s="17">
        <f>[9]Setembro!$F$24</f>
        <v>50</v>
      </c>
      <c r="V14" s="17">
        <f>[9]Setembro!$F$25</f>
        <v>47</v>
      </c>
      <c r="W14" s="17">
        <f>[9]Setembro!$F$26</f>
        <v>45</v>
      </c>
      <c r="X14" s="17">
        <f>[9]Setembro!$F$27</f>
        <v>53</v>
      </c>
      <c r="Y14" s="17">
        <f>[9]Setembro!$F$28</f>
        <v>83</v>
      </c>
      <c r="Z14" s="17">
        <f>[9]Setembro!$F$29</f>
        <v>84</v>
      </c>
      <c r="AA14" s="17">
        <f>[9]Setembro!$F$30</f>
        <v>88</v>
      </c>
      <c r="AB14" s="17">
        <f>[9]Setembro!$F$31</f>
        <v>90</v>
      </c>
      <c r="AC14" s="17">
        <f>[9]Setembro!$F$32</f>
        <v>91</v>
      </c>
      <c r="AD14" s="17">
        <f>[9]Setembro!$F$33</f>
        <v>80</v>
      </c>
      <c r="AE14" s="17">
        <f>[9]Setembro!$F$34</f>
        <v>78</v>
      </c>
      <c r="AF14" s="35">
        <f t="shared" si="1"/>
        <v>96</v>
      </c>
      <c r="AG14" s="38">
        <f t="shared" si="2"/>
        <v>76.533333333333331</v>
      </c>
    </row>
    <row r="15" spans="1:34" ht="17.100000000000001" customHeight="1" x14ac:dyDescent="0.2">
      <c r="A15" s="14" t="s">
        <v>6</v>
      </c>
      <c r="B15" s="17">
        <f>[10]Setembro!$F$5</f>
        <v>79</v>
      </c>
      <c r="C15" s="17">
        <f>[10]Setembro!$F$6</f>
        <v>79</v>
      </c>
      <c r="D15" s="17">
        <f>[10]Setembro!$F$7</f>
        <v>76</v>
      </c>
      <c r="E15" s="17">
        <f>[10]Setembro!$F$8</f>
        <v>72</v>
      </c>
      <c r="F15" s="17">
        <f>[10]Setembro!$F$9</f>
        <v>79</v>
      </c>
      <c r="G15" s="17">
        <f>[10]Setembro!$F$10</f>
        <v>75</v>
      </c>
      <c r="H15" s="17">
        <f>[10]Setembro!$F$11</f>
        <v>78</v>
      </c>
      <c r="I15" s="17">
        <f>[10]Setembro!$F$12</f>
        <v>80</v>
      </c>
      <c r="J15" s="17">
        <f>[10]Setembro!$F$13</f>
        <v>88</v>
      </c>
      <c r="K15" s="17">
        <f>[10]Setembro!$F$14</f>
        <v>89</v>
      </c>
      <c r="L15" s="17">
        <f>[10]Setembro!$F$15</f>
        <v>88</v>
      </c>
      <c r="M15" s="17">
        <f>[10]Setembro!$F$16</f>
        <v>86</v>
      </c>
      <c r="N15" s="17">
        <f>[10]Setembro!$F$17</f>
        <v>83</v>
      </c>
      <c r="O15" s="17">
        <f>[10]Setembro!$F$18</f>
        <v>84</v>
      </c>
      <c r="P15" s="17">
        <f>[10]Setembro!$F$19</f>
        <v>80</v>
      </c>
      <c r="Q15" s="17">
        <f>[10]Setembro!$F$20</f>
        <v>82</v>
      </c>
      <c r="R15" s="17">
        <f>[10]Setembro!$F$21</f>
        <v>80</v>
      </c>
      <c r="S15" s="17">
        <f>[10]Setembro!$F$22</f>
        <v>84</v>
      </c>
      <c r="T15" s="17">
        <f>[10]Setembro!$F$23</f>
        <v>73</v>
      </c>
      <c r="U15" s="17">
        <f>[10]Setembro!$F$24</f>
        <v>81</v>
      </c>
      <c r="V15" s="17">
        <f>[10]Setembro!$F$25</f>
        <v>75</v>
      </c>
      <c r="W15" s="17">
        <f>[10]Setembro!$F$26</f>
        <v>74</v>
      </c>
      <c r="X15" s="17">
        <f>[10]Setembro!$F$27</f>
        <v>79</v>
      </c>
      <c r="Y15" s="17">
        <f>[10]Setembro!$F$28</f>
        <v>71</v>
      </c>
      <c r="Z15" s="17">
        <f>[10]Setembro!$F$29</f>
        <v>79</v>
      </c>
      <c r="AA15" s="17">
        <f>[10]Setembro!$F$30</f>
        <v>86</v>
      </c>
      <c r="AB15" s="17">
        <f>[10]Setembro!$F$31</f>
        <v>86</v>
      </c>
      <c r="AC15" s="17">
        <f>[10]Setembro!$F$32</f>
        <v>88</v>
      </c>
      <c r="AD15" s="17">
        <f>[10]Setembro!$F$33</f>
        <v>85</v>
      </c>
      <c r="AE15" s="17">
        <f>[10]Setembro!$F$34</f>
        <v>93</v>
      </c>
      <c r="AF15" s="35">
        <f t="shared" si="1"/>
        <v>93</v>
      </c>
      <c r="AG15" s="38">
        <f t="shared" si="2"/>
        <v>81.066666666666663</v>
      </c>
    </row>
    <row r="16" spans="1:34" ht="17.100000000000001" customHeight="1" x14ac:dyDescent="0.2">
      <c r="A16" s="14" t="s">
        <v>7</v>
      </c>
      <c r="B16" s="17">
        <f>[11]Setembro!$F$5</f>
        <v>64</v>
      </c>
      <c r="C16" s="17">
        <f>[11]Setembro!$F$6</f>
        <v>55</v>
      </c>
      <c r="D16" s="17">
        <f>[11]Setembro!$F$7</f>
        <v>84</v>
      </c>
      <c r="E16" s="17">
        <f>[11]Setembro!$F$8</f>
        <v>93</v>
      </c>
      <c r="F16" s="17">
        <f>[11]Setembro!$F$9</f>
        <v>72</v>
      </c>
      <c r="G16" s="17">
        <f>[11]Setembro!$F$10</f>
        <v>68</v>
      </c>
      <c r="H16" s="17">
        <f>[11]Setembro!$F$11</f>
        <v>84</v>
      </c>
      <c r="I16" s="17">
        <f>[11]Setembro!$F$12</f>
        <v>97</v>
      </c>
      <c r="J16" s="17">
        <f>[11]Setembro!$F$13</f>
        <v>97</v>
      </c>
      <c r="K16" s="17">
        <f>[11]Setembro!$F$14</f>
        <v>97</v>
      </c>
      <c r="L16" s="17">
        <f>[11]Setembro!$F$15</f>
        <v>97</v>
      </c>
      <c r="M16" s="17">
        <f>[11]Setembro!$F$16</f>
        <v>97</v>
      </c>
      <c r="N16" s="17">
        <f>[11]Setembro!$F$17</f>
        <v>77</v>
      </c>
      <c r="O16" s="17">
        <f>[11]Setembro!$F$18</f>
        <v>83</v>
      </c>
      <c r="P16" s="17">
        <f>[11]Setembro!$F$19</f>
        <v>84</v>
      </c>
      <c r="Q16" s="17">
        <f>[11]Setembro!$F$20</f>
        <v>78</v>
      </c>
      <c r="R16" s="17">
        <f>[11]Setembro!$F$21</f>
        <v>83</v>
      </c>
      <c r="S16" s="17">
        <f>[11]Setembro!$F$22</f>
        <v>78</v>
      </c>
      <c r="T16" s="17">
        <f>[11]Setembro!$F$23</f>
        <v>77</v>
      </c>
      <c r="U16" s="17">
        <f>[11]Setembro!$F$24</f>
        <v>66</v>
      </c>
      <c r="V16" s="17">
        <f>[11]Setembro!$F$25</f>
        <v>53</v>
      </c>
      <c r="W16" s="17">
        <f>[11]Setembro!$F$26</f>
        <v>74</v>
      </c>
      <c r="X16" s="17">
        <f>[11]Setembro!$F$27</f>
        <v>50</v>
      </c>
      <c r="Y16" s="17">
        <f>[11]Setembro!$F$28</f>
        <v>79</v>
      </c>
      <c r="Z16" s="17">
        <f>[11]Setembro!$F$29</f>
        <v>89</v>
      </c>
      <c r="AA16" s="17">
        <f>[11]Setembro!$F$30</f>
        <v>96</v>
      </c>
      <c r="AB16" s="17">
        <f>[11]Setembro!$F$31</f>
        <v>96</v>
      </c>
      <c r="AC16" s="17">
        <f>[11]Setembro!$F$32</f>
        <v>96</v>
      </c>
      <c r="AD16" s="17">
        <f>[11]Setembro!$F$33</f>
        <v>89</v>
      </c>
      <c r="AE16" s="17">
        <f>[11]Setembro!$F$34</f>
        <v>97</v>
      </c>
      <c r="AF16" s="35">
        <f t="shared" si="1"/>
        <v>97</v>
      </c>
      <c r="AG16" s="38">
        <f t="shared" si="2"/>
        <v>81.666666666666671</v>
      </c>
    </row>
    <row r="17" spans="1:33" ht="17.100000000000001" customHeight="1" x14ac:dyDescent="0.2">
      <c r="A17" s="14" t="s">
        <v>8</v>
      </c>
      <c r="B17" s="17">
        <f>[12]Setembro!$F$5</f>
        <v>90</v>
      </c>
      <c r="C17" s="17">
        <f>[12]Setembro!$F$6</f>
        <v>90</v>
      </c>
      <c r="D17" s="17">
        <f>[12]Setembro!$F$7</f>
        <v>92</v>
      </c>
      <c r="E17" s="17">
        <f>[12]Setembro!$F$8</f>
        <v>90</v>
      </c>
      <c r="F17" s="17">
        <f>[12]Setembro!$F$9</f>
        <v>86</v>
      </c>
      <c r="G17" s="17">
        <f>[12]Setembro!$F$10</f>
        <v>79</v>
      </c>
      <c r="H17" s="17">
        <f>[12]Setembro!$F$11</f>
        <v>89</v>
      </c>
      <c r="I17" s="17">
        <f>[12]Setembro!$F$12</f>
        <v>98</v>
      </c>
      <c r="J17" s="17">
        <f>[12]Setembro!$F$13</f>
        <v>99</v>
      </c>
      <c r="K17" s="17">
        <f>[12]Setembro!$F$14</f>
        <v>98</v>
      </c>
      <c r="L17" s="17">
        <f>[12]Setembro!$F$15</f>
        <v>98</v>
      </c>
      <c r="M17" s="17">
        <f>[12]Setembro!$F$16</f>
        <v>96</v>
      </c>
      <c r="N17" s="17">
        <f>[12]Setembro!$F$17</f>
        <v>78</v>
      </c>
      <c r="O17" s="17">
        <f>[12]Setembro!$F$18</f>
        <v>69</v>
      </c>
      <c r="P17" s="17">
        <f>[12]Setembro!$F$19</f>
        <v>87</v>
      </c>
      <c r="Q17" s="17">
        <f>[12]Setembro!$F$20</f>
        <v>88</v>
      </c>
      <c r="R17" s="17">
        <f>[12]Setembro!$F$21</f>
        <v>78</v>
      </c>
      <c r="S17" s="17">
        <f>[12]Setembro!$F$22</f>
        <v>74</v>
      </c>
      <c r="T17" s="17">
        <f>[12]Setembro!$F$23</f>
        <v>82</v>
      </c>
      <c r="U17" s="17">
        <f>[12]Setembro!$F$24</f>
        <v>66</v>
      </c>
      <c r="V17" s="17">
        <f>[12]Setembro!$F$25</f>
        <v>66</v>
      </c>
      <c r="W17" s="17">
        <f>[12]Setembro!$F$26</f>
        <v>67</v>
      </c>
      <c r="X17" s="17">
        <f>[12]Setembro!$F$27</f>
        <v>62</v>
      </c>
      <c r="Y17" s="17">
        <f>[12]Setembro!$F$28</f>
        <v>65</v>
      </c>
      <c r="Z17" s="17">
        <f>[12]Setembro!$F$29</f>
        <v>97</v>
      </c>
      <c r="AA17" s="17">
        <f>[12]Setembro!$F$30</f>
        <v>98</v>
      </c>
      <c r="AB17" s="17">
        <f>[12]Setembro!$F$31</f>
        <v>98</v>
      </c>
      <c r="AC17" s="17">
        <f>[12]Setembro!$F$32</f>
        <v>97</v>
      </c>
      <c r="AD17" s="17">
        <f>[12]Setembro!$F$33</f>
        <v>92</v>
      </c>
      <c r="AE17" s="17">
        <f>[12]Setembro!$F$34</f>
        <v>98</v>
      </c>
      <c r="AF17" s="35">
        <f t="shared" si="1"/>
        <v>99</v>
      </c>
      <c r="AG17" s="38">
        <f t="shared" si="2"/>
        <v>85.566666666666663</v>
      </c>
    </row>
    <row r="18" spans="1:33" ht="17.100000000000001" customHeight="1" x14ac:dyDescent="0.2">
      <c r="A18" s="14" t="s">
        <v>9</v>
      </c>
      <c r="B18" s="17">
        <f>[13]Setembro!$F$5</f>
        <v>51</v>
      </c>
      <c r="C18" s="17">
        <f>[13]Setembro!$F$6</f>
        <v>79</v>
      </c>
      <c r="D18" s="17">
        <f>[13]Setembro!$F$7</f>
        <v>77</v>
      </c>
      <c r="E18" s="17">
        <f>[13]Setembro!$F$8</f>
        <v>92</v>
      </c>
      <c r="F18" s="17">
        <f>[13]Setembro!$F$9</f>
        <v>75</v>
      </c>
      <c r="G18" s="17">
        <f>[13]Setembro!$F$10</f>
        <v>79</v>
      </c>
      <c r="H18" s="17">
        <f>[13]Setembro!$F$11</f>
        <v>81</v>
      </c>
      <c r="I18" s="17">
        <f>[13]Setembro!$F$12</f>
        <v>96</v>
      </c>
      <c r="J18" s="17">
        <f>[13]Setembro!$F$13</f>
        <v>97</v>
      </c>
      <c r="K18" s="17">
        <f>[13]Setembro!$F$14</f>
        <v>97</v>
      </c>
      <c r="L18" s="17">
        <f>[13]Setembro!$F$15</f>
        <v>98</v>
      </c>
      <c r="M18" s="17">
        <f>[13]Setembro!$F$16</f>
        <v>89</v>
      </c>
      <c r="N18" s="17">
        <f>[13]Setembro!$F$17</f>
        <v>73</v>
      </c>
      <c r="O18" s="17">
        <f>[13]Setembro!$F$18</f>
        <v>89</v>
      </c>
      <c r="P18" s="17">
        <f>[13]Setembro!$F$19</f>
        <v>76</v>
      </c>
      <c r="Q18" s="17">
        <f>[13]Setembro!$F$20</f>
        <v>81</v>
      </c>
      <c r="R18" s="17">
        <f>[13]Setembro!$F$21</f>
        <v>74</v>
      </c>
      <c r="S18" s="17">
        <f>[13]Setembro!$F$22</f>
        <v>73</v>
      </c>
      <c r="T18" s="17">
        <f>[13]Setembro!$F$23</f>
        <v>72</v>
      </c>
      <c r="U18" s="17">
        <f>[13]Setembro!$F$24</f>
        <v>61</v>
      </c>
      <c r="V18" s="17">
        <f>[13]Setembro!$F$25</f>
        <v>42</v>
      </c>
      <c r="W18" s="17">
        <f>[13]Setembro!$F$26</f>
        <v>46</v>
      </c>
      <c r="X18" s="17">
        <f>[13]Setembro!$F$27</f>
        <v>46</v>
      </c>
      <c r="Y18" s="17">
        <f>[13]Setembro!$F$28</f>
        <v>54</v>
      </c>
      <c r="Z18" s="17">
        <f>[13]Setembro!$F$29</f>
        <v>96</v>
      </c>
      <c r="AA18" s="17">
        <f>[13]Setembro!$F$30</f>
        <v>96</v>
      </c>
      <c r="AB18" s="17">
        <f>[13]Setembro!$F$31</f>
        <v>95</v>
      </c>
      <c r="AC18" s="17">
        <f>[13]Setembro!$F$32</f>
        <v>94</v>
      </c>
      <c r="AD18" s="17">
        <f>[13]Setembro!$F$33</f>
        <v>91</v>
      </c>
      <c r="AE18" s="17">
        <f>[13]Setembro!$F$34</f>
        <v>96</v>
      </c>
      <c r="AF18" s="35">
        <f t="shared" si="1"/>
        <v>98</v>
      </c>
      <c r="AG18" s="38">
        <f t="shared" si="2"/>
        <v>78.86666666666666</v>
      </c>
    </row>
    <row r="19" spans="1:33" ht="17.100000000000001" customHeight="1" x14ac:dyDescent="0.2">
      <c r="A19" s="14" t="s">
        <v>49</v>
      </c>
      <c r="B19" s="17">
        <f>[14]Setembro!$F$5</f>
        <v>87</v>
      </c>
      <c r="C19" s="17">
        <f>[14]Setembro!$F$6</f>
        <v>90</v>
      </c>
      <c r="D19" s="17">
        <f>[14]Setembro!$F$7</f>
        <v>94</v>
      </c>
      <c r="E19" s="17">
        <f>[14]Setembro!$F$8</f>
        <v>86</v>
      </c>
      <c r="F19" s="17">
        <f>[14]Setembro!$F$9</f>
        <v>68</v>
      </c>
      <c r="G19" s="17">
        <f>[14]Setembro!$F$10</f>
        <v>70</v>
      </c>
      <c r="H19" s="17">
        <f>[14]Setembro!$F$11</f>
        <v>93</v>
      </c>
      <c r="I19" s="17">
        <f>[14]Setembro!$F$12</f>
        <v>95</v>
      </c>
      <c r="J19" s="17">
        <f>[14]Setembro!$F$13</f>
        <v>97</v>
      </c>
      <c r="K19" s="17">
        <f>[14]Setembro!$F$14</f>
        <v>95</v>
      </c>
      <c r="L19" s="17">
        <f>[14]Setembro!$F$15</f>
        <v>94</v>
      </c>
      <c r="M19" s="17">
        <f>[14]Setembro!$F$16</f>
        <v>89</v>
      </c>
      <c r="N19" s="17">
        <f>[14]Setembro!$F$17</f>
        <v>96</v>
      </c>
      <c r="O19" s="17">
        <f>[14]Setembro!$F$18</f>
        <v>90</v>
      </c>
      <c r="P19" s="17">
        <f>[14]Setembro!$F$19</f>
        <v>90</v>
      </c>
      <c r="Q19" s="17">
        <f>[14]Setembro!$F$20</f>
        <v>82</v>
      </c>
      <c r="R19" s="17">
        <f>[14]Setembro!$F$21</f>
        <v>78</v>
      </c>
      <c r="S19" s="17">
        <f>[14]Setembro!$F$22</f>
        <v>84</v>
      </c>
      <c r="T19" s="17">
        <f>[14]Setembro!$F$23</f>
        <v>89</v>
      </c>
      <c r="U19" s="17">
        <f>[14]Setembro!$F$24</f>
        <v>84</v>
      </c>
      <c r="V19" s="17">
        <f>[14]Setembro!$F$25</f>
        <v>86</v>
      </c>
      <c r="W19" s="17">
        <f>[14]Setembro!$F$26</f>
        <v>87</v>
      </c>
      <c r="X19" s="17">
        <f>[14]Setembro!$F$27</f>
        <v>87</v>
      </c>
      <c r="Y19" s="17">
        <f>[14]Setembro!$F$28</f>
        <v>78</v>
      </c>
      <c r="Z19" s="17">
        <f>[14]Setembro!$F$29</f>
        <v>90</v>
      </c>
      <c r="AA19" s="17">
        <f>[14]Setembro!$F$30</f>
        <v>96</v>
      </c>
      <c r="AB19" s="17">
        <f>[14]Setembro!$F$31</f>
        <v>96</v>
      </c>
      <c r="AC19" s="17">
        <f>[14]Setembro!$F$32</f>
        <v>97</v>
      </c>
      <c r="AD19" s="17">
        <f>[14]Setembro!$F$33</f>
        <v>84</v>
      </c>
      <c r="AE19" s="17">
        <f>[14]Setembro!$F$34</f>
        <v>96</v>
      </c>
      <c r="AF19" s="35">
        <f t="shared" si="1"/>
        <v>97</v>
      </c>
      <c r="AG19" s="38">
        <f t="shared" si="2"/>
        <v>88.266666666666666</v>
      </c>
    </row>
    <row r="20" spans="1:33" ht="17.100000000000001" customHeight="1" x14ac:dyDescent="0.2">
      <c r="A20" s="14" t="s">
        <v>10</v>
      </c>
      <c r="B20" s="17">
        <f>[15]Setembro!$F$5</f>
        <v>88</v>
      </c>
      <c r="C20" s="17">
        <f>[15]Setembro!$F$6</f>
        <v>78</v>
      </c>
      <c r="D20" s="17">
        <f>[15]Setembro!$F$7</f>
        <v>91</v>
      </c>
      <c r="E20" s="17">
        <f>[15]Setembro!$F$8</f>
        <v>89</v>
      </c>
      <c r="F20" s="17">
        <f>[15]Setembro!$F$9</f>
        <v>93</v>
      </c>
      <c r="G20" s="17">
        <f>[15]Setembro!$F$10</f>
        <v>72</v>
      </c>
      <c r="H20" s="17">
        <f>[15]Setembro!$F$11</f>
        <v>84</v>
      </c>
      <c r="I20" s="17">
        <f>[15]Setembro!$F$12</f>
        <v>97</v>
      </c>
      <c r="J20" s="17">
        <f>[15]Setembro!$F$13</f>
        <v>97</v>
      </c>
      <c r="K20" s="17">
        <f>[15]Setembro!$F$14</f>
        <v>97</v>
      </c>
      <c r="L20" s="17">
        <f>[15]Setembro!$F$15</f>
        <v>97</v>
      </c>
      <c r="M20" s="17">
        <f>[15]Setembro!$F$16</f>
        <v>96</v>
      </c>
      <c r="N20" s="17">
        <f>[15]Setembro!$F$17</f>
        <v>64</v>
      </c>
      <c r="O20" s="17">
        <f>[15]Setembro!$F$18</f>
        <v>89</v>
      </c>
      <c r="P20" s="17">
        <f>[15]Setembro!$F$19</f>
        <v>73</v>
      </c>
      <c r="Q20" s="17">
        <f>[15]Setembro!$F$20</f>
        <v>74</v>
      </c>
      <c r="R20" s="17">
        <f>[15]Setembro!$F$21</f>
        <v>83</v>
      </c>
      <c r="S20" s="17">
        <f>[15]Setembro!$F$22</f>
        <v>78</v>
      </c>
      <c r="T20" s="17">
        <f>[15]Setembro!$F$23</f>
        <v>87</v>
      </c>
      <c r="U20" s="17">
        <f>[15]Setembro!$F$24</f>
        <v>77</v>
      </c>
      <c r="V20" s="17">
        <f>[15]Setembro!$F$25</f>
        <v>55</v>
      </c>
      <c r="W20" s="17">
        <f>[15]Setembro!$F$26</f>
        <v>65</v>
      </c>
      <c r="X20" s="17">
        <f>[15]Setembro!$F$27</f>
        <v>51</v>
      </c>
      <c r="Y20" s="17">
        <f>[15]Setembro!$F$28</f>
        <v>65</v>
      </c>
      <c r="Z20" s="17">
        <f>[15]Setembro!$F$29</f>
        <v>88</v>
      </c>
      <c r="AA20" s="17">
        <f>[15]Setembro!$F$30</f>
        <v>94</v>
      </c>
      <c r="AB20" s="17">
        <f>[15]Setembro!$F$31</f>
        <v>96</v>
      </c>
      <c r="AC20" s="17">
        <f>[15]Setembro!$F$32</f>
        <v>96</v>
      </c>
      <c r="AD20" s="17">
        <f>[15]Setembro!$F$33</f>
        <v>92</v>
      </c>
      <c r="AE20" s="17">
        <f>[15]Setembro!$F$34</f>
        <v>97</v>
      </c>
      <c r="AF20" s="35">
        <f t="shared" si="1"/>
        <v>97</v>
      </c>
      <c r="AG20" s="38">
        <f t="shared" si="2"/>
        <v>83.433333333333337</v>
      </c>
    </row>
    <row r="21" spans="1:33" ht="17.100000000000001" customHeight="1" x14ac:dyDescent="0.2">
      <c r="A21" s="14" t="s">
        <v>11</v>
      </c>
      <c r="B21" s="17">
        <f>[16]Setembro!$F$5</f>
        <v>81</v>
      </c>
      <c r="C21" s="17">
        <f>[16]Setembro!$F$6</f>
        <v>86</v>
      </c>
      <c r="D21" s="17">
        <f>[16]Setembro!$F$7</f>
        <v>87</v>
      </c>
      <c r="E21" s="17">
        <f>[16]Setembro!$F$8</f>
        <v>92</v>
      </c>
      <c r="F21" s="17">
        <f>[16]Setembro!$F$9</f>
        <v>63</v>
      </c>
      <c r="G21" s="17">
        <f>[16]Setembro!$F$10</f>
        <v>66</v>
      </c>
      <c r="H21" s="17">
        <f>[16]Setembro!$F$11</f>
        <v>92</v>
      </c>
      <c r="I21" s="17">
        <f>[16]Setembro!$F$12</f>
        <v>98</v>
      </c>
      <c r="J21" s="17">
        <f>[16]Setembro!$F$13</f>
        <v>99</v>
      </c>
      <c r="K21" s="17">
        <f>[16]Setembro!$F$14</f>
        <v>98</v>
      </c>
      <c r="L21" s="17">
        <f>[16]Setembro!$F$15</f>
        <v>98</v>
      </c>
      <c r="M21" s="17">
        <f>[16]Setembro!$F$16</f>
        <v>90</v>
      </c>
      <c r="N21" s="17">
        <f>[16]Setembro!$F$17</f>
        <v>90</v>
      </c>
      <c r="O21" s="17">
        <f>[16]Setembro!$F$18</f>
        <v>97</v>
      </c>
      <c r="P21" s="17">
        <f>[16]Setembro!$F$19</f>
        <v>98</v>
      </c>
      <c r="Q21" s="17">
        <f>[16]Setembro!$F$20</f>
        <v>93</v>
      </c>
      <c r="R21" s="17">
        <f>[16]Setembro!$F$21</f>
        <v>89</v>
      </c>
      <c r="S21" s="17">
        <f>[16]Setembro!$F$22</f>
        <v>92</v>
      </c>
      <c r="T21" s="17">
        <f>[16]Setembro!$F$23</f>
        <v>87</v>
      </c>
      <c r="U21" s="17">
        <f>[16]Setembro!$F$24</f>
        <v>85</v>
      </c>
      <c r="V21" s="17">
        <f>[16]Setembro!$F$25</f>
        <v>87</v>
      </c>
      <c r="W21" s="17">
        <f>[16]Setembro!$F$26</f>
        <v>85</v>
      </c>
      <c r="X21" s="17">
        <f>[16]Setembro!$F$27</f>
        <v>88</v>
      </c>
      <c r="Y21" s="17">
        <f>[16]Setembro!$F$28</f>
        <v>92</v>
      </c>
      <c r="Z21" s="17">
        <f>[16]Setembro!$F$29</f>
        <v>92</v>
      </c>
      <c r="AA21" s="17">
        <f>[16]Setembro!$F$30</f>
        <v>97</v>
      </c>
      <c r="AB21" s="17">
        <f>[16]Setembro!$F$31</f>
        <v>98</v>
      </c>
      <c r="AC21" s="17">
        <f>[16]Setembro!$F$32</f>
        <v>98</v>
      </c>
      <c r="AD21" s="17">
        <f>[16]Setembro!$F$33</f>
        <v>94</v>
      </c>
      <c r="AE21" s="17">
        <f>[16]Setembro!$F$34</f>
        <v>98</v>
      </c>
      <c r="AF21" s="35">
        <f t="shared" si="1"/>
        <v>99</v>
      </c>
      <c r="AG21" s="38">
        <f t="shared" si="2"/>
        <v>90.333333333333329</v>
      </c>
    </row>
    <row r="22" spans="1:33" ht="17.100000000000001" customHeight="1" x14ac:dyDescent="0.2">
      <c r="A22" s="14" t="s">
        <v>12</v>
      </c>
      <c r="B22" s="17">
        <f>[17]Setembro!$F$5</f>
        <v>80</v>
      </c>
      <c r="C22" s="17">
        <f>[17]Setembro!$F$6</f>
        <v>83</v>
      </c>
      <c r="D22" s="17">
        <f>[17]Setembro!$F$7</f>
        <v>83</v>
      </c>
      <c r="E22" s="17">
        <f>[17]Setembro!$F$8</f>
        <v>86</v>
      </c>
      <c r="F22" s="17">
        <f>[17]Setembro!$F$9</f>
        <v>69</v>
      </c>
      <c r="G22" s="17">
        <f>[17]Setembro!$F$10</f>
        <v>63</v>
      </c>
      <c r="H22" s="17">
        <f>[17]Setembro!$F$11</f>
        <v>79</v>
      </c>
      <c r="I22" s="17">
        <f>[17]Setembro!$F$12</f>
        <v>95</v>
      </c>
      <c r="J22" s="17">
        <f>[17]Setembro!$F$13</f>
        <v>96</v>
      </c>
      <c r="K22" s="17">
        <f>[17]Setembro!$F$14</f>
        <v>96</v>
      </c>
      <c r="L22" s="17">
        <f>[17]Setembro!$F$15</f>
        <v>95</v>
      </c>
      <c r="M22" s="17">
        <f>[17]Setembro!$F$16</f>
        <v>93</v>
      </c>
      <c r="N22" s="17">
        <f>[17]Setembro!$F$17</f>
        <v>95</v>
      </c>
      <c r="O22" s="17">
        <f>[17]Setembro!$F$18</f>
        <v>85</v>
      </c>
      <c r="P22" s="17">
        <f>[17]Setembro!$F$19</f>
        <v>93</v>
      </c>
      <c r="Q22" s="17">
        <f>[17]Setembro!$F$20</f>
        <v>91</v>
      </c>
      <c r="R22" s="17">
        <f>[17]Setembro!$F$21</f>
        <v>91</v>
      </c>
      <c r="S22" s="17">
        <f>[17]Setembro!$F$22</f>
        <v>89</v>
      </c>
      <c r="T22" s="17">
        <f>[17]Setembro!$F$23</f>
        <v>89</v>
      </c>
      <c r="U22" s="17">
        <f>[17]Setembro!$F$24</f>
        <v>89</v>
      </c>
      <c r="V22" s="17">
        <f>[17]Setembro!$F$25</f>
        <v>91</v>
      </c>
      <c r="W22" s="17">
        <f>[17]Setembro!$F$26</f>
        <v>91</v>
      </c>
      <c r="X22" s="17">
        <f>[17]Setembro!$F$27</f>
        <v>90</v>
      </c>
      <c r="Y22" s="17">
        <f>[17]Setembro!$F$28</f>
        <v>92</v>
      </c>
      <c r="Z22" s="17">
        <f>[17]Setembro!$F$29</f>
        <v>91</v>
      </c>
      <c r="AA22" s="17">
        <f>[17]Setembro!$F$30</f>
        <v>94</v>
      </c>
      <c r="AB22" s="17">
        <f>[17]Setembro!$F$31</f>
        <v>93</v>
      </c>
      <c r="AC22" s="17">
        <f>[17]Setembro!$F$32</f>
        <v>95</v>
      </c>
      <c r="AD22" s="17">
        <f>[17]Setembro!$F$33</f>
        <v>95</v>
      </c>
      <c r="AE22" s="17">
        <f>[17]Setembro!$F$34</f>
        <v>96</v>
      </c>
      <c r="AF22" s="35">
        <f t="shared" si="1"/>
        <v>96</v>
      </c>
      <c r="AG22" s="38">
        <f t="shared" si="2"/>
        <v>88.933333333333337</v>
      </c>
    </row>
    <row r="23" spans="1:33" ht="17.100000000000001" customHeight="1" x14ac:dyDescent="0.2">
      <c r="A23" s="14" t="s">
        <v>13</v>
      </c>
      <c r="B23" s="17" t="str">
        <f>[18]Setembro!$F$5</f>
        <v>*</v>
      </c>
      <c r="C23" s="17" t="str">
        <f>[18]Setembro!$F$6</f>
        <v>*</v>
      </c>
      <c r="D23" s="17" t="str">
        <f>[18]Setembro!$F$7</f>
        <v>*</v>
      </c>
      <c r="E23" s="17" t="str">
        <f>[18]Setembro!$F$8</f>
        <v>*</v>
      </c>
      <c r="F23" s="17" t="str">
        <f>[18]Setembro!$F$9</f>
        <v>*</v>
      </c>
      <c r="G23" s="17" t="str">
        <f>[18]Setembro!$F$10</f>
        <v>*</v>
      </c>
      <c r="H23" s="17" t="str">
        <f>[18]Setembro!$F$11</f>
        <v>*</v>
      </c>
      <c r="I23" s="17" t="str">
        <f>[18]Setembro!$F$12</f>
        <v>*</v>
      </c>
      <c r="J23" s="17" t="str">
        <f>[18]Setembro!$F$13</f>
        <v>*</v>
      </c>
      <c r="K23" s="17" t="str">
        <f>[18]Setembro!$F$14</f>
        <v>*</v>
      </c>
      <c r="L23" s="17" t="str">
        <f>[18]Setembro!$F$15</f>
        <v>*</v>
      </c>
      <c r="M23" s="17" t="str">
        <f>[18]Setembro!$F$16</f>
        <v>*</v>
      </c>
      <c r="N23" s="17" t="str">
        <f>[18]Setembro!$F$17</f>
        <v>*</v>
      </c>
      <c r="O23" s="17" t="str">
        <f>[18]Setembro!$F$18</f>
        <v>*</v>
      </c>
      <c r="P23" s="17" t="str">
        <f>[18]Setembro!$F$19</f>
        <v>*</v>
      </c>
      <c r="Q23" s="17" t="str">
        <f>[18]Setembro!$F$20</f>
        <v>*</v>
      </c>
      <c r="R23" s="17" t="str">
        <f>[18]Setembro!$F$21</f>
        <v>*</v>
      </c>
      <c r="S23" s="17" t="str">
        <f>[18]Setembro!$F$22</f>
        <v>*</v>
      </c>
      <c r="T23" s="17" t="str">
        <f>[18]Setembro!$F$23</f>
        <v>*</v>
      </c>
      <c r="U23" s="17" t="str">
        <f>[18]Setembro!$F$24</f>
        <v>*</v>
      </c>
      <c r="V23" s="17" t="str">
        <f>[18]Setembro!$F$25</f>
        <v>*</v>
      </c>
      <c r="W23" s="17" t="str">
        <f>[18]Setembro!$F$26</f>
        <v>*</v>
      </c>
      <c r="X23" s="17" t="str">
        <f>[18]Setembro!$F$27</f>
        <v>*</v>
      </c>
      <c r="Y23" s="17" t="str">
        <f>[18]Setembro!$F$28</f>
        <v>*</v>
      </c>
      <c r="Z23" s="17" t="str">
        <f>[18]Setembro!$F$29</f>
        <v>*</v>
      </c>
      <c r="AA23" s="17" t="str">
        <f>[18]Setembro!$F$30</f>
        <v>*</v>
      </c>
      <c r="AB23" s="17" t="str">
        <f>[18]Setembro!$F$31</f>
        <v>*</v>
      </c>
      <c r="AC23" s="17" t="str">
        <f>[18]Setembro!$F$32</f>
        <v>*</v>
      </c>
      <c r="AD23" s="17" t="str">
        <f>[18]Setembro!$F$33</f>
        <v>*</v>
      </c>
      <c r="AE23" s="17" t="str">
        <f>[18]Setembro!$F$34</f>
        <v>*</v>
      </c>
      <c r="AF23" s="35" t="s">
        <v>137</v>
      </c>
      <c r="AG23" s="38" t="s">
        <v>137</v>
      </c>
    </row>
    <row r="24" spans="1:33" ht="17.100000000000001" customHeight="1" x14ac:dyDescent="0.2">
      <c r="A24" s="14" t="s">
        <v>14</v>
      </c>
      <c r="B24" s="17">
        <f>[19]Setembro!$F$5</f>
        <v>89</v>
      </c>
      <c r="C24" s="17">
        <f>[19]Setembro!$F$6</f>
        <v>80</v>
      </c>
      <c r="D24" s="17">
        <f>[19]Setembro!$F$7</f>
        <v>88</v>
      </c>
      <c r="E24" s="17">
        <f>[19]Setembro!$F$8</f>
        <v>84</v>
      </c>
      <c r="F24" s="17">
        <f>[19]Setembro!$F$9</f>
        <v>85</v>
      </c>
      <c r="G24" s="17">
        <f>[19]Setembro!$F$10</f>
        <v>84</v>
      </c>
      <c r="H24" s="17">
        <f>[19]Setembro!$F$11</f>
        <v>79</v>
      </c>
      <c r="I24" s="17">
        <f>[19]Setembro!$F$12</f>
        <v>93</v>
      </c>
      <c r="J24" s="17">
        <f>[19]Setembro!$F$13</f>
        <v>95</v>
      </c>
      <c r="K24" s="17">
        <f>[19]Setembro!$F$14</f>
        <v>95</v>
      </c>
      <c r="L24" s="17">
        <f>[19]Setembro!$F$15</f>
        <v>95</v>
      </c>
      <c r="M24" s="17">
        <f>[19]Setembro!$F$16</f>
        <v>94</v>
      </c>
      <c r="N24" s="17">
        <f>[19]Setembro!$F$17</f>
        <v>93</v>
      </c>
      <c r="O24" s="17">
        <f>[19]Setembro!$F$18</f>
        <v>94</v>
      </c>
      <c r="P24" s="17">
        <f>[19]Setembro!$F$19</f>
        <v>92</v>
      </c>
      <c r="Q24" s="17">
        <f>[19]Setembro!$F$20</f>
        <v>79</v>
      </c>
      <c r="R24" s="17">
        <f>[19]Setembro!$F$21</f>
        <v>85</v>
      </c>
      <c r="S24" s="17">
        <f>[19]Setembro!$F$22</f>
        <v>82</v>
      </c>
      <c r="T24" s="17">
        <f>[19]Setembro!$F$23</f>
        <v>87</v>
      </c>
      <c r="U24" s="17">
        <f>[19]Setembro!$F$24</f>
        <v>88</v>
      </c>
      <c r="V24" s="17">
        <f>[19]Setembro!$F$25</f>
        <v>80</v>
      </c>
      <c r="W24" s="17">
        <f>[19]Setembro!$F$26</f>
        <v>82</v>
      </c>
      <c r="X24" s="17">
        <f>[19]Setembro!$F$27</f>
        <v>79</v>
      </c>
      <c r="Y24" s="17">
        <f>[19]Setembro!$F$28</f>
        <v>75</v>
      </c>
      <c r="Z24" s="17">
        <f>[19]Setembro!$F$29</f>
        <v>84</v>
      </c>
      <c r="AA24" s="17">
        <f>[19]Setembro!$F$30</f>
        <v>88</v>
      </c>
      <c r="AB24" s="17">
        <f>[19]Setembro!$F$31</f>
        <v>94</v>
      </c>
      <c r="AC24" s="17">
        <f>[19]Setembro!$F$32</f>
        <v>94</v>
      </c>
      <c r="AD24" s="17">
        <f>[19]Setembro!$F$33</f>
        <v>94</v>
      </c>
      <c r="AE24" s="17">
        <f>[19]Setembro!$F$34</f>
        <v>85</v>
      </c>
      <c r="AF24" s="35">
        <f t="shared" si="1"/>
        <v>95</v>
      </c>
      <c r="AG24" s="38">
        <f t="shared" si="2"/>
        <v>87.2</v>
      </c>
    </row>
    <row r="25" spans="1:33" ht="17.100000000000001" customHeight="1" x14ac:dyDescent="0.2">
      <c r="A25" s="14" t="s">
        <v>15</v>
      </c>
      <c r="B25" s="17">
        <f>[20]Setembro!$F$5</f>
        <v>47</v>
      </c>
      <c r="C25" s="17">
        <f>[20]Setembro!$F$6</f>
        <v>64</v>
      </c>
      <c r="D25" s="17">
        <f>[20]Setembro!$F$7</f>
        <v>92</v>
      </c>
      <c r="E25" s="17">
        <f>[20]Setembro!$F$8</f>
        <v>96</v>
      </c>
      <c r="F25" s="17">
        <f>[20]Setembro!$F$9</f>
        <v>83</v>
      </c>
      <c r="G25" s="17">
        <f>[20]Setembro!$F$10</f>
        <v>62</v>
      </c>
      <c r="H25" s="17">
        <f>[20]Setembro!$F$11</f>
        <v>88</v>
      </c>
      <c r="I25" s="17">
        <f>[20]Setembro!$F$12</f>
        <v>96</v>
      </c>
      <c r="J25" s="17">
        <f>[20]Setembro!$F$13</f>
        <v>93</v>
      </c>
      <c r="K25" s="17">
        <f>[20]Setembro!$F$14</f>
        <v>96</v>
      </c>
      <c r="L25" s="17">
        <f>[20]Setembro!$F$15</f>
        <v>97</v>
      </c>
      <c r="M25" s="17">
        <f>[20]Setembro!$F$16</f>
        <v>91</v>
      </c>
      <c r="N25" s="17">
        <f>[20]Setembro!$F$17</f>
        <v>65</v>
      </c>
      <c r="O25" s="17">
        <f>[20]Setembro!$F$18</f>
        <v>72</v>
      </c>
      <c r="P25" s="17">
        <f>[20]Setembro!$F$19</f>
        <v>91</v>
      </c>
      <c r="Q25" s="17">
        <f>[20]Setembro!$F$20</f>
        <v>69</v>
      </c>
      <c r="R25" s="17">
        <f>[20]Setembro!$F$21</f>
        <v>67</v>
      </c>
      <c r="S25" s="17">
        <f>[20]Setembro!$F$22</f>
        <v>66</v>
      </c>
      <c r="T25" s="17">
        <f>[20]Setembro!$F$23</f>
        <v>70</v>
      </c>
      <c r="U25" s="17">
        <f>[20]Setembro!$F$24</f>
        <v>60</v>
      </c>
      <c r="V25" s="17">
        <f>[20]Setembro!$F$25</f>
        <v>65</v>
      </c>
      <c r="W25" s="17">
        <f>[20]Setembro!$F$26</f>
        <v>66</v>
      </c>
      <c r="X25" s="17">
        <f>[20]Setembro!$F$27</f>
        <v>51</v>
      </c>
      <c r="Y25" s="17">
        <f>[20]Setembro!$F$28</f>
        <v>60</v>
      </c>
      <c r="Z25" s="17">
        <f>[20]Setembro!$F$29</f>
        <v>90</v>
      </c>
      <c r="AA25" s="17">
        <f>[20]Setembro!$F$30</f>
        <v>95</v>
      </c>
      <c r="AB25" s="17">
        <f>[20]Setembro!$F$31</f>
        <v>96</v>
      </c>
      <c r="AC25" s="17">
        <f>[20]Setembro!$F$32</f>
        <v>97</v>
      </c>
      <c r="AD25" s="17">
        <f>[20]Setembro!$F$33</f>
        <v>82</v>
      </c>
      <c r="AE25" s="17">
        <f>[20]Setembro!$F$34</f>
        <v>94</v>
      </c>
      <c r="AF25" s="35">
        <f t="shared" si="1"/>
        <v>97</v>
      </c>
      <c r="AG25" s="38">
        <f t="shared" si="2"/>
        <v>78.7</v>
      </c>
    </row>
    <row r="26" spans="1:33" ht="17.100000000000001" customHeight="1" x14ac:dyDescent="0.2">
      <c r="A26" s="14" t="s">
        <v>16</v>
      </c>
      <c r="B26" s="17">
        <f>[21]Setembro!$F$5</f>
        <v>81</v>
      </c>
      <c r="C26" s="17">
        <f>[21]Setembro!$F$6</f>
        <v>87</v>
      </c>
      <c r="D26" s="17">
        <f>[21]Setembro!$F$7</f>
        <v>90</v>
      </c>
      <c r="E26" s="17">
        <f>[21]Setembro!$F$8</f>
        <v>81</v>
      </c>
      <c r="F26" s="17">
        <f>[21]Setembro!$F$9</f>
        <v>67</v>
      </c>
      <c r="G26" s="17">
        <f>[21]Setembro!$F$10</f>
        <v>62</v>
      </c>
      <c r="H26" s="17">
        <f>[21]Setembro!$F$11</f>
        <v>82</v>
      </c>
      <c r="I26" s="17">
        <f>[21]Setembro!$F$12</f>
        <v>91</v>
      </c>
      <c r="J26" s="17">
        <f>[21]Setembro!$F$13</f>
        <v>94</v>
      </c>
      <c r="K26" s="17">
        <f>[21]Setembro!$F$14</f>
        <v>91</v>
      </c>
      <c r="L26" s="17">
        <f>[21]Setembro!$F$15</f>
        <v>94</v>
      </c>
      <c r="M26" s="17">
        <f>[21]Setembro!$F$16</f>
        <v>90</v>
      </c>
      <c r="N26" s="17">
        <f>[21]Setembro!$F$17</f>
        <v>90</v>
      </c>
      <c r="O26" s="17">
        <f>[21]Setembro!$F$18</f>
        <v>86</v>
      </c>
      <c r="P26" s="17">
        <f>[21]Setembro!$F$19</f>
        <v>82</v>
      </c>
      <c r="Q26" s="17">
        <f>[21]Setembro!$F$20</f>
        <v>57</v>
      </c>
      <c r="R26" s="17">
        <f>[21]Setembro!$F$21</f>
        <v>58</v>
      </c>
      <c r="S26" s="17">
        <f>[21]Setembro!$F$22</f>
        <v>69</v>
      </c>
      <c r="T26" s="17">
        <f>[21]Setembro!$F$23</f>
        <v>72</v>
      </c>
      <c r="U26" s="17">
        <f>[21]Setembro!$F$24</f>
        <v>64</v>
      </c>
      <c r="V26" s="17">
        <f>[21]Setembro!$F$25</f>
        <v>56</v>
      </c>
      <c r="W26" s="17">
        <f>[21]Setembro!$F$26</f>
        <v>67</v>
      </c>
      <c r="X26" s="17">
        <f>[21]Setembro!$F$27</f>
        <v>65</v>
      </c>
      <c r="Y26" s="17">
        <f>[21]Setembro!$F$28</f>
        <v>62</v>
      </c>
      <c r="Z26" s="17">
        <f>[21]Setembro!$F$29</f>
        <v>72</v>
      </c>
      <c r="AA26" s="17">
        <f>[21]Setembro!$F$30</f>
        <v>76</v>
      </c>
      <c r="AB26" s="17">
        <f>[21]Setembro!$F$31</f>
        <v>94</v>
      </c>
      <c r="AC26" s="17">
        <f>[21]Setembro!$F$32</f>
        <v>97</v>
      </c>
      <c r="AD26" s="17">
        <f>[21]Setembro!$F$33</f>
        <v>79</v>
      </c>
      <c r="AE26" s="17">
        <f>[21]Setembro!$F$34</f>
        <v>95</v>
      </c>
      <c r="AF26" s="35">
        <f t="shared" si="1"/>
        <v>97</v>
      </c>
      <c r="AG26" s="38">
        <f t="shared" si="2"/>
        <v>78.36666666666666</v>
      </c>
    </row>
    <row r="27" spans="1:33" ht="17.100000000000001" customHeight="1" x14ac:dyDescent="0.2">
      <c r="A27" s="14" t="s">
        <v>17</v>
      </c>
      <c r="B27" s="17">
        <f>[22]Setembro!$F$5</f>
        <v>91</v>
      </c>
      <c r="C27" s="17">
        <f>[22]Setembro!$F$6</f>
        <v>89</v>
      </c>
      <c r="D27" s="17">
        <f>[22]Setembro!$F$7</f>
        <v>95</v>
      </c>
      <c r="E27" s="17">
        <f>[22]Setembro!$F$8</f>
        <v>97</v>
      </c>
      <c r="F27" s="17">
        <f>[22]Setembro!$F$9</f>
        <v>69</v>
      </c>
      <c r="G27" s="17">
        <f>[22]Setembro!$F$10</f>
        <v>84</v>
      </c>
      <c r="H27" s="17">
        <f>[22]Setembro!$F$11</f>
        <v>94</v>
      </c>
      <c r="I27" s="17">
        <f>[22]Setembro!$F$12</f>
        <v>96</v>
      </c>
      <c r="J27" s="17">
        <f>[22]Setembro!$F$13</f>
        <v>97</v>
      </c>
      <c r="K27" s="17">
        <f>[22]Setembro!$F$14</f>
        <v>97</v>
      </c>
      <c r="L27" s="17">
        <f>[22]Setembro!$F$15</f>
        <v>97</v>
      </c>
      <c r="M27" s="17">
        <f>[22]Setembro!$F$16</f>
        <v>90</v>
      </c>
      <c r="N27" s="17">
        <f>[22]Setembro!$F$17</f>
        <v>94</v>
      </c>
      <c r="O27" s="17">
        <f>[22]Setembro!$F$18</f>
        <v>97</v>
      </c>
      <c r="P27" s="17">
        <f>[22]Setembro!$F$19</f>
        <v>89</v>
      </c>
      <c r="Q27" s="17">
        <f>[22]Setembro!$F$20</f>
        <v>83</v>
      </c>
      <c r="R27" s="17">
        <f>[22]Setembro!$F$21</f>
        <v>87</v>
      </c>
      <c r="S27" s="17">
        <f>[22]Setembro!$F$22</f>
        <v>88</v>
      </c>
      <c r="T27" s="17">
        <f>[22]Setembro!$F$23</f>
        <v>90</v>
      </c>
      <c r="U27" s="17">
        <f>[22]Setembro!$F$24</f>
        <v>89</v>
      </c>
      <c r="V27" s="17">
        <f>[22]Setembro!$F$25</f>
        <v>56</v>
      </c>
      <c r="W27" s="17">
        <f>[22]Setembro!$F$26</f>
        <v>85</v>
      </c>
      <c r="X27" s="17">
        <f>[22]Setembro!$F$27</f>
        <v>81</v>
      </c>
      <c r="Y27" s="17">
        <f>[22]Setembro!$F$28</f>
        <v>77</v>
      </c>
      <c r="Z27" s="17">
        <f>[22]Setembro!$F$29</f>
        <v>93</v>
      </c>
      <c r="AA27" s="17">
        <f>[22]Setembro!$F$30</f>
        <v>96</v>
      </c>
      <c r="AB27" s="17">
        <f>[22]Setembro!$F$31</f>
        <v>96</v>
      </c>
      <c r="AC27" s="17">
        <f>[22]Setembro!$F$32</f>
        <v>96</v>
      </c>
      <c r="AD27" s="17">
        <f>[22]Setembro!$F$33</f>
        <v>95</v>
      </c>
      <c r="AE27" s="17">
        <f>[22]Setembro!$F$34</f>
        <v>96</v>
      </c>
      <c r="AF27" s="35">
        <f>MAX(B27:AE27)</f>
        <v>97</v>
      </c>
      <c r="AG27" s="38">
        <f>AVERAGE(B27:AE27)</f>
        <v>89.466666666666669</v>
      </c>
    </row>
    <row r="28" spans="1:33" ht="17.100000000000001" customHeight="1" x14ac:dyDescent="0.2">
      <c r="A28" s="14" t="s">
        <v>18</v>
      </c>
      <c r="B28" s="17">
        <f>[23]Setembro!$F$5</f>
        <v>59</v>
      </c>
      <c r="C28" s="17">
        <f>[23]Setembro!$F$6</f>
        <v>61</v>
      </c>
      <c r="D28" s="17">
        <f>[23]Setembro!$F$7</f>
        <v>62</v>
      </c>
      <c r="E28" s="17">
        <f>[23]Setembro!$F$8</f>
        <v>90</v>
      </c>
      <c r="F28" s="17">
        <f>[23]Setembro!$F$9</f>
        <v>84</v>
      </c>
      <c r="G28" s="17">
        <f>[23]Setembro!$F$10</f>
        <v>81</v>
      </c>
      <c r="H28" s="17">
        <f>[23]Setembro!$F$11</f>
        <v>73</v>
      </c>
      <c r="I28" s="17">
        <f>[23]Setembro!$F$12</f>
        <v>94</v>
      </c>
      <c r="J28" s="17">
        <f>[23]Setembro!$F$13</f>
        <v>95</v>
      </c>
      <c r="K28" s="17">
        <f>[23]Setembro!$F$14</f>
        <v>95</v>
      </c>
      <c r="L28" s="17">
        <f>[23]Setembro!$F$15</f>
        <v>96</v>
      </c>
      <c r="M28" s="17">
        <f>[23]Setembro!$F$16</f>
        <v>96</v>
      </c>
      <c r="N28" s="17">
        <f>[23]Setembro!$F$17</f>
        <v>97</v>
      </c>
      <c r="O28" s="17">
        <f>[23]Setembro!$F$18</f>
        <v>92</v>
      </c>
      <c r="P28" s="17">
        <f>[23]Setembro!$F$19</f>
        <v>85</v>
      </c>
      <c r="Q28" s="17">
        <f>[23]Setembro!$F$20</f>
        <v>75</v>
      </c>
      <c r="R28" s="17">
        <f>[23]Setembro!$F$21</f>
        <v>70</v>
      </c>
      <c r="S28" s="17">
        <f>[23]Setembro!$F$22</f>
        <v>78</v>
      </c>
      <c r="T28" s="17">
        <f>[23]Setembro!$F$23</f>
        <v>68</v>
      </c>
      <c r="U28" s="17">
        <f>[23]Setembro!$F$24</f>
        <v>69</v>
      </c>
      <c r="V28" s="17">
        <f>[23]Setembro!$F$25</f>
        <v>64</v>
      </c>
      <c r="W28" s="17">
        <f>[23]Setembro!$F$26</f>
        <v>76</v>
      </c>
      <c r="X28" s="17">
        <f>[23]Setembro!$F$27</f>
        <v>81</v>
      </c>
      <c r="Y28" s="17">
        <f>[23]Setembro!$F$28</f>
        <v>80</v>
      </c>
      <c r="Z28" s="17">
        <f>[23]Setembro!$F$29</f>
        <v>94</v>
      </c>
      <c r="AA28" s="17">
        <f>[23]Setembro!$F$30</f>
        <v>100</v>
      </c>
      <c r="AB28" s="17">
        <f>[23]Setembro!$F$31</f>
        <v>93</v>
      </c>
      <c r="AC28" s="17">
        <f>[23]Setembro!$F$32</f>
        <v>96</v>
      </c>
      <c r="AD28" s="17">
        <f>[23]Setembro!$F$33</f>
        <v>94</v>
      </c>
      <c r="AE28" s="17">
        <f>[23]Setembro!$F$34</f>
        <v>94</v>
      </c>
      <c r="AF28" s="35">
        <f t="shared" si="1"/>
        <v>100</v>
      </c>
      <c r="AG28" s="38">
        <f t="shared" si="2"/>
        <v>83.066666666666663</v>
      </c>
    </row>
    <row r="29" spans="1:33" ht="17.100000000000001" customHeight="1" x14ac:dyDescent="0.2">
      <c r="A29" s="14" t="s">
        <v>19</v>
      </c>
      <c r="B29" s="17">
        <f>[24]Setembro!$F$5</f>
        <v>69</v>
      </c>
      <c r="C29" s="17">
        <f>[24]Setembro!$F$6</f>
        <v>78</v>
      </c>
      <c r="D29" s="17">
        <f>[24]Setembro!$F$7</f>
        <v>89</v>
      </c>
      <c r="E29" s="17">
        <f>[24]Setembro!$F$8</f>
        <v>94</v>
      </c>
      <c r="F29" s="17">
        <f>[24]Setembro!$F$9</f>
        <v>83</v>
      </c>
      <c r="G29" s="17">
        <f>[24]Setembro!$F$10</f>
        <v>77</v>
      </c>
      <c r="H29" s="17">
        <f>[24]Setembro!$F$11</f>
        <v>85</v>
      </c>
      <c r="I29" s="17">
        <f>[24]Setembro!$F$12</f>
        <v>95</v>
      </c>
      <c r="J29" s="17">
        <f>[24]Setembro!$F$13</f>
        <v>92</v>
      </c>
      <c r="K29" s="17">
        <f>[24]Setembro!$F$14</f>
        <v>96</v>
      </c>
      <c r="L29" s="17">
        <f>[24]Setembro!$F$15</f>
        <v>96</v>
      </c>
      <c r="M29" s="17">
        <f>[24]Setembro!$F$16</f>
        <v>93</v>
      </c>
      <c r="N29" s="17">
        <f>[24]Setembro!$F$17</f>
        <v>74</v>
      </c>
      <c r="O29" s="17">
        <f>[24]Setembro!$F$18</f>
        <v>56</v>
      </c>
      <c r="P29" s="17">
        <f>[24]Setembro!$F$19</f>
        <v>75</v>
      </c>
      <c r="Q29" s="17">
        <f>[24]Setembro!$F$20</f>
        <v>85</v>
      </c>
      <c r="R29" s="17">
        <f>[24]Setembro!$F$21</f>
        <v>82</v>
      </c>
      <c r="S29" s="17">
        <f>[24]Setembro!$F$22</f>
        <v>73</v>
      </c>
      <c r="T29" s="17">
        <f>[24]Setembro!$F$23</f>
        <v>81</v>
      </c>
      <c r="U29" s="17">
        <f>[24]Setembro!$F$24</f>
        <v>78</v>
      </c>
      <c r="V29" s="17">
        <f>[24]Setembro!$F$25</f>
        <v>68</v>
      </c>
      <c r="W29" s="17">
        <f>[24]Setembro!$F$26</f>
        <v>62</v>
      </c>
      <c r="X29" s="17">
        <f>[24]Setembro!$F$27</f>
        <v>54</v>
      </c>
      <c r="Y29" s="17">
        <f>[24]Setembro!$F$28</f>
        <v>74</v>
      </c>
      <c r="Z29" s="17">
        <f>[24]Setembro!$F$29</f>
        <v>92</v>
      </c>
      <c r="AA29" s="17">
        <f>[24]Setembro!$F$30</f>
        <v>94</v>
      </c>
      <c r="AB29" s="17">
        <f>[24]Setembro!$F$31</f>
        <v>95</v>
      </c>
      <c r="AC29" s="17">
        <f>[24]Setembro!$F$32</f>
        <v>96</v>
      </c>
      <c r="AD29" s="17">
        <f>[24]Setembro!$F$33</f>
        <v>88</v>
      </c>
      <c r="AE29" s="17">
        <f>[24]Setembro!$F$34</f>
        <v>95</v>
      </c>
      <c r="AF29" s="35">
        <f t="shared" si="1"/>
        <v>96</v>
      </c>
      <c r="AG29" s="38">
        <f t="shared" si="2"/>
        <v>82.3</v>
      </c>
    </row>
    <row r="30" spans="1:33" ht="17.100000000000001" customHeight="1" x14ac:dyDescent="0.2">
      <c r="A30" s="14" t="s">
        <v>31</v>
      </c>
      <c r="B30" s="17">
        <f>[25]Setembro!$F$5</f>
        <v>60</v>
      </c>
      <c r="C30" s="17">
        <f>[25]Setembro!$F$6</f>
        <v>54</v>
      </c>
      <c r="D30" s="17">
        <f>[25]Setembro!$F$7</f>
        <v>70</v>
      </c>
      <c r="E30" s="17">
        <f>[25]Setembro!$F$8</f>
        <v>93</v>
      </c>
      <c r="F30" s="17">
        <f>[25]Setembro!$F$9</f>
        <v>66</v>
      </c>
      <c r="G30" s="17">
        <f>[25]Setembro!$F$10</f>
        <v>88</v>
      </c>
      <c r="H30" s="17">
        <f>[25]Setembro!$F$11</f>
        <v>78</v>
      </c>
      <c r="I30" s="17">
        <f>[25]Setembro!$F$12</f>
        <v>96</v>
      </c>
      <c r="J30" s="17">
        <f>[25]Setembro!$F$13</f>
        <v>97</v>
      </c>
      <c r="K30" s="17">
        <f>[25]Setembro!$F$14</f>
        <v>95</v>
      </c>
      <c r="L30" s="17">
        <f>[25]Setembro!$F$15</f>
        <v>96</v>
      </c>
      <c r="M30" s="17">
        <f>[25]Setembro!$F$16</f>
        <v>93</v>
      </c>
      <c r="N30" s="17">
        <f>[25]Setembro!$F$17</f>
        <v>97</v>
      </c>
      <c r="O30" s="17">
        <f>[25]Setembro!$F$18</f>
        <v>94</v>
      </c>
      <c r="P30" s="17">
        <f>[25]Setembro!$F$19</f>
        <v>74</v>
      </c>
      <c r="Q30" s="17">
        <f>[25]Setembro!$F$20</f>
        <v>66</v>
      </c>
      <c r="R30" s="17">
        <f>[25]Setembro!$F$21</f>
        <v>77</v>
      </c>
      <c r="S30" s="17">
        <f>[25]Setembro!$F$22</f>
        <v>72</v>
      </c>
      <c r="T30" s="17">
        <f>[25]Setembro!$F$23</f>
        <v>71</v>
      </c>
      <c r="U30" s="17">
        <f>[25]Setembro!$F$24</f>
        <v>64</v>
      </c>
      <c r="V30" s="17">
        <f>[25]Setembro!$F$25</f>
        <v>55</v>
      </c>
      <c r="W30" s="17">
        <f>[25]Setembro!$F$26</f>
        <v>67</v>
      </c>
      <c r="X30" s="17">
        <f>[25]Setembro!$F$27</f>
        <v>71</v>
      </c>
      <c r="Y30" s="17">
        <f>[25]Setembro!$F$28</f>
        <v>73</v>
      </c>
      <c r="Z30" s="17">
        <f>[25]Setembro!$F$29</f>
        <v>70</v>
      </c>
      <c r="AA30" s="17">
        <f>[25]Setembro!$F$30</f>
        <v>96</v>
      </c>
      <c r="AB30" s="17">
        <f>[25]Setembro!$F$31</f>
        <v>95</v>
      </c>
      <c r="AC30" s="17">
        <f>[25]Setembro!$F$32</f>
        <v>94</v>
      </c>
      <c r="AD30" s="17">
        <f>[25]Setembro!$F$33</f>
        <v>91</v>
      </c>
      <c r="AE30" s="17">
        <f>[25]Setembro!$F$34</f>
        <v>95</v>
      </c>
      <c r="AF30" s="35">
        <f t="shared" si="1"/>
        <v>97</v>
      </c>
      <c r="AG30" s="38">
        <f t="shared" si="2"/>
        <v>80.266666666666666</v>
      </c>
    </row>
    <row r="31" spans="1:33" ht="17.100000000000001" customHeight="1" x14ac:dyDescent="0.2">
      <c r="A31" s="14" t="s">
        <v>51</v>
      </c>
      <c r="B31" s="17">
        <f>[26]Setembro!$F$5</f>
        <v>52</v>
      </c>
      <c r="C31" s="17">
        <f>[26]Setembro!$F$6</f>
        <v>49</v>
      </c>
      <c r="D31" s="17">
        <f>[26]Setembro!$F$7</f>
        <v>47</v>
      </c>
      <c r="E31" s="17">
        <f>[26]Setembro!$F$8</f>
        <v>77</v>
      </c>
      <c r="F31" s="17">
        <f>[26]Setembro!$F$9</f>
        <v>84</v>
      </c>
      <c r="G31" s="17">
        <f>[26]Setembro!$F$10</f>
        <v>75</v>
      </c>
      <c r="H31" s="17">
        <f>[26]Setembro!$F$11</f>
        <v>63</v>
      </c>
      <c r="I31" s="17">
        <f>[26]Setembro!$F$12</f>
        <v>86</v>
      </c>
      <c r="J31" s="17">
        <f>[26]Setembro!$F$13</f>
        <v>95</v>
      </c>
      <c r="K31" s="17">
        <f>[26]Setembro!$F$14</f>
        <v>95</v>
      </c>
      <c r="L31" s="17">
        <f>[26]Setembro!$F$15</f>
        <v>91</v>
      </c>
      <c r="M31" s="17">
        <f>[26]Setembro!$F$16</f>
        <v>97</v>
      </c>
      <c r="N31" s="17">
        <f>[26]Setembro!$F$17</f>
        <v>79</v>
      </c>
      <c r="O31" s="17">
        <f>[26]Setembro!$F$18</f>
        <v>84</v>
      </c>
      <c r="P31" s="17">
        <f>[26]Setembro!$F$19</f>
        <v>43</v>
      </c>
      <c r="Q31" s="17">
        <f>[26]Setembro!$F$20</f>
        <v>44</v>
      </c>
      <c r="R31" s="17">
        <f>[26]Setembro!$F$21</f>
        <v>32</v>
      </c>
      <c r="S31" s="17">
        <f>[26]Setembro!$F$22</f>
        <v>20</v>
      </c>
      <c r="T31" s="17" t="str">
        <f>[26]Setembro!$F$23</f>
        <v>*</v>
      </c>
      <c r="U31" s="17" t="str">
        <f>[26]Setembro!$F$24</f>
        <v>*</v>
      </c>
      <c r="V31" s="17" t="str">
        <f>[26]Setembro!$F$25</f>
        <v>*</v>
      </c>
      <c r="W31" s="17">
        <f>[26]Setembro!$F$26</f>
        <v>25</v>
      </c>
      <c r="X31" s="17" t="str">
        <f>[26]Setembro!$F$27</f>
        <v>*</v>
      </c>
      <c r="Y31" s="17" t="str">
        <f>[26]Setembro!$F$28</f>
        <v>*</v>
      </c>
      <c r="Z31" s="17" t="str">
        <f>[26]Setembro!$F$29</f>
        <v>*</v>
      </c>
      <c r="AA31" s="17" t="str">
        <f>[26]Setembro!$F$30</f>
        <v>*</v>
      </c>
      <c r="AB31" s="17" t="str">
        <f>[26]Setembro!$F$31</f>
        <v>*</v>
      </c>
      <c r="AC31" s="17" t="str">
        <f>[26]Setembro!$F$32</f>
        <v>*</v>
      </c>
      <c r="AD31" s="17" t="str">
        <f>[26]Setembro!$F$33</f>
        <v>*</v>
      </c>
      <c r="AE31" s="17">
        <f>[26]Setembro!$F$34</f>
        <v>77</v>
      </c>
      <c r="AF31" s="35">
        <f>MAX(B31:AE31)</f>
        <v>97</v>
      </c>
      <c r="AG31" s="38">
        <f>AVERAGE(B31:AE31)</f>
        <v>65.75</v>
      </c>
    </row>
    <row r="32" spans="1:33" ht="17.100000000000001" customHeight="1" x14ac:dyDescent="0.2">
      <c r="A32" s="14" t="s">
        <v>20</v>
      </c>
      <c r="B32" s="17">
        <f>[27]Setembro!$F$5</f>
        <v>74</v>
      </c>
      <c r="C32" s="17">
        <f>[27]Setembro!$F$6</f>
        <v>82</v>
      </c>
      <c r="D32" s="17">
        <f>[27]Setembro!$F$7</f>
        <v>81</v>
      </c>
      <c r="E32" s="17">
        <f>[27]Setembro!$F$8</f>
        <v>70</v>
      </c>
      <c r="F32" s="17">
        <f>[27]Setembro!$F$9</f>
        <v>74</v>
      </c>
      <c r="G32" s="17">
        <f>[27]Setembro!$F$10</f>
        <v>78</v>
      </c>
      <c r="H32" s="17">
        <f>[27]Setembro!$F$11</f>
        <v>92</v>
      </c>
      <c r="I32" s="17">
        <f>[27]Setembro!$F$12</f>
        <v>95</v>
      </c>
      <c r="J32" s="17">
        <f>[27]Setembro!$F$13</f>
        <v>96</v>
      </c>
      <c r="K32" s="17">
        <f>[27]Setembro!$F$14</f>
        <v>94</v>
      </c>
      <c r="L32" s="17">
        <f>[27]Setembro!$F$15</f>
        <v>94</v>
      </c>
      <c r="M32" s="17">
        <f>[27]Setembro!$F$16</f>
        <v>95</v>
      </c>
      <c r="N32" s="17">
        <f>[27]Setembro!$F$17</f>
        <v>96</v>
      </c>
      <c r="O32" s="17">
        <f>[27]Setembro!$F$18</f>
        <v>92</v>
      </c>
      <c r="P32" s="17">
        <f>[27]Setembro!$F$19</f>
        <v>85</v>
      </c>
      <c r="Q32" s="17">
        <f>[27]Setembro!$F$20</f>
        <v>90</v>
      </c>
      <c r="R32" s="17">
        <f>[27]Setembro!$F$21</f>
        <v>74</v>
      </c>
      <c r="S32" s="17">
        <f>[27]Setembro!$F$22</f>
        <v>79</v>
      </c>
      <c r="T32" s="17">
        <f>[27]Setembro!$F$23</f>
        <v>79</v>
      </c>
      <c r="U32" s="17">
        <f>[27]Setembro!$F$24</f>
        <v>83</v>
      </c>
      <c r="V32" s="17">
        <f>[27]Setembro!$F$25</f>
        <v>62</v>
      </c>
      <c r="W32" s="17">
        <f>[27]Setembro!$F$26</f>
        <v>70</v>
      </c>
      <c r="X32" s="17">
        <f>[27]Setembro!$F$27</f>
        <v>74</v>
      </c>
      <c r="Y32" s="17">
        <f>[27]Setembro!$F$28</f>
        <v>66</v>
      </c>
      <c r="Z32" s="17">
        <f>[27]Setembro!$F$29</f>
        <v>82</v>
      </c>
      <c r="AA32" s="17">
        <f>[27]Setembro!$F$30</f>
        <v>82</v>
      </c>
      <c r="AB32" s="17">
        <f>[27]Setembro!$F$31</f>
        <v>89</v>
      </c>
      <c r="AC32" s="17">
        <f>[27]Setembro!$F$32</f>
        <v>91</v>
      </c>
      <c r="AD32" s="17">
        <f>[27]Setembro!$F$33</f>
        <v>91</v>
      </c>
      <c r="AE32" s="17">
        <f>[27]Setembro!$F$34</f>
        <v>81</v>
      </c>
      <c r="AF32" s="35">
        <f>MAX(B32:AE32)</f>
        <v>96</v>
      </c>
      <c r="AG32" s="38">
        <f>AVERAGE(B32:AE32)</f>
        <v>83.033333333333331</v>
      </c>
    </row>
    <row r="33" spans="1:35" s="5" customFormat="1" ht="17.100000000000001" customHeight="1" x14ac:dyDescent="0.2">
      <c r="A33" s="28" t="s">
        <v>33</v>
      </c>
      <c r="B33" s="29">
        <f t="shared" ref="B33:AF33" si="5">MAX(B5:B32)</f>
        <v>96</v>
      </c>
      <c r="C33" s="29">
        <f t="shared" si="5"/>
        <v>98</v>
      </c>
      <c r="D33" s="29">
        <f t="shared" si="5"/>
        <v>99</v>
      </c>
      <c r="E33" s="29">
        <f t="shared" si="5"/>
        <v>97</v>
      </c>
      <c r="F33" s="29">
        <f t="shared" si="5"/>
        <v>93</v>
      </c>
      <c r="G33" s="29">
        <f t="shared" si="5"/>
        <v>96</v>
      </c>
      <c r="H33" s="29">
        <f t="shared" si="5"/>
        <v>96</v>
      </c>
      <c r="I33" s="29">
        <f t="shared" si="5"/>
        <v>100</v>
      </c>
      <c r="J33" s="29">
        <f t="shared" si="5"/>
        <v>100</v>
      </c>
      <c r="K33" s="29">
        <f t="shared" si="5"/>
        <v>99</v>
      </c>
      <c r="L33" s="29">
        <f t="shared" si="5"/>
        <v>100</v>
      </c>
      <c r="M33" s="29">
        <f t="shared" si="5"/>
        <v>100</v>
      </c>
      <c r="N33" s="29">
        <f t="shared" si="5"/>
        <v>100</v>
      </c>
      <c r="O33" s="29">
        <f t="shared" si="5"/>
        <v>100</v>
      </c>
      <c r="P33" s="29">
        <f t="shared" si="5"/>
        <v>98</v>
      </c>
      <c r="Q33" s="29">
        <f t="shared" si="5"/>
        <v>98</v>
      </c>
      <c r="R33" s="29">
        <f t="shared" si="5"/>
        <v>95</v>
      </c>
      <c r="S33" s="29">
        <f t="shared" si="5"/>
        <v>94</v>
      </c>
      <c r="T33" s="29">
        <f t="shared" si="5"/>
        <v>99</v>
      </c>
      <c r="U33" s="29">
        <f t="shared" si="5"/>
        <v>89</v>
      </c>
      <c r="V33" s="29">
        <f t="shared" si="5"/>
        <v>94</v>
      </c>
      <c r="W33" s="29">
        <f t="shared" si="5"/>
        <v>91</v>
      </c>
      <c r="X33" s="29">
        <f t="shared" si="5"/>
        <v>90</v>
      </c>
      <c r="Y33" s="29">
        <f t="shared" si="5"/>
        <v>92</v>
      </c>
      <c r="Z33" s="29">
        <f t="shared" si="5"/>
        <v>97</v>
      </c>
      <c r="AA33" s="29">
        <f t="shared" si="5"/>
        <v>100</v>
      </c>
      <c r="AB33" s="29">
        <f t="shared" si="5"/>
        <v>100</v>
      </c>
      <c r="AC33" s="29">
        <f t="shared" si="5"/>
        <v>100</v>
      </c>
      <c r="AD33" s="29">
        <f t="shared" si="5"/>
        <v>100</v>
      </c>
      <c r="AE33" s="29">
        <f t="shared" si="5"/>
        <v>98</v>
      </c>
      <c r="AF33" s="35">
        <f t="shared" si="5"/>
        <v>100</v>
      </c>
      <c r="AG33" s="37">
        <f>AVERAGE(AG5:AG32)</f>
        <v>83.15705128205127</v>
      </c>
      <c r="AH33" s="8"/>
    </row>
    <row r="34" spans="1:35" x14ac:dyDescent="0.2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105"/>
      <c r="AG34" s="106"/>
    </row>
    <row r="35" spans="1:35" x14ac:dyDescent="0.2">
      <c r="A35" s="82"/>
      <c r="B35" s="83"/>
      <c r="C35" s="84"/>
      <c r="D35" s="82"/>
      <c r="E35" s="83"/>
      <c r="F35" s="84" t="s">
        <v>142</v>
      </c>
      <c r="G35" s="84"/>
      <c r="H35" s="84"/>
      <c r="I35" s="84"/>
      <c r="J35" s="83"/>
      <c r="K35" s="83"/>
      <c r="L35" s="83"/>
      <c r="M35" s="83" t="s">
        <v>52</v>
      </c>
      <c r="N35" s="83"/>
      <c r="O35" s="83"/>
      <c r="P35" s="83"/>
      <c r="Q35" s="83"/>
      <c r="R35" s="83"/>
      <c r="S35" s="83"/>
      <c r="T35" s="83"/>
      <c r="U35" s="83"/>
      <c r="V35" s="83" t="s">
        <v>135</v>
      </c>
      <c r="W35" s="83"/>
      <c r="X35" s="83"/>
      <c r="Y35" s="83"/>
      <c r="Z35" s="83"/>
      <c r="AA35" s="83"/>
      <c r="AB35" s="83"/>
      <c r="AC35" s="83"/>
      <c r="AD35" s="88"/>
      <c r="AE35" s="83"/>
      <c r="AF35" s="83"/>
      <c r="AG35" s="100"/>
      <c r="AH35" s="2"/>
    </row>
    <row r="36" spans="1:35" x14ac:dyDescent="0.2">
      <c r="A36" s="82"/>
      <c r="B36" s="83"/>
      <c r="C36" s="83"/>
      <c r="D36" s="83"/>
      <c r="E36" s="83"/>
      <c r="F36" s="83"/>
      <c r="G36" s="83"/>
      <c r="H36" s="83"/>
      <c r="I36" s="83"/>
      <c r="J36" s="90"/>
      <c r="K36" s="90"/>
      <c r="L36" s="90"/>
      <c r="M36" s="90" t="s">
        <v>53</v>
      </c>
      <c r="N36" s="90"/>
      <c r="O36" s="90"/>
      <c r="P36" s="90"/>
      <c r="Q36" s="83"/>
      <c r="R36" s="83"/>
      <c r="S36" s="83"/>
      <c r="T36" s="83"/>
      <c r="U36" s="83"/>
      <c r="V36" s="90" t="s">
        <v>136</v>
      </c>
      <c r="W36" s="90"/>
      <c r="X36" s="83"/>
      <c r="Y36" s="83"/>
      <c r="Z36" s="83"/>
      <c r="AA36" s="83"/>
      <c r="AB36" s="83"/>
      <c r="AC36" s="83"/>
      <c r="AD36" s="88"/>
      <c r="AE36" s="91"/>
      <c r="AF36" s="101"/>
      <c r="AG36" s="89"/>
      <c r="AH36" s="2"/>
      <c r="AI36" s="2"/>
    </row>
    <row r="37" spans="1:35" x14ac:dyDescent="0.2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102"/>
      <c r="R37" s="102"/>
      <c r="S37" s="102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103"/>
      <c r="AG37" s="104"/>
      <c r="AH37" s="12"/>
    </row>
    <row r="40" spans="1:35" x14ac:dyDescent="0.2">
      <c r="P40" s="2" t="s">
        <v>54</v>
      </c>
    </row>
    <row r="41" spans="1:35" x14ac:dyDescent="0.2">
      <c r="E41" s="2" t="s">
        <v>54</v>
      </c>
    </row>
    <row r="42" spans="1:35" x14ac:dyDescent="0.2">
      <c r="K42" s="2" t="s">
        <v>54</v>
      </c>
      <c r="U42" s="2" t="s">
        <v>54</v>
      </c>
      <c r="W42" s="2" t="s">
        <v>54</v>
      </c>
    </row>
  </sheetData>
  <sheetProtection password="C6EC" sheet="1" objects="1" scenarios="1"/>
  <mergeCells count="33">
    <mergeCell ref="A2:A4"/>
    <mergeCell ref="N3:N4"/>
    <mergeCell ref="Z3:Z4"/>
    <mergeCell ref="S3:S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M3:M4"/>
    <mergeCell ref="V3:V4"/>
    <mergeCell ref="I3:I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AF32" sqref="AF32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x14ac:dyDescent="0.2">
      <c r="A1" s="118" t="s">
        <v>27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</row>
    <row r="2" spans="1:33" s="4" customFormat="1" ht="20.100000000000001" customHeight="1" x14ac:dyDescent="0.2">
      <c r="A2" s="119" t="s">
        <v>21</v>
      </c>
      <c r="B2" s="120" t="s">
        <v>143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s="5" customFormat="1" ht="20.100000000000001" customHeight="1" x14ac:dyDescent="0.2">
      <c r="A3" s="119"/>
      <c r="B3" s="117">
        <v>1</v>
      </c>
      <c r="C3" s="117">
        <f>SUM(B3+1)</f>
        <v>2</v>
      </c>
      <c r="D3" s="117">
        <f t="shared" ref="D3:AD3" si="0">SUM(C3+1)</f>
        <v>3</v>
      </c>
      <c r="E3" s="117">
        <f t="shared" si="0"/>
        <v>4</v>
      </c>
      <c r="F3" s="117">
        <f t="shared" si="0"/>
        <v>5</v>
      </c>
      <c r="G3" s="117">
        <f t="shared" si="0"/>
        <v>6</v>
      </c>
      <c r="H3" s="117">
        <f t="shared" si="0"/>
        <v>7</v>
      </c>
      <c r="I3" s="117">
        <f t="shared" si="0"/>
        <v>8</v>
      </c>
      <c r="J3" s="117">
        <f t="shared" si="0"/>
        <v>9</v>
      </c>
      <c r="K3" s="117">
        <f t="shared" si="0"/>
        <v>10</v>
      </c>
      <c r="L3" s="117">
        <f t="shared" si="0"/>
        <v>11</v>
      </c>
      <c r="M3" s="117">
        <f t="shared" si="0"/>
        <v>12</v>
      </c>
      <c r="N3" s="117">
        <f t="shared" si="0"/>
        <v>13</v>
      </c>
      <c r="O3" s="117">
        <f t="shared" si="0"/>
        <v>14</v>
      </c>
      <c r="P3" s="117">
        <f t="shared" si="0"/>
        <v>15</v>
      </c>
      <c r="Q3" s="117">
        <f t="shared" si="0"/>
        <v>16</v>
      </c>
      <c r="R3" s="117">
        <f t="shared" si="0"/>
        <v>17</v>
      </c>
      <c r="S3" s="117">
        <f t="shared" si="0"/>
        <v>18</v>
      </c>
      <c r="T3" s="117">
        <f t="shared" si="0"/>
        <v>19</v>
      </c>
      <c r="U3" s="117">
        <f t="shared" si="0"/>
        <v>20</v>
      </c>
      <c r="V3" s="117">
        <f t="shared" si="0"/>
        <v>21</v>
      </c>
      <c r="W3" s="117">
        <f t="shared" si="0"/>
        <v>22</v>
      </c>
      <c r="X3" s="117">
        <f t="shared" si="0"/>
        <v>23</v>
      </c>
      <c r="Y3" s="117">
        <f t="shared" si="0"/>
        <v>24</v>
      </c>
      <c r="Z3" s="117">
        <f t="shared" si="0"/>
        <v>25</v>
      </c>
      <c r="AA3" s="117">
        <f t="shared" si="0"/>
        <v>26</v>
      </c>
      <c r="AB3" s="117">
        <f t="shared" si="0"/>
        <v>27</v>
      </c>
      <c r="AC3" s="117">
        <f t="shared" si="0"/>
        <v>28</v>
      </c>
      <c r="AD3" s="117">
        <f t="shared" si="0"/>
        <v>29</v>
      </c>
      <c r="AE3" s="117">
        <v>30</v>
      </c>
      <c r="AF3" s="33" t="s">
        <v>42</v>
      </c>
      <c r="AG3" s="36" t="s">
        <v>40</v>
      </c>
    </row>
    <row r="4" spans="1:33" s="5" customFormat="1" ht="20.100000000000001" customHeight="1" x14ac:dyDescent="0.2">
      <c r="A4" s="119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33" t="s">
        <v>39</v>
      </c>
      <c r="AG4" s="36" t="s">
        <v>39</v>
      </c>
    </row>
    <row r="5" spans="1:33" s="5" customFormat="1" ht="20.100000000000001" customHeight="1" x14ac:dyDescent="0.2">
      <c r="A5" s="14" t="s">
        <v>47</v>
      </c>
      <c r="B5" s="15">
        <f>[1]Setembro!$G$5</f>
        <v>14</v>
      </c>
      <c r="C5" s="15">
        <f>[1]Setembro!$G$6</f>
        <v>18</v>
      </c>
      <c r="D5" s="15">
        <f>[1]Setembro!$G$7</f>
        <v>10</v>
      </c>
      <c r="E5" s="15">
        <f>[1]Setembro!$G$8</f>
        <v>27</v>
      </c>
      <c r="F5" s="15">
        <f>[1]Setembro!$G$9</f>
        <v>37</v>
      </c>
      <c r="G5" s="15">
        <f>[1]Setembro!$G$10</f>
        <v>29</v>
      </c>
      <c r="H5" s="15">
        <f>[1]Setembro!$G$11</f>
        <v>23</v>
      </c>
      <c r="I5" s="15">
        <f>[1]Setembro!$G$12</f>
        <v>44</v>
      </c>
      <c r="J5" s="15">
        <f>[1]Setembro!$G$13</f>
        <v>62</v>
      </c>
      <c r="K5" s="15">
        <f>[1]Setembro!$G$14</f>
        <v>40</v>
      </c>
      <c r="L5" s="15">
        <f>[1]Setembro!$G$15</f>
        <v>55</v>
      </c>
      <c r="M5" s="15">
        <f>[1]Setembro!$G$16</f>
        <v>83</v>
      </c>
      <c r="N5" s="15">
        <f>[1]Setembro!$G$17</f>
        <v>65</v>
      </c>
      <c r="O5" s="15">
        <f>[1]Setembro!$G$18</f>
        <v>42</v>
      </c>
      <c r="P5" s="15">
        <f>[1]Setembro!$G$19</f>
        <v>30</v>
      </c>
      <c r="Q5" s="15">
        <f>[1]Setembro!$G$20</f>
        <v>25</v>
      </c>
      <c r="R5" s="15">
        <f>[1]Setembro!$G$21</f>
        <v>23</v>
      </c>
      <c r="S5" s="15">
        <f>[1]Setembro!$G$22</f>
        <v>22</v>
      </c>
      <c r="T5" s="15">
        <f>[1]Setembro!$G$23</f>
        <v>10</v>
      </c>
      <c r="U5" s="15">
        <f>[1]Setembro!$G$24</f>
        <v>9</v>
      </c>
      <c r="V5" s="15">
        <f>[1]Setembro!$G$25</f>
        <v>11</v>
      </c>
      <c r="W5" s="15">
        <f>[1]Setembro!$G$26</f>
        <v>10</v>
      </c>
      <c r="X5" s="15">
        <f>[1]Setembro!$G$27</f>
        <v>11</v>
      </c>
      <c r="Y5" s="15">
        <f>[1]Setembro!$G$28</f>
        <v>22</v>
      </c>
      <c r="Z5" s="15">
        <f>[1]Setembro!$G$29</f>
        <v>28</v>
      </c>
      <c r="AA5" s="15">
        <f>[1]Setembro!$G$30</f>
        <v>74</v>
      </c>
      <c r="AB5" s="15">
        <f>[1]Setembro!$G$31</f>
        <v>37</v>
      </c>
      <c r="AC5" s="15">
        <f>[1]Setembro!$G$32</f>
        <v>52</v>
      </c>
      <c r="AD5" s="15">
        <f>[1]Setembro!$G$33</f>
        <v>29</v>
      </c>
      <c r="AE5" s="15">
        <f>[1]Setembro!$G$34</f>
        <v>51</v>
      </c>
      <c r="AF5" s="34">
        <f t="shared" ref="AF5:AF12" si="1">MIN(B5:AE5)</f>
        <v>9</v>
      </c>
      <c r="AG5" s="37">
        <f t="shared" ref="AG5:AG12" si="2">AVERAGE(B5:AE5)</f>
        <v>33.1</v>
      </c>
    </row>
    <row r="6" spans="1:33" ht="17.100000000000001" customHeight="1" x14ac:dyDescent="0.2">
      <c r="A6" s="14" t="s">
        <v>0</v>
      </c>
      <c r="B6" s="16">
        <f>[2]Setembro!$G$5</f>
        <v>18</v>
      </c>
      <c r="C6" s="16">
        <f>[2]Setembro!$G$6</f>
        <v>20</v>
      </c>
      <c r="D6" s="16">
        <f>[2]Setembro!$G$7</f>
        <v>42</v>
      </c>
      <c r="E6" s="16">
        <f>[2]Setembro!$G$8</f>
        <v>31</v>
      </c>
      <c r="F6" s="16">
        <f>[2]Setembro!$G$9</f>
        <v>19</v>
      </c>
      <c r="G6" s="16">
        <f>[2]Setembro!$G$10</f>
        <v>32</v>
      </c>
      <c r="H6" s="16">
        <f>[2]Setembro!$G$11</f>
        <v>30</v>
      </c>
      <c r="I6" s="16">
        <f>[2]Setembro!$G$12</f>
        <v>46</v>
      </c>
      <c r="J6" s="16">
        <f>[2]Setembro!$G$13</f>
        <v>42</v>
      </c>
      <c r="K6" s="16">
        <f>[2]Setembro!$G$14</f>
        <v>74</v>
      </c>
      <c r="L6" s="16">
        <f>[2]Setembro!$G$15</f>
        <v>74</v>
      </c>
      <c r="M6" s="16">
        <f>[2]Setembro!$G$16</f>
        <v>24</v>
      </c>
      <c r="N6" s="16">
        <f>[2]Setembro!$G$17</f>
        <v>18</v>
      </c>
      <c r="O6" s="16">
        <f>[2]Setembro!$G$18</f>
        <v>36</v>
      </c>
      <c r="P6" s="16">
        <f>[2]Setembro!$G$19</f>
        <v>33</v>
      </c>
      <c r="Q6" s="16">
        <f>[2]Setembro!$G$20</f>
        <v>30</v>
      </c>
      <c r="R6" s="16">
        <f>[2]Setembro!$G$21</f>
        <v>24</v>
      </c>
      <c r="S6" s="16">
        <f>[2]Setembro!$G$22</f>
        <v>28</v>
      </c>
      <c r="T6" s="16">
        <f>[2]Setembro!$G$23</f>
        <v>28</v>
      </c>
      <c r="U6" s="16">
        <f>[2]Setembro!$G$24</f>
        <v>22</v>
      </c>
      <c r="V6" s="16">
        <f>[2]Setembro!$G$25</f>
        <v>20</v>
      </c>
      <c r="W6" s="16">
        <f>[2]Setembro!$G$26</f>
        <v>29</v>
      </c>
      <c r="X6" s="16">
        <f>[2]Setembro!$G$27</f>
        <v>42</v>
      </c>
      <c r="Y6" s="16">
        <f>[2]Setembro!$G$28</f>
        <v>53</v>
      </c>
      <c r="Z6" s="16">
        <f>[2]Setembro!$G$29</f>
        <v>57</v>
      </c>
      <c r="AA6" s="16">
        <f>[2]Setembro!$G$30</f>
        <v>72</v>
      </c>
      <c r="AB6" s="16">
        <f>[2]Setembro!$G$31</f>
        <v>75</v>
      </c>
      <c r="AC6" s="16">
        <f>[2]Setembro!$G$32</f>
        <v>50</v>
      </c>
      <c r="AD6" s="16">
        <f>[2]Setembro!$G$33</f>
        <v>57</v>
      </c>
      <c r="AE6" s="16">
        <f>[2]Setembro!$G$34</f>
        <v>67</v>
      </c>
      <c r="AF6" s="40">
        <f t="shared" si="1"/>
        <v>18</v>
      </c>
      <c r="AG6" s="38">
        <f t="shared" si="2"/>
        <v>39.766666666666666</v>
      </c>
    </row>
    <row r="7" spans="1:33" ht="17.100000000000001" customHeight="1" x14ac:dyDescent="0.2">
      <c r="A7" s="14" t="s">
        <v>1</v>
      </c>
      <c r="B7" s="16">
        <f>[3]Setembro!$G$5</f>
        <v>13</v>
      </c>
      <c r="C7" s="16">
        <f>[3]Setembro!$G$6</f>
        <v>11</v>
      </c>
      <c r="D7" s="16">
        <f>[3]Setembro!$G$7</f>
        <v>14</v>
      </c>
      <c r="E7" s="16">
        <f>[3]Setembro!$G$8</f>
        <v>40</v>
      </c>
      <c r="F7" s="16">
        <f>[3]Setembro!$G$9</f>
        <v>28</v>
      </c>
      <c r="G7" s="16">
        <f>[3]Setembro!$G$10</f>
        <v>33</v>
      </c>
      <c r="H7" s="16">
        <f>[3]Setembro!$G$11</f>
        <v>29</v>
      </c>
      <c r="I7" s="16">
        <f>[3]Setembro!$G$12</f>
        <v>39</v>
      </c>
      <c r="J7" s="16">
        <f>[3]Setembro!$G$13</f>
        <v>62</v>
      </c>
      <c r="K7" s="16">
        <f>[3]Setembro!$G$14</f>
        <v>46</v>
      </c>
      <c r="L7" s="16">
        <f>[3]Setembro!$G$15</f>
        <v>81</v>
      </c>
      <c r="M7" s="16">
        <f>[3]Setembro!$G$16</f>
        <v>76</v>
      </c>
      <c r="N7" s="16">
        <f>[3]Setembro!$G$17</f>
        <v>42</v>
      </c>
      <c r="O7" s="16">
        <f>[3]Setembro!$G$18</f>
        <v>39</v>
      </c>
      <c r="P7" s="16">
        <f>[3]Setembro!$G$19</f>
        <v>29</v>
      </c>
      <c r="Q7" s="16">
        <f>[3]Setembro!$G$20</f>
        <v>34</v>
      </c>
      <c r="R7" s="16">
        <f>[3]Setembro!$G$21</f>
        <v>30</v>
      </c>
      <c r="S7" s="16">
        <f>[3]Setembro!$G$22</f>
        <v>24</v>
      </c>
      <c r="T7" s="16">
        <f>[3]Setembro!$G$23</f>
        <v>18</v>
      </c>
      <c r="U7" s="16">
        <f>[3]Setembro!$G$24</f>
        <v>12</v>
      </c>
      <c r="V7" s="16">
        <f>[3]Setembro!$G$25</f>
        <v>18</v>
      </c>
      <c r="W7" s="16">
        <f>[3]Setembro!$G$26</f>
        <v>22</v>
      </c>
      <c r="X7" s="16">
        <f>[3]Setembro!$G$27</f>
        <v>27</v>
      </c>
      <c r="Y7" s="16">
        <f>[3]Setembro!$G$28</f>
        <v>33</v>
      </c>
      <c r="Z7" s="16">
        <f>[3]Setembro!$G$29</f>
        <v>31</v>
      </c>
      <c r="AA7" s="16">
        <f>[3]Setembro!$G$30</f>
        <v>51</v>
      </c>
      <c r="AB7" s="16">
        <f>[3]Setembro!$G$31</f>
        <v>59</v>
      </c>
      <c r="AC7" s="16">
        <f>[3]Setembro!$G$32</f>
        <v>39</v>
      </c>
      <c r="AD7" s="16">
        <f>[3]Setembro!$G$33</f>
        <v>40</v>
      </c>
      <c r="AE7" s="16">
        <f>[3]Setembro!$G$34</f>
        <v>49</v>
      </c>
      <c r="AF7" s="40">
        <f t="shared" si="1"/>
        <v>11</v>
      </c>
      <c r="AG7" s="38">
        <f t="shared" si="2"/>
        <v>35.633333333333333</v>
      </c>
    </row>
    <row r="8" spans="1:33" ht="17.100000000000001" customHeight="1" x14ac:dyDescent="0.2">
      <c r="A8" s="14" t="s">
        <v>55</v>
      </c>
      <c r="B8" s="16">
        <f>[4]Setembro!$G$5</f>
        <v>15</v>
      </c>
      <c r="C8" s="16">
        <f>[4]Setembro!$G$6</f>
        <v>28</v>
      </c>
      <c r="D8" s="16">
        <f>[4]Setembro!$G$7</f>
        <v>14</v>
      </c>
      <c r="E8" s="16">
        <f>[4]Setembro!$G$8</f>
        <v>39</v>
      </c>
      <c r="F8" s="16">
        <f>[4]Setembro!$G$9</f>
        <v>44</v>
      </c>
      <c r="G8" s="16">
        <f>[4]Setembro!$G$10</f>
        <v>38</v>
      </c>
      <c r="H8" s="16">
        <f>[4]Setembro!$G$11</f>
        <v>52</v>
      </c>
      <c r="I8" s="16">
        <f>[4]Setembro!$G$12</f>
        <v>45</v>
      </c>
      <c r="J8" s="16">
        <f>[4]Setembro!$G$13</f>
        <v>58</v>
      </c>
      <c r="K8" s="16">
        <f>[4]Setembro!$G$14</f>
        <v>79</v>
      </c>
      <c r="L8" s="16">
        <f>[4]Setembro!$G$15</f>
        <v>72</v>
      </c>
      <c r="M8" s="16">
        <f>[4]Setembro!$G$16</f>
        <v>80</v>
      </c>
      <c r="N8" s="16">
        <f>[4]Setembro!$G$17</f>
        <v>59</v>
      </c>
      <c r="O8" s="16">
        <f>[4]Setembro!$G$18</f>
        <v>44</v>
      </c>
      <c r="P8" s="16">
        <f>[4]Setembro!$G$19</f>
        <v>39</v>
      </c>
      <c r="Q8" s="16">
        <f>[4]Setembro!$G$20</f>
        <v>28</v>
      </c>
      <c r="R8" s="16">
        <f>[4]Setembro!$G$21</f>
        <v>27</v>
      </c>
      <c r="S8" s="16">
        <f>[4]Setembro!$G$22</f>
        <v>32</v>
      </c>
      <c r="T8" s="16">
        <f>[4]Setembro!$G$23</f>
        <v>11</v>
      </c>
      <c r="U8" s="16">
        <f>[4]Setembro!$G$24</f>
        <v>11</v>
      </c>
      <c r="V8" s="16">
        <f>[4]Setembro!$G$25</f>
        <v>12</v>
      </c>
      <c r="W8" s="16">
        <f>[4]Setembro!$G$26</f>
        <v>16</v>
      </c>
      <c r="X8" s="16">
        <f>[4]Setembro!$G$27</f>
        <v>14</v>
      </c>
      <c r="Y8" s="16">
        <f>[4]Setembro!$G$28</f>
        <v>25</v>
      </c>
      <c r="Z8" s="16">
        <f>[4]Setembro!$G$29</f>
        <v>29</v>
      </c>
      <c r="AA8" s="16">
        <f>[4]Setembro!$G$30</f>
        <v>75</v>
      </c>
      <c r="AB8" s="16">
        <f>[4]Setembro!$G$31</f>
        <v>47</v>
      </c>
      <c r="AC8" s="16">
        <f>[4]Setembro!$G$32</f>
        <v>53</v>
      </c>
      <c r="AD8" s="16">
        <f>[4]Setembro!$G$33</f>
        <v>41</v>
      </c>
      <c r="AE8" s="16">
        <f>[4]Setembro!$G$34</f>
        <v>60</v>
      </c>
      <c r="AF8" s="40">
        <f t="shared" ref="AF8" si="3">MIN(B8:AE8)</f>
        <v>11</v>
      </c>
      <c r="AG8" s="38">
        <f t="shared" ref="AG8" si="4">AVERAGE(B8:AE8)</f>
        <v>39.56666666666667</v>
      </c>
    </row>
    <row r="9" spans="1:33" ht="17.100000000000001" customHeight="1" x14ac:dyDescent="0.2">
      <c r="A9" s="14" t="s">
        <v>48</v>
      </c>
      <c r="B9" s="16">
        <f>[5]Setembro!$G$5</f>
        <v>37</v>
      </c>
      <c r="C9" s="16">
        <f>[5]Setembro!$G$6</f>
        <v>39</v>
      </c>
      <c r="D9" s="16">
        <f>[5]Setembro!$G$7</f>
        <v>57</v>
      </c>
      <c r="E9" s="16">
        <f>[5]Setembro!$G$8</f>
        <v>54</v>
      </c>
      <c r="F9" s="16">
        <f>[5]Setembro!$G$9</f>
        <v>34</v>
      </c>
      <c r="G9" s="16">
        <f>[5]Setembro!$G$10</f>
        <v>45</v>
      </c>
      <c r="H9" s="16">
        <f>[5]Setembro!$G$11</f>
        <v>42</v>
      </c>
      <c r="I9" s="16">
        <f>[5]Setembro!$G$12</f>
        <v>55</v>
      </c>
      <c r="J9" s="16">
        <f>[5]Setembro!$G$13</f>
        <v>51</v>
      </c>
      <c r="K9" s="16">
        <f>[5]Setembro!$G$14</f>
        <v>69</v>
      </c>
      <c r="L9" s="16">
        <f>[5]Setembro!$G$15</f>
        <v>82</v>
      </c>
      <c r="M9" s="16">
        <f>[5]Setembro!$G$16</f>
        <v>54</v>
      </c>
      <c r="N9" s="16">
        <f>[5]Setembro!$G$17</f>
        <v>35</v>
      </c>
      <c r="O9" s="16">
        <f>[5]Setembro!$G$18</f>
        <v>48</v>
      </c>
      <c r="P9" s="16">
        <f>[5]Setembro!$G$19</f>
        <v>48</v>
      </c>
      <c r="Q9" s="16">
        <f>[5]Setembro!$G$20</f>
        <v>45</v>
      </c>
      <c r="R9" s="16">
        <f>[5]Setembro!$G$21</f>
        <v>41</v>
      </c>
      <c r="S9" s="16">
        <f>[5]Setembro!$G$22</f>
        <v>49</v>
      </c>
      <c r="T9" s="16">
        <f>[5]Setembro!$G$23</f>
        <v>44</v>
      </c>
      <c r="U9" s="16">
        <f>[5]Setembro!$G$24</f>
        <v>27</v>
      </c>
      <c r="V9" s="16">
        <f>[5]Setembro!$G$25</f>
        <v>27</v>
      </c>
      <c r="W9" s="16">
        <f>[5]Setembro!$G$26</f>
        <v>31</v>
      </c>
      <c r="X9" s="16">
        <f>[5]Setembro!$G$27</f>
        <v>32</v>
      </c>
      <c r="Y9" s="16">
        <f>[5]Setembro!$G$28</f>
        <v>31</v>
      </c>
      <c r="Z9" s="16">
        <f>[5]Setembro!$G$29</f>
        <v>48</v>
      </c>
      <c r="AA9" s="16">
        <f>[5]Setembro!$G$30</f>
        <v>77</v>
      </c>
      <c r="AB9" s="16">
        <f>[5]Setembro!$G$31</f>
        <v>87</v>
      </c>
      <c r="AC9" s="16">
        <f>[5]Setembro!$G$32</f>
        <v>36</v>
      </c>
      <c r="AD9" s="16">
        <f>[5]Setembro!$G$33</f>
        <v>44</v>
      </c>
      <c r="AE9" s="16">
        <f>[5]Setembro!$G$34</f>
        <v>62</v>
      </c>
      <c r="AF9" s="40">
        <f t="shared" si="1"/>
        <v>27</v>
      </c>
      <c r="AG9" s="38">
        <f t="shared" si="2"/>
        <v>47.7</v>
      </c>
    </row>
    <row r="10" spans="1:33" ht="17.100000000000001" customHeight="1" x14ac:dyDescent="0.2">
      <c r="A10" s="14" t="s">
        <v>2</v>
      </c>
      <c r="B10" s="16">
        <v>17</v>
      </c>
      <c r="C10" s="16">
        <v>15</v>
      </c>
      <c r="D10" s="16">
        <v>13</v>
      </c>
      <c r="E10" s="16">
        <v>27</v>
      </c>
      <c r="F10" s="16">
        <v>39</v>
      </c>
      <c r="G10" s="16">
        <v>35</v>
      </c>
      <c r="H10" s="16">
        <v>32</v>
      </c>
      <c r="I10" s="16">
        <v>45</v>
      </c>
      <c r="J10" s="16">
        <v>63</v>
      </c>
      <c r="K10" s="16">
        <v>47</v>
      </c>
      <c r="L10" s="16">
        <v>61</v>
      </c>
      <c r="M10" s="16">
        <v>79</v>
      </c>
      <c r="N10" s="16">
        <v>58</v>
      </c>
      <c r="O10" s="16">
        <v>39</v>
      </c>
      <c r="P10" s="16">
        <v>31</v>
      </c>
      <c r="Q10" s="16">
        <v>33</v>
      </c>
      <c r="R10" s="16">
        <v>32</v>
      </c>
      <c r="S10" s="16">
        <v>22</v>
      </c>
      <c r="T10" s="16">
        <v>14</v>
      </c>
      <c r="U10" s="16">
        <v>12</v>
      </c>
      <c r="V10" s="16">
        <v>13</v>
      </c>
      <c r="W10" s="16">
        <v>18</v>
      </c>
      <c r="X10" s="16">
        <v>17</v>
      </c>
      <c r="Y10" s="16">
        <v>29</v>
      </c>
      <c r="Z10" s="16">
        <v>34</v>
      </c>
      <c r="AA10" s="16">
        <v>61</v>
      </c>
      <c r="AB10" s="16">
        <v>54</v>
      </c>
      <c r="AC10" s="16">
        <v>50</v>
      </c>
      <c r="AD10" s="16">
        <v>37</v>
      </c>
      <c r="AE10" s="16">
        <v>55</v>
      </c>
      <c r="AF10" s="40">
        <f t="shared" si="1"/>
        <v>12</v>
      </c>
      <c r="AG10" s="38">
        <f t="shared" si="2"/>
        <v>36.06666666666667</v>
      </c>
    </row>
    <row r="11" spans="1:33" ht="17.100000000000001" customHeight="1" x14ac:dyDescent="0.2">
      <c r="A11" s="14" t="s">
        <v>3</v>
      </c>
      <c r="B11" s="16">
        <f>[6]Setembro!$G$5</f>
        <v>19</v>
      </c>
      <c r="C11" s="16">
        <f>[6]Setembro!$G$6</f>
        <v>15</v>
      </c>
      <c r="D11" s="16">
        <f>[6]Setembro!$G$7</f>
        <v>15</v>
      </c>
      <c r="E11" s="16">
        <f>[6]Setembro!$G$8</f>
        <v>13</v>
      </c>
      <c r="F11" s="16">
        <f>[6]Setembro!$G$9</f>
        <v>28</v>
      </c>
      <c r="G11" s="16">
        <f>[6]Setembro!$G$10</f>
        <v>25</v>
      </c>
      <c r="H11" s="16">
        <f>[6]Setembro!$G$11</f>
        <v>27</v>
      </c>
      <c r="I11" s="16">
        <f>[6]Setembro!$G$12</f>
        <v>30</v>
      </c>
      <c r="J11" s="16">
        <f>[6]Setembro!$G$13</f>
        <v>63</v>
      </c>
      <c r="K11" s="16">
        <f>[6]Setembro!$G$14</f>
        <v>52</v>
      </c>
      <c r="L11" s="16">
        <f>[6]Setembro!$G$15</f>
        <v>65</v>
      </c>
      <c r="M11" s="16">
        <f>[6]Setembro!$G$16</f>
        <v>63</v>
      </c>
      <c r="N11" s="16">
        <f>[6]Setembro!$G$17</f>
        <v>59</v>
      </c>
      <c r="O11" s="16">
        <f>[6]Setembro!$G$18</f>
        <v>40</v>
      </c>
      <c r="P11" s="16">
        <f>[6]Setembro!$G$19</f>
        <v>27</v>
      </c>
      <c r="Q11" s="16">
        <f>[6]Setembro!$G$20</f>
        <v>27</v>
      </c>
      <c r="R11" s="16">
        <f>[6]Setembro!$G$21</f>
        <v>22</v>
      </c>
      <c r="S11" s="16">
        <f>[6]Setembro!$G$22</f>
        <v>18</v>
      </c>
      <c r="T11" s="16">
        <f>[6]Setembro!$G$23</f>
        <v>10</v>
      </c>
      <c r="U11" s="16">
        <f>[6]Setembro!$G$24</f>
        <v>11</v>
      </c>
      <c r="V11" s="16">
        <f>[6]Setembro!$G$25</f>
        <v>11</v>
      </c>
      <c r="W11" s="16">
        <f>[6]Setembro!$G$26</f>
        <v>11</v>
      </c>
      <c r="X11" s="16">
        <f>[6]Setembro!$G$27</f>
        <v>14</v>
      </c>
      <c r="Y11" s="16">
        <f>[6]Setembro!$G$28</f>
        <v>28</v>
      </c>
      <c r="Z11" s="16">
        <f>[6]Setembro!$G$29</f>
        <v>27</v>
      </c>
      <c r="AA11" s="16">
        <f>[6]Setembro!$G$30</f>
        <v>46</v>
      </c>
      <c r="AB11" s="16">
        <f>[6]Setembro!$G$31</f>
        <v>32</v>
      </c>
      <c r="AC11" s="16">
        <f>[6]Setembro!$G$32</f>
        <v>51</v>
      </c>
      <c r="AD11" s="16">
        <f>[6]Setembro!$G$33</f>
        <v>45</v>
      </c>
      <c r="AE11" s="16">
        <f>[6]Setembro!$G$34</f>
        <v>46</v>
      </c>
      <c r="AF11" s="40">
        <f t="shared" si="1"/>
        <v>10</v>
      </c>
      <c r="AG11" s="38">
        <f t="shared" si="2"/>
        <v>31.333333333333332</v>
      </c>
    </row>
    <row r="12" spans="1:33" ht="17.100000000000001" customHeight="1" x14ac:dyDescent="0.2">
      <c r="A12" s="14" t="s">
        <v>4</v>
      </c>
      <c r="B12" s="16">
        <f>[7]Setembro!$G$5</f>
        <v>14</v>
      </c>
      <c r="C12" s="16">
        <f>[7]Setembro!$G$6</f>
        <v>15</v>
      </c>
      <c r="D12" s="16">
        <f>[7]Setembro!$G$7</f>
        <v>14</v>
      </c>
      <c r="E12" s="16">
        <f>[7]Setembro!$G$8</f>
        <v>13</v>
      </c>
      <c r="F12" s="16">
        <f>[7]Setembro!$G$9</f>
        <v>29</v>
      </c>
      <c r="G12" s="16">
        <f>[7]Setembro!$G$10</f>
        <v>20</v>
      </c>
      <c r="H12" s="16">
        <f>[7]Setembro!$G$11</f>
        <v>26</v>
      </c>
      <c r="I12" s="16">
        <f>[7]Setembro!$G$12</f>
        <v>34</v>
      </c>
      <c r="J12" s="16">
        <f>[7]Setembro!$G$13</f>
        <v>66</v>
      </c>
      <c r="K12" s="16">
        <f>[7]Setembro!$G$14</f>
        <v>43</v>
      </c>
      <c r="L12" s="16">
        <f>[7]Setembro!$G$15</f>
        <v>60</v>
      </c>
      <c r="M12" s="16">
        <f>[7]Setembro!$G$16</f>
        <v>71</v>
      </c>
      <c r="N12" s="16">
        <f>[7]Setembro!$G$17</f>
        <v>76</v>
      </c>
      <c r="O12" s="16">
        <f>[7]Setembro!$G$18</f>
        <v>40</v>
      </c>
      <c r="P12" s="16">
        <f>[7]Setembro!$G$19</f>
        <v>25</v>
      </c>
      <c r="Q12" s="16">
        <f>[7]Setembro!$G$20</f>
        <v>30</v>
      </c>
      <c r="R12" s="16">
        <f>[7]Setembro!$G$21</f>
        <v>25</v>
      </c>
      <c r="S12" s="16">
        <f>[7]Setembro!$G$22</f>
        <v>20</v>
      </c>
      <c r="T12" s="16">
        <f>[7]Setembro!$G$23</f>
        <v>10</v>
      </c>
      <c r="U12" s="16">
        <f>[7]Setembro!$G$24</f>
        <v>11</v>
      </c>
      <c r="V12" s="16">
        <f>[7]Setembro!$G$25</f>
        <v>12</v>
      </c>
      <c r="W12" s="16">
        <f>[7]Setembro!$G$26</f>
        <v>12</v>
      </c>
      <c r="X12" s="16">
        <f>[7]Setembro!$G$27</f>
        <v>15</v>
      </c>
      <c r="Y12" s="16">
        <f>[7]Setembro!$G$28</f>
        <v>29</v>
      </c>
      <c r="Z12" s="16">
        <f>[7]Setembro!$G$29</f>
        <v>34</v>
      </c>
      <c r="AA12" s="16">
        <f>[7]Setembro!$G$30</f>
        <v>50</v>
      </c>
      <c r="AB12" s="16">
        <f>[7]Setembro!$G$31</f>
        <v>26</v>
      </c>
      <c r="AC12" s="16">
        <f>[7]Setembro!$G$32</f>
        <v>52</v>
      </c>
      <c r="AD12" s="16">
        <f>[7]Setembro!$G$33</f>
        <v>34</v>
      </c>
      <c r="AE12" s="16">
        <f>[7]Setembro!$G$34</f>
        <v>53</v>
      </c>
      <c r="AF12" s="40">
        <f t="shared" si="1"/>
        <v>10</v>
      </c>
      <c r="AG12" s="38">
        <f t="shared" si="2"/>
        <v>31.966666666666665</v>
      </c>
    </row>
    <row r="13" spans="1:33" ht="17.100000000000001" customHeight="1" x14ac:dyDescent="0.2">
      <c r="A13" s="14" t="s">
        <v>5</v>
      </c>
      <c r="B13" s="17" t="str">
        <f>[8]Setembro!$G$5</f>
        <v>*</v>
      </c>
      <c r="C13" s="17" t="str">
        <f>[8]Setembro!$G$6</f>
        <v>*</v>
      </c>
      <c r="D13" s="17" t="str">
        <f>[8]Setembro!$G$7</f>
        <v>*</v>
      </c>
      <c r="E13" s="17" t="str">
        <f>[8]Setembro!$G$8</f>
        <v>*</v>
      </c>
      <c r="F13" s="17" t="str">
        <f>[8]Setembro!$G$9</f>
        <v>*</v>
      </c>
      <c r="G13" s="17" t="str">
        <f>[8]Setembro!$G$10</f>
        <v>*</v>
      </c>
      <c r="H13" s="17" t="str">
        <f>[8]Setembro!$G$11</f>
        <v>*</v>
      </c>
      <c r="I13" s="17" t="str">
        <f>[8]Setembro!$G$12</f>
        <v>*</v>
      </c>
      <c r="J13" s="17" t="str">
        <f>[8]Setembro!$G$13</f>
        <v>*</v>
      </c>
      <c r="K13" s="17" t="str">
        <f>[8]Setembro!$G$14</f>
        <v>*</v>
      </c>
      <c r="L13" s="17" t="str">
        <f>[8]Setembro!$G$15</f>
        <v>*</v>
      </c>
      <c r="M13" s="17" t="str">
        <f>[8]Setembro!$G$16</f>
        <v>*</v>
      </c>
      <c r="N13" s="17" t="str">
        <f>[8]Setembro!$G$17</f>
        <v>*</v>
      </c>
      <c r="O13" s="17" t="str">
        <f>[8]Setembro!$G$18</f>
        <v>*</v>
      </c>
      <c r="P13" s="17" t="str">
        <f>[8]Setembro!$G$19</f>
        <v>*</v>
      </c>
      <c r="Q13" s="17" t="str">
        <f>[8]Setembro!$G$20</f>
        <v>*</v>
      </c>
      <c r="R13" s="17" t="str">
        <f>[8]Setembro!$G$21</f>
        <v>*</v>
      </c>
      <c r="S13" s="17" t="str">
        <f>[8]Setembro!$G$22</f>
        <v>*</v>
      </c>
      <c r="T13" s="17" t="str">
        <f>[8]Setembro!$G$23</f>
        <v>*</v>
      </c>
      <c r="U13" s="17" t="str">
        <f>[8]Setembro!$G$24</f>
        <v>*</v>
      </c>
      <c r="V13" s="17" t="str">
        <f>[8]Setembro!$G$25</f>
        <v>*</v>
      </c>
      <c r="W13" s="17" t="str">
        <f>[8]Setembro!$G$26</f>
        <v>*</v>
      </c>
      <c r="X13" s="17" t="str">
        <f>[8]Setembro!$G$27</f>
        <v>*</v>
      </c>
      <c r="Y13" s="17" t="str">
        <f>[8]Setembro!$G$28</f>
        <v>*</v>
      </c>
      <c r="Z13" s="17" t="str">
        <f>[8]Setembro!$G$29</f>
        <v>*</v>
      </c>
      <c r="AA13" s="17" t="str">
        <f>[8]Setembro!$G$30</f>
        <v>*</v>
      </c>
      <c r="AB13" s="17" t="str">
        <f>[8]Setembro!$G$31</f>
        <v>*</v>
      </c>
      <c r="AC13" s="17" t="str">
        <f>[8]Setembro!$G$32</f>
        <v>*</v>
      </c>
      <c r="AD13" s="17" t="str">
        <f>[8]Setembro!$G$33</f>
        <v>*</v>
      </c>
      <c r="AE13" s="17" t="str">
        <f>[8]Setembro!$G$34</f>
        <v>*</v>
      </c>
      <c r="AF13" s="40" t="s">
        <v>137</v>
      </c>
      <c r="AG13" s="38" t="s">
        <v>137</v>
      </c>
    </row>
    <row r="14" spans="1:33" ht="17.100000000000001" customHeight="1" x14ac:dyDescent="0.2">
      <c r="A14" s="14" t="s">
        <v>50</v>
      </c>
      <c r="B14" s="17">
        <f>[9]Setembro!$G$5</f>
        <v>14</v>
      </c>
      <c r="C14" s="17">
        <f>[9]Setembro!$G$6</f>
        <v>14</v>
      </c>
      <c r="D14" s="17">
        <f>[9]Setembro!$G$7</f>
        <v>14</v>
      </c>
      <c r="E14" s="17">
        <f>[9]Setembro!$G$8</f>
        <v>13</v>
      </c>
      <c r="F14" s="17">
        <f>[9]Setembro!$G$9</f>
        <v>20</v>
      </c>
      <c r="G14" s="17">
        <f>[9]Setembro!$G$10</f>
        <v>20</v>
      </c>
      <c r="H14" s="17">
        <f>[9]Setembro!$G$11</f>
        <v>28</v>
      </c>
      <c r="I14" s="17">
        <f>[9]Setembro!$G$12</f>
        <v>32</v>
      </c>
      <c r="J14" s="17">
        <f>[9]Setembro!$G$13</f>
        <v>68</v>
      </c>
      <c r="K14" s="17">
        <f>[9]Setembro!$G$14</f>
        <v>40</v>
      </c>
      <c r="L14" s="17">
        <f>[9]Setembro!$G$15</f>
        <v>57</v>
      </c>
      <c r="M14" s="17">
        <f>[9]Setembro!$G$16</f>
        <v>56</v>
      </c>
      <c r="N14" s="17">
        <f>[9]Setembro!$G$17</f>
        <v>50</v>
      </c>
      <c r="O14" s="17">
        <f>[9]Setembro!$G$18</f>
        <v>27</v>
      </c>
      <c r="P14" s="17">
        <f>[9]Setembro!$G$19</f>
        <v>26</v>
      </c>
      <c r="Q14" s="17">
        <f>[9]Setembro!$G$20</f>
        <v>28</v>
      </c>
      <c r="R14" s="17">
        <f>[9]Setembro!$G$21</f>
        <v>26</v>
      </c>
      <c r="S14" s="17">
        <f>[9]Setembro!$G$22</f>
        <v>19</v>
      </c>
      <c r="T14" s="17">
        <f>[9]Setembro!$G$23</f>
        <v>10</v>
      </c>
      <c r="U14" s="17">
        <f>[9]Setembro!$G$24</f>
        <v>9</v>
      </c>
      <c r="V14" s="17">
        <f>[9]Setembro!$G$25</f>
        <v>11</v>
      </c>
      <c r="W14" s="17">
        <f>[9]Setembro!$G$26</f>
        <v>11</v>
      </c>
      <c r="X14" s="17">
        <f>[9]Setembro!$G$27</f>
        <v>15</v>
      </c>
      <c r="Y14" s="17">
        <f>[9]Setembro!$G$28</f>
        <v>28</v>
      </c>
      <c r="Z14" s="17">
        <f>[9]Setembro!$G$29</f>
        <v>49</v>
      </c>
      <c r="AA14" s="17">
        <f>[9]Setembro!$G$30</f>
        <v>43</v>
      </c>
      <c r="AB14" s="17">
        <f>[9]Setembro!$G$31</f>
        <v>28</v>
      </c>
      <c r="AC14" s="17">
        <f>[9]Setembro!$G$32</f>
        <v>44</v>
      </c>
      <c r="AD14" s="17">
        <f>[9]Setembro!$G$33</f>
        <v>35</v>
      </c>
      <c r="AE14" s="17">
        <f>[9]Setembro!$G$34</f>
        <v>49</v>
      </c>
      <c r="AF14" s="40">
        <f>MIN(B14:AE14)</f>
        <v>9</v>
      </c>
      <c r="AG14" s="38">
        <f>AVERAGE(B14:AE14)</f>
        <v>29.466666666666665</v>
      </c>
    </row>
    <row r="15" spans="1:33" ht="17.100000000000001" customHeight="1" x14ac:dyDescent="0.2">
      <c r="A15" s="14" t="s">
        <v>6</v>
      </c>
      <c r="B15" s="17">
        <f>[10]Setembro!$G$5</f>
        <v>38</v>
      </c>
      <c r="C15" s="17">
        <f>[10]Setembro!$G$6</f>
        <v>40</v>
      </c>
      <c r="D15" s="17">
        <f>[10]Setembro!$G$7</f>
        <v>33</v>
      </c>
      <c r="E15" s="17">
        <f>[10]Setembro!$G$8</f>
        <v>38</v>
      </c>
      <c r="F15" s="17">
        <f>[10]Setembro!$G$9</f>
        <v>49</v>
      </c>
      <c r="G15" s="17">
        <f>[10]Setembro!$G$10</f>
        <v>50</v>
      </c>
      <c r="H15" s="17">
        <f>[10]Setembro!$G$11</f>
        <v>51</v>
      </c>
      <c r="I15" s="17">
        <f>[10]Setembro!$G$12</f>
        <v>46</v>
      </c>
      <c r="J15" s="17">
        <f>[10]Setembro!$G$13</f>
        <v>80</v>
      </c>
      <c r="K15" s="17">
        <f>[10]Setembro!$G$14</f>
        <v>56</v>
      </c>
      <c r="L15" s="17">
        <f>[10]Setembro!$G$15</f>
        <v>58</v>
      </c>
      <c r="M15" s="17">
        <f>[10]Setembro!$G$16</f>
        <v>73</v>
      </c>
      <c r="N15" s="17">
        <f>[10]Setembro!$G$17</f>
        <v>57</v>
      </c>
      <c r="O15" s="17">
        <f>[10]Setembro!$G$18</f>
        <v>48</v>
      </c>
      <c r="P15" s="17">
        <f>[10]Setembro!$G$19</f>
        <v>54</v>
      </c>
      <c r="Q15" s="17">
        <f>[10]Setembro!$G$20</f>
        <v>49</v>
      </c>
      <c r="R15" s="17">
        <f>[10]Setembro!$G$21</f>
        <v>54</v>
      </c>
      <c r="S15" s="17">
        <f>[10]Setembro!$G$22</f>
        <v>36</v>
      </c>
      <c r="T15" s="17">
        <f>[10]Setembro!$G$23</f>
        <v>41</v>
      </c>
      <c r="U15" s="17">
        <f>[10]Setembro!$G$24</f>
        <v>35</v>
      </c>
      <c r="V15" s="17">
        <f>[10]Setembro!$G$25</f>
        <v>44</v>
      </c>
      <c r="W15" s="17">
        <f>[10]Setembro!$G$26</f>
        <v>38</v>
      </c>
      <c r="X15" s="17">
        <f>[10]Setembro!$G$27</f>
        <v>43</v>
      </c>
      <c r="Y15" s="17">
        <f>[10]Setembro!$G$28</f>
        <v>44</v>
      </c>
      <c r="Z15" s="17">
        <f>[10]Setembro!$G$29</f>
        <v>62</v>
      </c>
      <c r="AA15" s="17">
        <f>[10]Setembro!$G$30</f>
        <v>69</v>
      </c>
      <c r="AB15" s="17">
        <f>[10]Setembro!$G$31</f>
        <v>61</v>
      </c>
      <c r="AC15" s="17">
        <f>[10]Setembro!$G$32</f>
        <v>62</v>
      </c>
      <c r="AD15" s="17">
        <f>[10]Setembro!$G$33</f>
        <v>54</v>
      </c>
      <c r="AE15" s="17">
        <f>[10]Setembro!$G$34</f>
        <v>54</v>
      </c>
      <c r="AF15" s="40">
        <f t="shared" ref="AF15:AF30" si="5">MIN(B15:AE15)</f>
        <v>33</v>
      </c>
      <c r="AG15" s="38">
        <f t="shared" ref="AG15:AG30" si="6">AVERAGE(B15:AE15)</f>
        <v>50.56666666666667</v>
      </c>
    </row>
    <row r="16" spans="1:33" ht="17.100000000000001" customHeight="1" x14ac:dyDescent="0.2">
      <c r="A16" s="14" t="s">
        <v>7</v>
      </c>
      <c r="B16" s="17">
        <f>[11]Setembro!$G$5</f>
        <v>19</v>
      </c>
      <c r="C16" s="17">
        <f>[11]Setembro!$G$6</f>
        <v>21</v>
      </c>
      <c r="D16" s="17">
        <f>[11]Setembro!$G$7</f>
        <v>17</v>
      </c>
      <c r="E16" s="17">
        <f>[11]Setembro!$G$8</f>
        <v>48</v>
      </c>
      <c r="F16" s="17">
        <f>[11]Setembro!$G$9</f>
        <v>32</v>
      </c>
      <c r="G16" s="17">
        <f>[11]Setembro!$G$10</f>
        <v>40</v>
      </c>
      <c r="H16" s="17">
        <f>[11]Setembro!$G$11</f>
        <v>32</v>
      </c>
      <c r="I16" s="17">
        <f>[11]Setembro!$G$12</f>
        <v>53</v>
      </c>
      <c r="J16" s="17">
        <f>[11]Setembro!$G$13</f>
        <v>47</v>
      </c>
      <c r="K16" s="17">
        <f>[11]Setembro!$G$14</f>
        <v>66</v>
      </c>
      <c r="L16" s="17">
        <f>[11]Setembro!$G$15</f>
        <v>83</v>
      </c>
      <c r="M16" s="17">
        <f>[11]Setembro!$G$16</f>
        <v>46</v>
      </c>
      <c r="N16" s="17">
        <f>[11]Setembro!$G$17</f>
        <v>26</v>
      </c>
      <c r="O16" s="17">
        <f>[11]Setembro!$G$18</f>
        <v>45</v>
      </c>
      <c r="P16" s="17">
        <f>[11]Setembro!$G$19</f>
        <v>28</v>
      </c>
      <c r="Q16" s="17">
        <f>[11]Setembro!$G$20</f>
        <v>31</v>
      </c>
      <c r="R16" s="17">
        <f>[11]Setembro!$G$21</f>
        <v>29</v>
      </c>
      <c r="S16" s="17">
        <f>[11]Setembro!$G$22</f>
        <v>24</v>
      </c>
      <c r="T16" s="17">
        <f>[11]Setembro!$G$23</f>
        <v>20</v>
      </c>
      <c r="U16" s="17">
        <f>[11]Setembro!$G$24</f>
        <v>15</v>
      </c>
      <c r="V16" s="17">
        <f>[11]Setembro!$G$25</f>
        <v>14</v>
      </c>
      <c r="W16" s="17">
        <f>[11]Setembro!$G$26</f>
        <v>18</v>
      </c>
      <c r="X16" s="17">
        <f>[11]Setembro!$G$27</f>
        <v>17</v>
      </c>
      <c r="Y16" s="17">
        <f>[11]Setembro!$G$28</f>
        <v>32</v>
      </c>
      <c r="Z16" s="17">
        <f>[11]Setembro!$G$29</f>
        <v>33</v>
      </c>
      <c r="AA16" s="17">
        <f>[11]Setembro!$G$30</f>
        <v>74</v>
      </c>
      <c r="AB16" s="17">
        <f>[11]Setembro!$G$31</f>
        <v>60</v>
      </c>
      <c r="AC16" s="17">
        <f>[11]Setembro!$G$32</f>
        <v>45</v>
      </c>
      <c r="AD16" s="17">
        <f>[11]Setembro!$G$33</f>
        <v>38</v>
      </c>
      <c r="AE16" s="17">
        <f>[11]Setembro!$G$34</f>
        <v>59</v>
      </c>
      <c r="AF16" s="40">
        <f t="shared" si="5"/>
        <v>14</v>
      </c>
      <c r="AG16" s="38">
        <f t="shared" si="6"/>
        <v>37.06666666666667</v>
      </c>
    </row>
    <row r="17" spans="1:33" ht="17.100000000000001" customHeight="1" x14ac:dyDescent="0.2">
      <c r="A17" s="14" t="s">
        <v>8</v>
      </c>
      <c r="B17" s="17">
        <f>[12]Setembro!$G$5</f>
        <v>18</v>
      </c>
      <c r="C17" s="17">
        <f>[12]Setembro!$G$6</f>
        <v>41</v>
      </c>
      <c r="D17" s="17">
        <f>[12]Setembro!$G$7</f>
        <v>37</v>
      </c>
      <c r="E17" s="17">
        <f>[12]Setembro!$G$8</f>
        <v>33</v>
      </c>
      <c r="F17" s="17">
        <f>[12]Setembro!$G$9</f>
        <v>30</v>
      </c>
      <c r="G17" s="17">
        <f>[12]Setembro!$G$10</f>
        <v>32</v>
      </c>
      <c r="H17" s="17">
        <f>[12]Setembro!$G$11</f>
        <v>43</v>
      </c>
      <c r="I17" s="17">
        <f>[12]Setembro!$G$12</f>
        <v>69</v>
      </c>
      <c r="J17" s="17">
        <f>[12]Setembro!$G$13</f>
        <v>59</v>
      </c>
      <c r="K17" s="17">
        <f>[12]Setembro!$G$14</f>
        <v>84</v>
      </c>
      <c r="L17" s="17">
        <f>[12]Setembro!$G$15</f>
        <v>81</v>
      </c>
      <c r="M17" s="17">
        <f>[12]Setembro!$G$16</f>
        <v>31</v>
      </c>
      <c r="N17" s="17">
        <f>[12]Setembro!$G$17</f>
        <v>28</v>
      </c>
      <c r="O17" s="17">
        <f>[12]Setembro!$G$18</f>
        <v>37</v>
      </c>
      <c r="P17" s="17">
        <f>[12]Setembro!$G$19</f>
        <v>44</v>
      </c>
      <c r="Q17" s="17">
        <f>[12]Setembro!$G$20</f>
        <v>31</v>
      </c>
      <c r="R17" s="17">
        <f>[12]Setembro!$G$21</f>
        <v>31</v>
      </c>
      <c r="S17" s="17">
        <f>[12]Setembro!$G$22</f>
        <v>26</v>
      </c>
      <c r="T17" s="17">
        <f>[12]Setembro!$G$23</f>
        <v>21</v>
      </c>
      <c r="U17" s="17">
        <f>[12]Setembro!$G$24</f>
        <v>16</v>
      </c>
      <c r="V17" s="17">
        <f>[12]Setembro!$G$25</f>
        <v>20</v>
      </c>
      <c r="W17" s="17">
        <f>[12]Setembro!$G$26</f>
        <v>22</v>
      </c>
      <c r="X17" s="17">
        <f>[12]Setembro!$G$27</f>
        <v>18</v>
      </c>
      <c r="Y17" s="17">
        <f>[12]Setembro!$G$28</f>
        <v>31</v>
      </c>
      <c r="Z17" s="17">
        <f>[12]Setembro!$G$29</f>
        <v>45</v>
      </c>
      <c r="AA17" s="17">
        <f>[12]Setembro!$G$30</f>
        <v>78</v>
      </c>
      <c r="AB17" s="17">
        <f>[12]Setembro!$G$31</f>
        <v>75</v>
      </c>
      <c r="AC17" s="17">
        <f>[12]Setembro!$G$32</f>
        <v>32</v>
      </c>
      <c r="AD17" s="17">
        <f>[12]Setembro!$G$33</f>
        <v>48</v>
      </c>
      <c r="AE17" s="17">
        <f>[12]Setembro!$G$34</f>
        <v>63</v>
      </c>
      <c r="AF17" s="40">
        <f t="shared" si="5"/>
        <v>16</v>
      </c>
      <c r="AG17" s="38">
        <f t="shared" si="6"/>
        <v>40.799999999999997</v>
      </c>
    </row>
    <row r="18" spans="1:33" ht="17.100000000000001" customHeight="1" x14ac:dyDescent="0.2">
      <c r="A18" s="14" t="s">
        <v>9</v>
      </c>
      <c r="B18" s="17">
        <f>[13]Setembro!$G$5</f>
        <v>19</v>
      </c>
      <c r="C18" s="17">
        <f>[13]Setembro!$G$6</f>
        <v>28</v>
      </c>
      <c r="D18" s="17">
        <f>[13]Setembro!$G$7</f>
        <v>22</v>
      </c>
      <c r="E18" s="17">
        <f>[13]Setembro!$G$8</f>
        <v>44</v>
      </c>
      <c r="F18" s="17">
        <f>[13]Setembro!$G$9</f>
        <v>46</v>
      </c>
      <c r="G18" s="17">
        <f>[13]Setembro!$G$10</f>
        <v>43</v>
      </c>
      <c r="H18" s="17">
        <f>[13]Setembro!$G$11</f>
        <v>34</v>
      </c>
      <c r="I18" s="17">
        <f>[13]Setembro!$G$12</f>
        <v>60</v>
      </c>
      <c r="J18" s="17">
        <f>[13]Setembro!$G$13</f>
        <v>45</v>
      </c>
      <c r="K18" s="17">
        <f>[13]Setembro!$G$14</f>
        <v>66</v>
      </c>
      <c r="L18" s="17">
        <f>[13]Setembro!$G$15</f>
        <v>81</v>
      </c>
      <c r="M18" s="17">
        <f>[13]Setembro!$G$16</f>
        <v>67</v>
      </c>
      <c r="N18" s="17">
        <f>[13]Setembro!$G$17</f>
        <v>44</v>
      </c>
      <c r="O18" s="17">
        <f>[13]Setembro!$G$18</f>
        <v>42</v>
      </c>
      <c r="P18" s="17">
        <f>[13]Setembro!$G$19</f>
        <v>35</v>
      </c>
      <c r="Q18" s="17">
        <f>[13]Setembro!$G$20</f>
        <v>30</v>
      </c>
      <c r="R18" s="17">
        <f>[13]Setembro!$G$21</f>
        <v>26</v>
      </c>
      <c r="S18" s="17">
        <f>[13]Setembro!$G$22</f>
        <v>24</v>
      </c>
      <c r="T18" s="17">
        <f>[13]Setembro!$G$23</f>
        <v>21</v>
      </c>
      <c r="U18" s="17">
        <f>[13]Setembro!$G$24</f>
        <v>11</v>
      </c>
      <c r="V18" s="17">
        <f>[13]Setembro!$G$25</f>
        <v>13</v>
      </c>
      <c r="W18" s="17">
        <f>[13]Setembro!$G$26</f>
        <v>14</v>
      </c>
      <c r="X18" s="17">
        <f>[13]Setembro!$G$27</f>
        <v>15</v>
      </c>
      <c r="Y18" s="17">
        <f>[13]Setembro!$G$28</f>
        <v>31</v>
      </c>
      <c r="Z18" s="17">
        <f>[13]Setembro!$G$29</f>
        <v>32</v>
      </c>
      <c r="AA18" s="17">
        <f>[13]Setembro!$G$30</f>
        <v>81</v>
      </c>
      <c r="AB18" s="17">
        <f>[13]Setembro!$G$31</f>
        <v>54</v>
      </c>
      <c r="AC18" s="17">
        <f>[13]Setembro!$G$32</f>
        <v>50</v>
      </c>
      <c r="AD18" s="17">
        <f>[13]Setembro!$G$33</f>
        <v>43</v>
      </c>
      <c r="AE18" s="17">
        <f>[13]Setembro!$G$34</f>
        <v>60</v>
      </c>
      <c r="AF18" s="40">
        <f t="shared" si="5"/>
        <v>11</v>
      </c>
      <c r="AG18" s="38">
        <f t="shared" si="6"/>
        <v>39.366666666666667</v>
      </c>
    </row>
    <row r="19" spans="1:33" ht="17.100000000000001" customHeight="1" x14ac:dyDescent="0.2">
      <c r="A19" s="14" t="s">
        <v>49</v>
      </c>
      <c r="B19" s="17">
        <f>[14]Setembro!$G$5</f>
        <v>14</v>
      </c>
      <c r="C19" s="17">
        <f>[14]Setembro!$G$6</f>
        <v>15</v>
      </c>
      <c r="D19" s="17">
        <f>[14]Setembro!$G$7</f>
        <v>36</v>
      </c>
      <c r="E19" s="17">
        <f>[14]Setembro!$G$8</f>
        <v>48</v>
      </c>
      <c r="F19" s="17">
        <f>[14]Setembro!$G$9</f>
        <v>29</v>
      </c>
      <c r="G19" s="17">
        <f>[14]Setembro!$G$10</f>
        <v>31</v>
      </c>
      <c r="H19" s="17">
        <f>[14]Setembro!$G$11</f>
        <v>30</v>
      </c>
      <c r="I19" s="17">
        <f>[14]Setembro!$G$12</f>
        <v>44</v>
      </c>
      <c r="J19" s="17">
        <f>[14]Setembro!$G$13</f>
        <v>55</v>
      </c>
      <c r="K19" s="17">
        <f>[14]Setembro!$G$14</f>
        <v>51</v>
      </c>
      <c r="L19" s="17">
        <f>[14]Setembro!$G$15</f>
        <v>83</v>
      </c>
      <c r="M19" s="17">
        <f>[14]Setembro!$G$16</f>
        <v>67</v>
      </c>
      <c r="N19" s="17">
        <f>[14]Setembro!$G$17</f>
        <v>27</v>
      </c>
      <c r="O19" s="17">
        <f>[14]Setembro!$G$18</f>
        <v>39</v>
      </c>
      <c r="P19" s="17">
        <f>[14]Setembro!$G$19</f>
        <v>30</v>
      </c>
      <c r="Q19" s="17">
        <f>[14]Setembro!$G$20</f>
        <v>32</v>
      </c>
      <c r="R19" s="17">
        <f>[14]Setembro!$G$21</f>
        <v>28</v>
      </c>
      <c r="S19" s="17">
        <f>[14]Setembro!$G$22</f>
        <v>26</v>
      </c>
      <c r="T19" s="17">
        <f>[14]Setembro!$G$23</f>
        <v>21</v>
      </c>
      <c r="U19" s="17">
        <f>[14]Setembro!$G$24</f>
        <v>19</v>
      </c>
      <c r="V19" s="17">
        <f>[14]Setembro!$G$25</f>
        <v>19</v>
      </c>
      <c r="W19" s="17">
        <f>[14]Setembro!$G$26</f>
        <v>27</v>
      </c>
      <c r="X19" s="17">
        <f>[14]Setembro!$G$27</f>
        <v>29</v>
      </c>
      <c r="Y19" s="17">
        <f>[14]Setembro!$G$28</f>
        <v>35</v>
      </c>
      <c r="Z19" s="17">
        <f>[14]Setembro!$G$29</f>
        <v>39</v>
      </c>
      <c r="AA19" s="17">
        <f>[14]Setembro!$G$30</f>
        <v>62</v>
      </c>
      <c r="AB19" s="17">
        <f>[14]Setembro!$G$31</f>
        <v>69</v>
      </c>
      <c r="AC19" s="17">
        <f>[14]Setembro!$G$32</f>
        <v>39</v>
      </c>
      <c r="AD19" s="17">
        <f>[14]Setembro!$G$33</f>
        <v>43</v>
      </c>
      <c r="AE19" s="17">
        <f>[14]Setembro!$G$34</f>
        <v>59</v>
      </c>
      <c r="AF19" s="40">
        <f t="shared" si="5"/>
        <v>14</v>
      </c>
      <c r="AG19" s="38">
        <f t="shared" si="6"/>
        <v>38.200000000000003</v>
      </c>
    </row>
    <row r="20" spans="1:33" ht="17.100000000000001" customHeight="1" x14ac:dyDescent="0.2">
      <c r="A20" s="14" t="s">
        <v>10</v>
      </c>
      <c r="B20" s="17">
        <f>[15]Setembro!$G$5</f>
        <v>19</v>
      </c>
      <c r="C20" s="17">
        <f>[15]Setembro!$G$6</f>
        <v>29</v>
      </c>
      <c r="D20" s="17">
        <f>[15]Setembro!$G$7</f>
        <v>27</v>
      </c>
      <c r="E20" s="17">
        <f>[15]Setembro!$G$8</f>
        <v>34</v>
      </c>
      <c r="F20" s="17">
        <f>[15]Setembro!$G$9</f>
        <v>33</v>
      </c>
      <c r="G20" s="17">
        <f>[15]Setembro!$G$10</f>
        <v>39</v>
      </c>
      <c r="H20" s="17">
        <f>[15]Setembro!$G$11</f>
        <v>33</v>
      </c>
      <c r="I20" s="17">
        <f>[15]Setembro!$G$12</f>
        <v>50</v>
      </c>
      <c r="J20" s="17">
        <f>[15]Setembro!$G$13</f>
        <v>47</v>
      </c>
      <c r="K20" s="17">
        <f>[15]Setembro!$G$14</f>
        <v>71</v>
      </c>
      <c r="L20" s="17">
        <f>[15]Setembro!$G$15</f>
        <v>72</v>
      </c>
      <c r="M20" s="17">
        <f>[15]Setembro!$G$16</f>
        <v>28</v>
      </c>
      <c r="N20" s="17">
        <f>[15]Setembro!$G$17</f>
        <v>25</v>
      </c>
      <c r="O20" s="17">
        <f>[15]Setembro!$G$18</f>
        <v>41</v>
      </c>
      <c r="P20" s="17">
        <f>[15]Setembro!$G$19</f>
        <v>36</v>
      </c>
      <c r="Q20" s="17">
        <f>[15]Setembro!$G$20</f>
        <v>31</v>
      </c>
      <c r="R20" s="17">
        <f>[15]Setembro!$G$21</f>
        <v>28</v>
      </c>
      <c r="S20" s="17">
        <f>[15]Setembro!$G$22</f>
        <v>23</v>
      </c>
      <c r="T20" s="17">
        <f>[15]Setembro!$G$23</f>
        <v>20</v>
      </c>
      <c r="U20" s="17">
        <f>[15]Setembro!$G$24</f>
        <v>14</v>
      </c>
      <c r="V20" s="17">
        <f>[15]Setembro!$G$25</f>
        <v>15</v>
      </c>
      <c r="W20" s="17">
        <f>[15]Setembro!$G$26</f>
        <v>16</v>
      </c>
      <c r="X20" s="17">
        <f>[15]Setembro!$G$27</f>
        <v>17</v>
      </c>
      <c r="Y20" s="17">
        <f>[15]Setembro!$G$28</f>
        <v>33</v>
      </c>
      <c r="Z20" s="17">
        <f>[15]Setembro!$G$29</f>
        <v>42</v>
      </c>
      <c r="AA20" s="17">
        <f>[15]Setembro!$G$30</f>
        <v>82</v>
      </c>
      <c r="AB20" s="17">
        <f>[15]Setembro!$G$31</f>
        <v>78</v>
      </c>
      <c r="AC20" s="17">
        <f>[15]Setembro!$G$32</f>
        <v>77</v>
      </c>
      <c r="AD20" s="17">
        <f>[15]Setembro!$G$33</f>
        <v>45</v>
      </c>
      <c r="AE20" s="17">
        <f>[15]Setembro!$G$34</f>
        <v>59</v>
      </c>
      <c r="AF20" s="40">
        <f t="shared" si="5"/>
        <v>14</v>
      </c>
      <c r="AG20" s="38">
        <f t="shared" si="6"/>
        <v>38.799999999999997</v>
      </c>
    </row>
    <row r="21" spans="1:33" ht="17.100000000000001" customHeight="1" x14ac:dyDescent="0.2">
      <c r="A21" s="14" t="s">
        <v>11</v>
      </c>
      <c r="B21" s="17">
        <f>[16]Setembro!$G$5</f>
        <v>16</v>
      </c>
      <c r="C21" s="17">
        <f>[16]Setembro!$G$6</f>
        <v>15</v>
      </c>
      <c r="D21" s="17">
        <f>[16]Setembro!$G$7</f>
        <v>12</v>
      </c>
      <c r="E21" s="17">
        <f>[16]Setembro!$G$8</f>
        <v>45</v>
      </c>
      <c r="F21" s="17">
        <f>[16]Setembro!$G$9</f>
        <v>37</v>
      </c>
      <c r="G21" s="17">
        <f>[16]Setembro!$G$10</f>
        <v>37</v>
      </c>
      <c r="H21" s="17">
        <f>[16]Setembro!$G$11</f>
        <v>31</v>
      </c>
      <c r="I21" s="17">
        <f>[16]Setembro!$G$12</f>
        <v>45</v>
      </c>
      <c r="J21" s="17">
        <f>[16]Setembro!$G$13</f>
        <v>43</v>
      </c>
      <c r="K21" s="17">
        <f>[16]Setembro!$G$14</f>
        <v>47</v>
      </c>
      <c r="L21" s="17">
        <f>[16]Setembro!$G$15</f>
        <v>80</v>
      </c>
      <c r="M21" s="17">
        <f>[16]Setembro!$G$16</f>
        <v>60</v>
      </c>
      <c r="N21" s="17">
        <f>[16]Setembro!$G$17</f>
        <v>34</v>
      </c>
      <c r="O21" s="17">
        <f>[16]Setembro!$G$18</f>
        <v>41</v>
      </c>
      <c r="P21" s="17">
        <f>[16]Setembro!$G$19</f>
        <v>26</v>
      </c>
      <c r="Q21" s="17">
        <f>[16]Setembro!$G$20</f>
        <v>32</v>
      </c>
      <c r="R21" s="17">
        <f>[16]Setembro!$G$21</f>
        <v>28</v>
      </c>
      <c r="S21" s="17">
        <f>[16]Setembro!$G$22</f>
        <v>24</v>
      </c>
      <c r="T21" s="17">
        <f>[16]Setembro!$G$23</f>
        <v>17</v>
      </c>
      <c r="U21" s="17">
        <f>[16]Setembro!$G$24</f>
        <v>12</v>
      </c>
      <c r="V21" s="17">
        <f>[16]Setembro!$G$25</f>
        <v>13</v>
      </c>
      <c r="W21" s="17">
        <f>[16]Setembro!$G$26</f>
        <v>18</v>
      </c>
      <c r="X21" s="17">
        <f>[16]Setembro!$G$27</f>
        <v>17</v>
      </c>
      <c r="Y21" s="17">
        <f>[16]Setembro!$G$28</f>
        <v>32</v>
      </c>
      <c r="Z21" s="17">
        <f>[16]Setembro!$G$29</f>
        <v>31</v>
      </c>
      <c r="AA21" s="17">
        <f>[16]Setembro!$G$30</f>
        <v>57</v>
      </c>
      <c r="AB21" s="17">
        <f>[16]Setembro!$G$31</f>
        <v>56</v>
      </c>
      <c r="AC21" s="17">
        <f>[16]Setembro!$G$32</f>
        <v>39</v>
      </c>
      <c r="AD21" s="17">
        <f>[16]Setembro!$G$33</f>
        <v>37</v>
      </c>
      <c r="AE21" s="17">
        <f>[16]Setembro!$G$34</f>
        <v>66</v>
      </c>
      <c r="AF21" s="40">
        <f t="shared" si="5"/>
        <v>12</v>
      </c>
      <c r="AG21" s="38">
        <f t="shared" si="6"/>
        <v>34.93333333333333</v>
      </c>
    </row>
    <row r="22" spans="1:33" ht="17.100000000000001" customHeight="1" x14ac:dyDescent="0.2">
      <c r="A22" s="14" t="s">
        <v>12</v>
      </c>
      <c r="B22" s="17">
        <f>[17]Setembro!$G$5</f>
        <v>14</v>
      </c>
      <c r="C22" s="17">
        <f>[17]Setembro!$G$6</f>
        <v>13</v>
      </c>
      <c r="D22" s="17">
        <f>[17]Setembro!$G$7</f>
        <v>13</v>
      </c>
      <c r="E22" s="17">
        <f>[17]Setembro!$G$8</f>
        <v>34</v>
      </c>
      <c r="F22" s="17">
        <f>[17]Setembro!$G$9</f>
        <v>28</v>
      </c>
      <c r="G22" s="17">
        <f>[17]Setembro!$G$10</f>
        <v>34</v>
      </c>
      <c r="H22" s="17">
        <f>[17]Setembro!$G$11</f>
        <v>31</v>
      </c>
      <c r="I22" s="17">
        <f>[17]Setembro!$G$12</f>
        <v>46</v>
      </c>
      <c r="J22" s="17">
        <f>[17]Setembro!$G$13</f>
        <v>70</v>
      </c>
      <c r="K22" s="17">
        <f>[17]Setembro!$G$14</f>
        <v>49</v>
      </c>
      <c r="L22" s="17">
        <f>[17]Setembro!$G$15</f>
        <v>79</v>
      </c>
      <c r="M22" s="17">
        <f>[17]Setembro!$G$16</f>
        <v>72</v>
      </c>
      <c r="N22" s="17">
        <f>[17]Setembro!$G$17</f>
        <v>42</v>
      </c>
      <c r="O22" s="17">
        <f>[17]Setembro!$G$18</f>
        <v>42</v>
      </c>
      <c r="P22" s="17">
        <f>[17]Setembro!$G$19</f>
        <v>32</v>
      </c>
      <c r="Q22" s="17">
        <f>[17]Setembro!$G$20</f>
        <v>36</v>
      </c>
      <c r="R22" s="17">
        <f>[17]Setembro!$G$21</f>
        <v>28</v>
      </c>
      <c r="S22" s="17">
        <f>[17]Setembro!$G$22</f>
        <v>27</v>
      </c>
      <c r="T22" s="17">
        <f>[17]Setembro!$G$23</f>
        <v>21</v>
      </c>
      <c r="U22" s="17">
        <f>[17]Setembro!$G$24</f>
        <v>21</v>
      </c>
      <c r="V22" s="17">
        <f>[17]Setembro!$G$25</f>
        <v>27</v>
      </c>
      <c r="W22" s="17">
        <f>[17]Setembro!$G$26</f>
        <v>33</v>
      </c>
      <c r="X22" s="17">
        <f>[17]Setembro!$G$27</f>
        <v>36</v>
      </c>
      <c r="Y22" s="17">
        <f>[17]Setembro!$G$28</f>
        <v>36</v>
      </c>
      <c r="Z22" s="17">
        <f>[17]Setembro!$G$29</f>
        <v>35</v>
      </c>
      <c r="AA22" s="17">
        <f>[17]Setembro!$G$30</f>
        <v>59</v>
      </c>
      <c r="AB22" s="17">
        <f>[17]Setembro!$G$31</f>
        <v>71</v>
      </c>
      <c r="AC22" s="17">
        <f>[17]Setembro!$G$32</f>
        <v>45</v>
      </c>
      <c r="AD22" s="17">
        <f>[17]Setembro!$G$33</f>
        <v>44</v>
      </c>
      <c r="AE22" s="17">
        <f>[17]Setembro!$G$34</f>
        <v>59</v>
      </c>
      <c r="AF22" s="40">
        <f t="shared" si="5"/>
        <v>13</v>
      </c>
      <c r="AG22" s="38">
        <f t="shared" si="6"/>
        <v>39.233333333333334</v>
      </c>
    </row>
    <row r="23" spans="1:33" ht="17.100000000000001" customHeight="1" x14ac:dyDescent="0.2">
      <c r="A23" s="14" t="s">
        <v>13</v>
      </c>
      <c r="B23" s="17" t="str">
        <f>[18]Setembro!$G$5</f>
        <v>*</v>
      </c>
      <c r="C23" s="17" t="str">
        <f>[18]Setembro!$G$6</f>
        <v>*</v>
      </c>
      <c r="D23" s="17" t="str">
        <f>[18]Setembro!$G$7</f>
        <v>*</v>
      </c>
      <c r="E23" s="17" t="str">
        <f>[18]Setembro!$G$8</f>
        <v>*</v>
      </c>
      <c r="F23" s="17" t="str">
        <f>[18]Setembro!$G$9</f>
        <v>*</v>
      </c>
      <c r="G23" s="17" t="str">
        <f>[18]Setembro!$G$10</f>
        <v>*</v>
      </c>
      <c r="H23" s="17" t="str">
        <f>[18]Setembro!$G$11</f>
        <v>*</v>
      </c>
      <c r="I23" s="17" t="str">
        <f>[18]Setembro!$G$12</f>
        <v>*</v>
      </c>
      <c r="J23" s="17" t="str">
        <f>[18]Setembro!$G$13</f>
        <v>*</v>
      </c>
      <c r="K23" s="17" t="str">
        <f>[18]Setembro!$G$14</f>
        <v>*</v>
      </c>
      <c r="L23" s="17" t="str">
        <f>[18]Setembro!$G$15</f>
        <v>*</v>
      </c>
      <c r="M23" s="17" t="str">
        <f>[18]Setembro!$G$16</f>
        <v>*</v>
      </c>
      <c r="N23" s="17" t="str">
        <f>[18]Setembro!$G$17</f>
        <v>*</v>
      </c>
      <c r="O23" s="17" t="str">
        <f>[18]Setembro!$G$18</f>
        <v>*</v>
      </c>
      <c r="P23" s="17" t="str">
        <f>[18]Setembro!$G$19</f>
        <v>*</v>
      </c>
      <c r="Q23" s="17" t="str">
        <f>[18]Setembro!$G$20</f>
        <v>*</v>
      </c>
      <c r="R23" s="17" t="str">
        <f>[18]Setembro!$G$21</f>
        <v>*</v>
      </c>
      <c r="S23" s="17" t="str">
        <f>[18]Setembro!$G$22</f>
        <v>*</v>
      </c>
      <c r="T23" s="17" t="str">
        <f>[18]Setembro!$G$23</f>
        <v>*</v>
      </c>
      <c r="U23" s="17" t="str">
        <f>[18]Setembro!$G$24</f>
        <v>*</v>
      </c>
      <c r="V23" s="17" t="str">
        <f>[18]Setembro!$G$25</f>
        <v>*</v>
      </c>
      <c r="W23" s="17" t="str">
        <f>[18]Setembro!$G$26</f>
        <v>*</v>
      </c>
      <c r="X23" s="17" t="str">
        <f>[18]Setembro!$G$27</f>
        <v>*</v>
      </c>
      <c r="Y23" s="17" t="str">
        <f>[18]Setembro!$G$28</f>
        <v>*</v>
      </c>
      <c r="Z23" s="17" t="str">
        <f>[18]Setembro!$G$29</f>
        <v>*</v>
      </c>
      <c r="AA23" s="17" t="str">
        <f>[18]Setembro!$G$30</f>
        <v>*</v>
      </c>
      <c r="AB23" s="17" t="str">
        <f>[18]Setembro!$G$31</f>
        <v>*</v>
      </c>
      <c r="AC23" s="17" t="str">
        <f>[18]Setembro!$G$32</f>
        <v>*</v>
      </c>
      <c r="AD23" s="17" t="str">
        <f>[18]Setembro!$G$33</f>
        <v>*</v>
      </c>
      <c r="AE23" s="17" t="str">
        <f>[18]Setembro!$G$34</f>
        <v>*</v>
      </c>
      <c r="AF23" s="40" t="s">
        <v>137</v>
      </c>
      <c r="AG23" s="38" t="s">
        <v>137</v>
      </c>
    </row>
    <row r="24" spans="1:33" ht="17.100000000000001" customHeight="1" x14ac:dyDescent="0.2">
      <c r="A24" s="14" t="s">
        <v>14</v>
      </c>
      <c r="B24" s="17">
        <f>[19]Setembro!$G$5</f>
        <v>17</v>
      </c>
      <c r="C24" s="17">
        <f>[19]Setembro!$G$6</f>
        <v>17</v>
      </c>
      <c r="D24" s="17">
        <f>[19]Setembro!$G$7</f>
        <v>13</v>
      </c>
      <c r="E24" s="17">
        <f>[19]Setembro!$G$8</f>
        <v>14</v>
      </c>
      <c r="F24" s="17">
        <f>[19]Setembro!$G$9</f>
        <v>35</v>
      </c>
      <c r="G24" s="17">
        <f>[19]Setembro!$G$10</f>
        <v>26</v>
      </c>
      <c r="H24" s="17">
        <f>[19]Setembro!$G$11</f>
        <v>23</v>
      </c>
      <c r="I24" s="17">
        <f>[19]Setembro!$G$12</f>
        <v>31</v>
      </c>
      <c r="J24" s="17">
        <f>[19]Setembro!$G$13</f>
        <v>67</v>
      </c>
      <c r="K24" s="17">
        <f>[19]Setembro!$G$14</f>
        <v>59</v>
      </c>
      <c r="L24" s="17">
        <f>[19]Setembro!$G$15</f>
        <v>72</v>
      </c>
      <c r="M24" s="17">
        <f>[19]Setembro!$G$16</f>
        <v>71</v>
      </c>
      <c r="N24" s="17">
        <f>[19]Setembro!$G$17</f>
        <v>58</v>
      </c>
      <c r="O24" s="17">
        <f>[19]Setembro!$G$18</f>
        <v>43</v>
      </c>
      <c r="P24" s="17">
        <f>[19]Setembro!$G$19</f>
        <v>28</v>
      </c>
      <c r="Q24" s="17">
        <f>[19]Setembro!$G$20</f>
        <v>24</v>
      </c>
      <c r="R24" s="17">
        <f>[19]Setembro!$G$21</f>
        <v>23</v>
      </c>
      <c r="S24" s="17">
        <f>[19]Setembro!$G$22</f>
        <v>19</v>
      </c>
      <c r="T24" s="17">
        <f>[19]Setembro!$G$23</f>
        <v>9</v>
      </c>
      <c r="U24" s="17">
        <f>[19]Setembro!$G$24</f>
        <v>10</v>
      </c>
      <c r="V24" s="17">
        <f>[19]Setembro!$G$25</f>
        <v>12</v>
      </c>
      <c r="W24" s="17">
        <f>[19]Setembro!$G$26</f>
        <v>11</v>
      </c>
      <c r="X24" s="17">
        <f>[19]Setembro!$G$27</f>
        <v>15</v>
      </c>
      <c r="Y24" s="17">
        <f>[19]Setembro!$G$28</f>
        <v>20</v>
      </c>
      <c r="Z24" s="17">
        <f>[19]Setembro!$G$29</f>
        <v>23</v>
      </c>
      <c r="AA24" s="17">
        <f>[19]Setembro!$G$30</f>
        <v>47</v>
      </c>
      <c r="AB24" s="17">
        <f>[19]Setembro!$G$31</f>
        <v>32</v>
      </c>
      <c r="AC24" s="17">
        <f>[19]Setembro!$G$32</f>
        <v>51</v>
      </c>
      <c r="AD24" s="17">
        <f>[19]Setembro!$G$33</f>
        <v>40</v>
      </c>
      <c r="AE24" s="17">
        <f>[19]Setembro!$G$34</f>
        <v>47</v>
      </c>
      <c r="AF24" s="40">
        <f t="shared" si="5"/>
        <v>9</v>
      </c>
      <c r="AG24" s="38">
        <f t="shared" si="6"/>
        <v>31.9</v>
      </c>
    </row>
    <row r="25" spans="1:33" ht="17.100000000000001" customHeight="1" x14ac:dyDescent="0.2">
      <c r="A25" s="14" t="s">
        <v>15</v>
      </c>
      <c r="B25" s="17">
        <f>[20]Setembro!$G$5</f>
        <v>19</v>
      </c>
      <c r="C25" s="17">
        <f>[20]Setembro!$G$6</f>
        <v>21</v>
      </c>
      <c r="D25" s="17">
        <f>[20]Setembro!$G$7</f>
        <v>44</v>
      </c>
      <c r="E25" s="17">
        <f>[20]Setembro!$G$8</f>
        <v>43</v>
      </c>
      <c r="F25" s="17">
        <f>[20]Setembro!$G$9</f>
        <v>29</v>
      </c>
      <c r="G25" s="17">
        <f>[20]Setembro!$G$10</f>
        <v>37</v>
      </c>
      <c r="H25" s="17">
        <f>[20]Setembro!$G$11</f>
        <v>34</v>
      </c>
      <c r="I25" s="17">
        <f>[20]Setembro!$G$12</f>
        <v>49</v>
      </c>
      <c r="J25" s="17">
        <f>[20]Setembro!$G$13</f>
        <v>45</v>
      </c>
      <c r="K25" s="17">
        <f>[20]Setembro!$G$14</f>
        <v>72</v>
      </c>
      <c r="L25" s="17">
        <f>[20]Setembro!$G$15</f>
        <v>88</v>
      </c>
      <c r="M25" s="17">
        <f>[20]Setembro!$G$16</f>
        <v>27</v>
      </c>
      <c r="N25" s="17">
        <f>[20]Setembro!$G$17</f>
        <v>20</v>
      </c>
      <c r="O25" s="17">
        <f>[20]Setembro!$G$18</f>
        <v>37</v>
      </c>
      <c r="P25" s="17">
        <f>[20]Setembro!$G$19</f>
        <v>32</v>
      </c>
      <c r="Q25" s="17">
        <f>[20]Setembro!$G$20</f>
        <v>34</v>
      </c>
      <c r="R25" s="17">
        <f>[20]Setembro!$G$21</f>
        <v>32</v>
      </c>
      <c r="S25" s="17">
        <f>[20]Setembro!$G$22</f>
        <v>31</v>
      </c>
      <c r="T25" s="17">
        <f>[20]Setembro!$G$23</f>
        <v>23</v>
      </c>
      <c r="U25" s="17">
        <f>[20]Setembro!$G$24</f>
        <v>14</v>
      </c>
      <c r="V25" s="17">
        <f>[20]Setembro!$G$25</f>
        <v>18</v>
      </c>
      <c r="W25" s="17">
        <f>[20]Setembro!$G$26</f>
        <v>22</v>
      </c>
      <c r="X25" s="17">
        <f>[20]Setembro!$G$27</f>
        <v>32</v>
      </c>
      <c r="Y25" s="17">
        <f>[20]Setembro!$G$28</f>
        <v>36</v>
      </c>
      <c r="Z25" s="17">
        <f>[20]Setembro!$G$29</f>
        <v>41</v>
      </c>
      <c r="AA25" s="17">
        <f>[20]Setembro!$G$30</f>
        <v>68</v>
      </c>
      <c r="AB25" s="17">
        <f>[20]Setembro!$G$31</f>
        <v>81</v>
      </c>
      <c r="AC25" s="17">
        <f>[20]Setembro!$G$32</f>
        <v>28</v>
      </c>
      <c r="AD25" s="17">
        <f>[20]Setembro!$G$33</f>
        <v>45</v>
      </c>
      <c r="AE25" s="17">
        <f>[20]Setembro!$G$34</f>
        <v>62</v>
      </c>
      <c r="AF25" s="40">
        <f t="shared" si="5"/>
        <v>14</v>
      </c>
      <c r="AG25" s="38">
        <f t="shared" si="6"/>
        <v>38.799999999999997</v>
      </c>
    </row>
    <row r="26" spans="1:33" ht="17.100000000000001" customHeight="1" x14ac:dyDescent="0.2">
      <c r="A26" s="14" t="s">
        <v>16</v>
      </c>
      <c r="B26" s="17">
        <f>[21]Setembro!$G$5</f>
        <v>17</v>
      </c>
      <c r="C26" s="17">
        <f>[21]Setembro!$G$6</f>
        <v>44</v>
      </c>
      <c r="D26" s="17">
        <f>[21]Setembro!$G$7</f>
        <v>46</v>
      </c>
      <c r="E26" s="17">
        <f>[21]Setembro!$G$8</f>
        <v>48</v>
      </c>
      <c r="F26" s="17">
        <f>[21]Setembro!$G$9</f>
        <v>28</v>
      </c>
      <c r="G26" s="17">
        <f>[21]Setembro!$G$10</f>
        <v>33</v>
      </c>
      <c r="H26" s="17">
        <f>[21]Setembro!$G$11</f>
        <v>25</v>
      </c>
      <c r="I26" s="17">
        <f>[21]Setembro!$G$12</f>
        <v>38</v>
      </c>
      <c r="J26" s="17">
        <f>[21]Setembro!$G$13</f>
        <v>35</v>
      </c>
      <c r="K26" s="17">
        <f>[21]Setembro!$G$14</f>
        <v>58</v>
      </c>
      <c r="L26" s="17">
        <f>[21]Setembro!$G$15</f>
        <v>73</v>
      </c>
      <c r="M26" s="17">
        <f>[21]Setembro!$G$16</f>
        <v>36</v>
      </c>
      <c r="N26" s="17">
        <f>[21]Setembro!$G$17</f>
        <v>23</v>
      </c>
      <c r="O26" s="17">
        <f>[21]Setembro!$G$18</f>
        <v>34</v>
      </c>
      <c r="P26" s="17">
        <f>[21]Setembro!$G$19</f>
        <v>31</v>
      </c>
      <c r="Q26" s="17">
        <f>[21]Setembro!$G$20</f>
        <v>25</v>
      </c>
      <c r="R26" s="17">
        <f>[21]Setembro!$G$21</f>
        <v>24</v>
      </c>
      <c r="S26" s="17">
        <f>[21]Setembro!$G$22</f>
        <v>28</v>
      </c>
      <c r="T26" s="17">
        <f>[21]Setembro!$G$23</f>
        <v>23</v>
      </c>
      <c r="U26" s="17">
        <f>[21]Setembro!$G$24</f>
        <v>24</v>
      </c>
      <c r="V26" s="17">
        <f>[21]Setembro!$G$25</f>
        <v>25</v>
      </c>
      <c r="W26" s="17">
        <f>[21]Setembro!$G$26</f>
        <v>25</v>
      </c>
      <c r="X26" s="17">
        <f>[21]Setembro!$G$27</f>
        <v>26</v>
      </c>
      <c r="Y26" s="17">
        <f>[21]Setembro!$G$28</f>
        <v>28</v>
      </c>
      <c r="Z26" s="17">
        <f>[21]Setembro!$G$29</f>
        <v>34</v>
      </c>
      <c r="AA26" s="17">
        <f>[21]Setembro!$G$30</f>
        <v>55</v>
      </c>
      <c r="AB26" s="17">
        <f>[21]Setembro!$G$31</f>
        <v>65</v>
      </c>
      <c r="AC26" s="17">
        <f>[21]Setembro!$G$32</f>
        <v>26</v>
      </c>
      <c r="AD26" s="17">
        <f>[21]Setembro!$G$33</f>
        <v>38</v>
      </c>
      <c r="AE26" s="17">
        <f>[21]Setembro!$G$34</f>
        <v>51</v>
      </c>
      <c r="AF26" s="40">
        <f t="shared" si="5"/>
        <v>17</v>
      </c>
      <c r="AG26" s="38">
        <f t="shared" si="6"/>
        <v>35.533333333333331</v>
      </c>
    </row>
    <row r="27" spans="1:33" ht="17.100000000000001" customHeight="1" x14ac:dyDescent="0.2">
      <c r="A27" s="14" t="s">
        <v>17</v>
      </c>
      <c r="B27" s="17">
        <f>[22]Setembro!$G$5</f>
        <v>17</v>
      </c>
      <c r="C27" s="17">
        <f>[22]Setembro!$G$6</f>
        <v>22</v>
      </c>
      <c r="D27" s="17">
        <f>[22]Setembro!$G$7</f>
        <v>14</v>
      </c>
      <c r="E27" s="17">
        <f>[22]Setembro!$G$8</f>
        <v>47</v>
      </c>
      <c r="F27" s="17">
        <f>[22]Setembro!$G$9</f>
        <v>46</v>
      </c>
      <c r="G27" s="17">
        <f>[22]Setembro!$G$10</f>
        <v>40</v>
      </c>
      <c r="H27" s="17">
        <f>[22]Setembro!$G$11</f>
        <v>31</v>
      </c>
      <c r="I27" s="17">
        <f>[22]Setembro!$G$12</f>
        <v>50</v>
      </c>
      <c r="J27" s="17">
        <f>[22]Setembro!$G$13</f>
        <v>44</v>
      </c>
      <c r="K27" s="17">
        <f>[22]Setembro!$G$14</f>
        <v>73</v>
      </c>
      <c r="L27" s="17">
        <f>[22]Setembro!$G$15</f>
        <v>80</v>
      </c>
      <c r="M27" s="17">
        <f>[22]Setembro!$G$16</f>
        <v>68</v>
      </c>
      <c r="N27" s="17">
        <f>[22]Setembro!$G$17</f>
        <v>38</v>
      </c>
      <c r="O27" s="17">
        <f>[22]Setembro!$G$18</f>
        <v>42</v>
      </c>
      <c r="P27" s="17">
        <f>[22]Setembro!$G$19</f>
        <v>31</v>
      </c>
      <c r="Q27" s="17">
        <f>[22]Setembro!$G$20</f>
        <v>32</v>
      </c>
      <c r="R27" s="17">
        <f>[22]Setembro!$G$21</f>
        <v>31</v>
      </c>
      <c r="S27" s="17">
        <f>[22]Setembro!$G$22</f>
        <v>25</v>
      </c>
      <c r="T27" s="17">
        <f>[22]Setembro!$G$23</f>
        <v>16</v>
      </c>
      <c r="U27" s="17">
        <f>[22]Setembro!$G$24</f>
        <v>13</v>
      </c>
      <c r="V27" s="17">
        <f>[22]Setembro!$G$25</f>
        <v>13</v>
      </c>
      <c r="W27" s="17">
        <f>[22]Setembro!$G$26</f>
        <v>15</v>
      </c>
      <c r="X27" s="17">
        <f>[22]Setembro!$G$27</f>
        <v>16</v>
      </c>
      <c r="Y27" s="17">
        <f>[22]Setembro!$G$28</f>
        <v>32</v>
      </c>
      <c r="Z27" s="17">
        <f>[22]Setembro!$G$29</f>
        <v>32</v>
      </c>
      <c r="AA27" s="17">
        <f>[22]Setembro!$G$30</f>
        <v>70</v>
      </c>
      <c r="AB27" s="17">
        <f>[22]Setembro!$G$31</f>
        <v>48</v>
      </c>
      <c r="AC27" s="17">
        <f>[22]Setembro!$G$32</f>
        <v>47</v>
      </c>
      <c r="AD27" s="17">
        <f>[22]Setembro!$G$33</f>
        <v>41</v>
      </c>
      <c r="AE27" s="17">
        <f>[22]Setembro!$G$34</f>
        <v>66</v>
      </c>
      <c r="AF27" s="40">
        <f>MIN(B27:AE27)</f>
        <v>13</v>
      </c>
      <c r="AG27" s="38">
        <f>AVERAGE(B27:AE27)</f>
        <v>38</v>
      </c>
    </row>
    <row r="28" spans="1:33" ht="17.100000000000001" customHeight="1" x14ac:dyDescent="0.2">
      <c r="A28" s="14" t="s">
        <v>18</v>
      </c>
      <c r="B28" s="17">
        <f>[23]Setembro!$G$5</f>
        <v>16</v>
      </c>
      <c r="C28" s="17">
        <f>[23]Setembro!$G$6</f>
        <v>14</v>
      </c>
      <c r="D28" s="17">
        <f>[23]Setembro!$G$7</f>
        <v>14</v>
      </c>
      <c r="E28" s="17">
        <f>[23]Setembro!$G$8</f>
        <v>24</v>
      </c>
      <c r="F28" s="17">
        <f>[23]Setembro!$G$9</f>
        <v>28</v>
      </c>
      <c r="G28" s="17">
        <f>[23]Setembro!$G$10</f>
        <v>25</v>
      </c>
      <c r="H28" s="17">
        <f>[23]Setembro!$G$11</f>
        <v>31</v>
      </c>
      <c r="I28" s="17">
        <f>[23]Setembro!$G$12</f>
        <v>29</v>
      </c>
      <c r="J28" s="17">
        <f>[23]Setembro!$G$13</f>
        <v>75</v>
      </c>
      <c r="K28" s="17">
        <f>[23]Setembro!$G$14</f>
        <v>51</v>
      </c>
      <c r="L28" s="17">
        <f>[23]Setembro!$G$15</f>
        <v>63</v>
      </c>
      <c r="M28" s="17">
        <f>[23]Setembro!$G$16</f>
        <v>79</v>
      </c>
      <c r="N28" s="17">
        <f>[23]Setembro!$G$17</f>
        <v>62</v>
      </c>
      <c r="O28" s="17">
        <f>[23]Setembro!$G$18</f>
        <v>42</v>
      </c>
      <c r="P28" s="17">
        <f>[23]Setembro!$G$19</f>
        <v>29</v>
      </c>
      <c r="Q28" s="17">
        <f>[23]Setembro!$G$20</f>
        <v>31</v>
      </c>
      <c r="R28" s="17">
        <f>[23]Setembro!$G$21</f>
        <v>28</v>
      </c>
      <c r="S28" s="17">
        <f>[23]Setembro!$G$22</f>
        <v>19</v>
      </c>
      <c r="T28" s="17">
        <f>[23]Setembro!$G$23</f>
        <v>13</v>
      </c>
      <c r="U28" s="17">
        <f>[23]Setembro!$G$24</f>
        <v>11</v>
      </c>
      <c r="V28" s="17">
        <f>[23]Setembro!$G$25</f>
        <v>12</v>
      </c>
      <c r="W28" s="17">
        <f>[23]Setembro!$G$26</f>
        <v>14</v>
      </c>
      <c r="X28" s="17">
        <f>[23]Setembro!$G$27</f>
        <v>15</v>
      </c>
      <c r="Y28" s="17">
        <f>[23]Setembro!$G$28</f>
        <v>23</v>
      </c>
      <c r="Z28" s="17">
        <f>[23]Setembro!$G$29</f>
        <v>33</v>
      </c>
      <c r="AA28" s="17">
        <f>[23]Setembro!$G$30</f>
        <v>70</v>
      </c>
      <c r="AB28" s="17">
        <f>[23]Setembro!$G$31</f>
        <v>49</v>
      </c>
      <c r="AC28" s="17">
        <f>[23]Setembro!$G$32</f>
        <v>59</v>
      </c>
      <c r="AD28" s="17">
        <f>[23]Setembro!$G$33</f>
        <v>35</v>
      </c>
      <c r="AE28" s="17">
        <f>[23]Setembro!$G$34</f>
        <v>60</v>
      </c>
      <c r="AF28" s="40">
        <f t="shared" si="5"/>
        <v>11</v>
      </c>
      <c r="AG28" s="38">
        <f t="shared" si="6"/>
        <v>35.133333333333333</v>
      </c>
    </row>
    <row r="29" spans="1:33" ht="17.100000000000001" customHeight="1" x14ac:dyDescent="0.2">
      <c r="A29" s="14" t="s">
        <v>19</v>
      </c>
      <c r="B29" s="17">
        <f>[24]Setembro!$G$5</f>
        <v>19</v>
      </c>
      <c r="C29" s="17">
        <f>[24]Setembro!$G$6</f>
        <v>30</v>
      </c>
      <c r="D29" s="17">
        <f>[24]Setembro!$G$7</f>
        <v>56</v>
      </c>
      <c r="E29" s="17">
        <f>[24]Setembro!$G$8</f>
        <v>37</v>
      </c>
      <c r="F29" s="17">
        <f>[24]Setembro!$G$9</f>
        <v>21</v>
      </c>
      <c r="G29" s="17">
        <f>[24]Setembro!$G$10</f>
        <v>22</v>
      </c>
      <c r="H29" s="17">
        <f>[24]Setembro!$G$11</f>
        <v>42</v>
      </c>
      <c r="I29" s="17">
        <f>[24]Setembro!$G$12</f>
        <v>55</v>
      </c>
      <c r="J29" s="17">
        <f>[24]Setembro!$G$13</f>
        <v>44</v>
      </c>
      <c r="K29" s="17">
        <f>[24]Setembro!$G$14</f>
        <v>74</v>
      </c>
      <c r="L29" s="17">
        <f>[24]Setembro!$G$15</f>
        <v>77</v>
      </c>
      <c r="M29" s="17">
        <f>[24]Setembro!$G$16</f>
        <v>28</v>
      </c>
      <c r="N29" s="17">
        <f>[24]Setembro!$G$17</f>
        <v>15</v>
      </c>
      <c r="O29" s="17">
        <f>[24]Setembro!$G$18</f>
        <v>30</v>
      </c>
      <c r="P29" s="17">
        <f>[24]Setembro!$G$19</f>
        <v>38</v>
      </c>
      <c r="Q29" s="17">
        <f>[24]Setembro!$G$20</f>
        <v>30</v>
      </c>
      <c r="R29" s="17">
        <f>[24]Setembro!$G$21</f>
        <v>30</v>
      </c>
      <c r="S29" s="17">
        <f>[24]Setembro!$G$22</f>
        <v>32</v>
      </c>
      <c r="T29" s="17">
        <f>[24]Setembro!$G$23</f>
        <v>29</v>
      </c>
      <c r="U29" s="17">
        <f>[24]Setembro!$G$24</f>
        <v>19</v>
      </c>
      <c r="V29" s="17">
        <f>[24]Setembro!$G$25</f>
        <v>19</v>
      </c>
      <c r="W29" s="17">
        <f>[24]Setembro!$G$26</f>
        <v>19</v>
      </c>
      <c r="X29" s="17">
        <f>[24]Setembro!$G$27</f>
        <v>19</v>
      </c>
      <c r="Y29" s="17">
        <f>[24]Setembro!$G$28</f>
        <v>35</v>
      </c>
      <c r="Z29" s="17">
        <f>[24]Setembro!$G$29</f>
        <v>52</v>
      </c>
      <c r="AA29" s="17">
        <f>[24]Setembro!$G$30</f>
        <v>66</v>
      </c>
      <c r="AB29" s="17">
        <f>[24]Setembro!$G$31</f>
        <v>82</v>
      </c>
      <c r="AC29" s="17">
        <f>[24]Setembro!$G$32</f>
        <v>37</v>
      </c>
      <c r="AD29" s="17">
        <f>[24]Setembro!$G$33</f>
        <v>57</v>
      </c>
      <c r="AE29" s="17">
        <f>[24]Setembro!$G$34</f>
        <v>52</v>
      </c>
      <c r="AF29" s="40">
        <f t="shared" si="5"/>
        <v>15</v>
      </c>
      <c r="AG29" s="38">
        <f t="shared" si="6"/>
        <v>38.866666666666667</v>
      </c>
    </row>
    <row r="30" spans="1:33" ht="17.100000000000001" customHeight="1" x14ac:dyDescent="0.2">
      <c r="A30" s="14" t="s">
        <v>31</v>
      </c>
      <c r="B30" s="17">
        <f>[25]Setembro!$G$5</f>
        <v>15</v>
      </c>
      <c r="C30" s="17">
        <f>[25]Setembro!$G$6</f>
        <v>15</v>
      </c>
      <c r="D30" s="17">
        <f>[25]Setembro!$G$7</f>
        <v>11</v>
      </c>
      <c r="E30" s="17">
        <f>[25]Setembro!$G$8</f>
        <v>31</v>
      </c>
      <c r="F30" s="17">
        <f>[25]Setembro!$G$9</f>
        <v>40</v>
      </c>
      <c r="G30" s="17">
        <f>[25]Setembro!$G$10</f>
        <v>34</v>
      </c>
      <c r="H30" s="17">
        <f>[25]Setembro!$G$11</f>
        <v>32</v>
      </c>
      <c r="I30" s="17">
        <f>[25]Setembro!$G$12</f>
        <v>40</v>
      </c>
      <c r="J30" s="17">
        <f>[25]Setembro!$G$13</f>
        <v>55</v>
      </c>
      <c r="K30" s="17">
        <f>[25]Setembro!$G$14</f>
        <v>47</v>
      </c>
      <c r="L30" s="17">
        <f>[25]Setembro!$G$15</f>
        <v>76</v>
      </c>
      <c r="M30" s="17">
        <f>[25]Setembro!$G$16</f>
        <v>78</v>
      </c>
      <c r="N30" s="17">
        <f>[25]Setembro!$G$17</f>
        <v>45</v>
      </c>
      <c r="O30" s="17">
        <f>[25]Setembro!$G$18</f>
        <v>40</v>
      </c>
      <c r="P30" s="17">
        <f>[25]Setembro!$G$19</f>
        <v>32</v>
      </c>
      <c r="Q30" s="17">
        <f>[25]Setembro!$G$20</f>
        <v>34</v>
      </c>
      <c r="R30" s="17">
        <f>[25]Setembro!$G$21</f>
        <v>30</v>
      </c>
      <c r="S30" s="17">
        <f>[25]Setembro!$G$22</f>
        <v>24</v>
      </c>
      <c r="T30" s="17">
        <f>[25]Setembro!$G$23</f>
        <v>14</v>
      </c>
      <c r="U30" s="17">
        <f>[25]Setembro!$G$24</f>
        <v>13</v>
      </c>
      <c r="V30" s="17">
        <f>[25]Setembro!$G$25</f>
        <v>14</v>
      </c>
      <c r="W30" s="17">
        <f>[25]Setembro!$G$26</f>
        <v>20</v>
      </c>
      <c r="X30" s="17">
        <f>[25]Setembro!$G$27</f>
        <v>19</v>
      </c>
      <c r="Y30" s="17">
        <f>[25]Setembro!$G$28</f>
        <v>32</v>
      </c>
      <c r="Z30" s="17">
        <f>[25]Setembro!$G$29</f>
        <v>34</v>
      </c>
      <c r="AA30" s="17">
        <f>[25]Setembro!$G$30</f>
        <v>60</v>
      </c>
      <c r="AB30" s="17">
        <f>[25]Setembro!$G$31</f>
        <v>57</v>
      </c>
      <c r="AC30" s="17">
        <f>[25]Setembro!$G$32</f>
        <v>41</v>
      </c>
      <c r="AD30" s="17">
        <f>[25]Setembro!$G$33</f>
        <v>40</v>
      </c>
      <c r="AE30" s="17">
        <f>[25]Setembro!$G$34</f>
        <v>57</v>
      </c>
      <c r="AF30" s="40">
        <f t="shared" si="5"/>
        <v>11</v>
      </c>
      <c r="AG30" s="38">
        <f t="shared" si="6"/>
        <v>36</v>
      </c>
    </row>
    <row r="31" spans="1:33" ht="17.100000000000001" customHeight="1" x14ac:dyDescent="0.2">
      <c r="A31" s="14" t="s">
        <v>51</v>
      </c>
      <c r="B31" s="17">
        <f>[26]Setembro!$G$5</f>
        <v>15</v>
      </c>
      <c r="C31" s="17">
        <f>[26]Setembro!$G$6</f>
        <v>13</v>
      </c>
      <c r="D31" s="17">
        <f>[26]Setembro!$G$7</f>
        <v>13</v>
      </c>
      <c r="E31" s="17">
        <f>[26]Setembro!$G$8</f>
        <v>18</v>
      </c>
      <c r="F31" s="17">
        <f>[26]Setembro!$G$9</f>
        <v>25</v>
      </c>
      <c r="G31" s="17">
        <f>[26]Setembro!$G$10</f>
        <v>24</v>
      </c>
      <c r="H31" s="17">
        <f>[26]Setembro!$G$11</f>
        <v>32</v>
      </c>
      <c r="I31" s="17">
        <f>[26]Setembro!$G$12</f>
        <v>30</v>
      </c>
      <c r="J31" s="17">
        <f>[26]Setembro!$G$13</f>
        <v>78</v>
      </c>
      <c r="K31" s="17">
        <f>[26]Setembro!$G$14</f>
        <v>42</v>
      </c>
      <c r="L31" s="17">
        <f>[26]Setembro!$G$15</f>
        <v>49</v>
      </c>
      <c r="M31" s="17">
        <f>[26]Setembro!$G$16</f>
        <v>91</v>
      </c>
      <c r="N31" s="17">
        <f>[26]Setembro!$G$17</f>
        <v>50</v>
      </c>
      <c r="O31" s="17">
        <f>[26]Setembro!$G$18</f>
        <v>34</v>
      </c>
      <c r="P31" s="17">
        <f>[26]Setembro!$G$19</f>
        <v>27</v>
      </c>
      <c r="Q31" s="17">
        <f>[26]Setembro!$G$20</f>
        <v>26</v>
      </c>
      <c r="R31" s="17">
        <f>[26]Setembro!$G$21</f>
        <v>29</v>
      </c>
      <c r="S31" s="17">
        <f>[26]Setembro!$G$22</f>
        <v>17</v>
      </c>
      <c r="T31" s="17" t="str">
        <f>[26]Setembro!$G$23</f>
        <v>*</v>
      </c>
      <c r="U31" s="17" t="str">
        <f>[26]Setembro!$G$24</f>
        <v>*</v>
      </c>
      <c r="V31" s="17" t="str">
        <f>[26]Setembro!$G$25</f>
        <v>*</v>
      </c>
      <c r="W31" s="17">
        <f>[26]Setembro!$G$26</f>
        <v>20</v>
      </c>
      <c r="X31" s="17" t="str">
        <f>[26]Setembro!$G$27</f>
        <v>*</v>
      </c>
      <c r="Y31" s="17" t="str">
        <f>[26]Setembro!$G$28</f>
        <v>*</v>
      </c>
      <c r="Z31" s="17" t="str">
        <f>[26]Setembro!$G$29</f>
        <v>*</v>
      </c>
      <c r="AA31" s="17" t="str">
        <f>[26]Setembro!$G$30</f>
        <v>*</v>
      </c>
      <c r="AB31" s="17" t="str">
        <f>[26]Setembro!$G$31</f>
        <v>*</v>
      </c>
      <c r="AC31" s="17" t="str">
        <f>[26]Setembro!$G$32</f>
        <v>*</v>
      </c>
      <c r="AD31" s="17" t="str">
        <f>[26]Setembro!$G$33</f>
        <v>*</v>
      </c>
      <c r="AE31" s="17">
        <f>[26]Setembro!$G$34</f>
        <v>56</v>
      </c>
      <c r="AF31" s="40">
        <f>MIN(B31:AE31)</f>
        <v>13</v>
      </c>
      <c r="AG31" s="38">
        <f>AVERAGE(B31:AE31)</f>
        <v>34.450000000000003</v>
      </c>
    </row>
    <row r="32" spans="1:33" ht="17.100000000000001" customHeight="1" x14ac:dyDescent="0.2">
      <c r="A32" s="14" t="s">
        <v>20</v>
      </c>
      <c r="B32" s="17">
        <f>[27]Setembro!$G$5</f>
        <v>14</v>
      </c>
      <c r="C32" s="17">
        <f>[27]Setembro!$G$6</f>
        <v>17</v>
      </c>
      <c r="D32" s="17">
        <f>[27]Setembro!$G$7</f>
        <v>13</v>
      </c>
      <c r="E32" s="17">
        <f>[27]Setembro!$G$8</f>
        <v>32</v>
      </c>
      <c r="F32" s="17">
        <f>[27]Setembro!$G$9</f>
        <v>33</v>
      </c>
      <c r="G32" s="17">
        <f>[27]Setembro!$G$10</f>
        <v>30</v>
      </c>
      <c r="H32" s="17">
        <f>[27]Setembro!$G$11</f>
        <v>34</v>
      </c>
      <c r="I32" s="17">
        <f>[27]Setembro!$G$12</f>
        <v>36</v>
      </c>
      <c r="J32" s="17">
        <f>[27]Setembro!$G$13</f>
        <v>61</v>
      </c>
      <c r="K32" s="17">
        <f>[27]Setembro!$G$14</f>
        <v>73</v>
      </c>
      <c r="L32" s="17">
        <f>[27]Setembro!$G$15</f>
        <v>74</v>
      </c>
      <c r="M32" s="17">
        <f>[27]Setembro!$G$16</f>
        <v>76</v>
      </c>
      <c r="N32" s="17">
        <f>[27]Setembro!$G$17</f>
        <v>55</v>
      </c>
      <c r="O32" s="17">
        <f>[27]Setembro!$G$18</f>
        <v>38</v>
      </c>
      <c r="P32" s="17">
        <f>[27]Setembro!$G$19</f>
        <v>35</v>
      </c>
      <c r="Q32" s="17">
        <f>[27]Setembro!$G$20</f>
        <v>29</v>
      </c>
      <c r="R32" s="17">
        <f>[27]Setembro!$G$21</f>
        <v>23</v>
      </c>
      <c r="S32" s="17">
        <f>[27]Setembro!$G$22</f>
        <v>21</v>
      </c>
      <c r="T32" s="17">
        <f>[27]Setembro!$G$23</f>
        <v>10</v>
      </c>
      <c r="U32" s="17">
        <f>[27]Setembro!$G$24</f>
        <v>11</v>
      </c>
      <c r="V32" s="17">
        <f>[27]Setembro!$G$25</f>
        <v>12</v>
      </c>
      <c r="W32" s="17">
        <f>[27]Setembro!$G$26</f>
        <v>12</v>
      </c>
      <c r="X32" s="17">
        <f>[27]Setembro!$G$27</f>
        <v>14</v>
      </c>
      <c r="Y32" s="17">
        <f>[27]Setembro!$G$28</f>
        <v>27</v>
      </c>
      <c r="Z32" s="17">
        <f>[27]Setembro!$G$29</f>
        <v>27</v>
      </c>
      <c r="AA32" s="17">
        <f>[27]Setembro!$G$30</f>
        <v>44</v>
      </c>
      <c r="AB32" s="17">
        <f>[27]Setembro!$G$31</f>
        <v>29</v>
      </c>
      <c r="AC32" s="17">
        <f>[27]Setembro!$G$32</f>
        <v>54</v>
      </c>
      <c r="AD32" s="17">
        <f>[27]Setembro!$G$33</f>
        <v>37</v>
      </c>
      <c r="AE32" s="17">
        <f>[27]Setembro!$G$34</f>
        <v>44</v>
      </c>
      <c r="AF32" s="40">
        <f>MIN(B32:AE32)</f>
        <v>10</v>
      </c>
      <c r="AG32" s="38">
        <f>AVERAGE(B32:AE32)</f>
        <v>33.833333333333336</v>
      </c>
    </row>
    <row r="33" spans="1:35" s="5" customFormat="1" ht="17.100000000000001" customHeight="1" x14ac:dyDescent="0.2">
      <c r="A33" s="30" t="s">
        <v>35</v>
      </c>
      <c r="B33" s="29">
        <f t="shared" ref="B33:AF33" si="7">MIN(B5:B32)</f>
        <v>13</v>
      </c>
      <c r="C33" s="29">
        <f t="shared" si="7"/>
        <v>11</v>
      </c>
      <c r="D33" s="29">
        <f t="shared" si="7"/>
        <v>10</v>
      </c>
      <c r="E33" s="29">
        <f t="shared" si="7"/>
        <v>13</v>
      </c>
      <c r="F33" s="29">
        <f t="shared" si="7"/>
        <v>19</v>
      </c>
      <c r="G33" s="29">
        <f t="shared" si="7"/>
        <v>20</v>
      </c>
      <c r="H33" s="29">
        <f t="shared" si="7"/>
        <v>23</v>
      </c>
      <c r="I33" s="29">
        <f t="shared" si="7"/>
        <v>29</v>
      </c>
      <c r="J33" s="29">
        <f t="shared" si="7"/>
        <v>35</v>
      </c>
      <c r="K33" s="29">
        <f t="shared" si="7"/>
        <v>40</v>
      </c>
      <c r="L33" s="29">
        <f t="shared" si="7"/>
        <v>49</v>
      </c>
      <c r="M33" s="29">
        <f t="shared" si="7"/>
        <v>24</v>
      </c>
      <c r="N33" s="29">
        <f t="shared" si="7"/>
        <v>15</v>
      </c>
      <c r="O33" s="29">
        <f t="shared" si="7"/>
        <v>27</v>
      </c>
      <c r="P33" s="29">
        <f t="shared" si="7"/>
        <v>25</v>
      </c>
      <c r="Q33" s="29">
        <f t="shared" si="7"/>
        <v>24</v>
      </c>
      <c r="R33" s="29">
        <f t="shared" si="7"/>
        <v>22</v>
      </c>
      <c r="S33" s="29">
        <f t="shared" si="7"/>
        <v>17</v>
      </c>
      <c r="T33" s="29">
        <f t="shared" si="7"/>
        <v>9</v>
      </c>
      <c r="U33" s="29">
        <f t="shared" si="7"/>
        <v>9</v>
      </c>
      <c r="V33" s="29">
        <f t="shared" si="7"/>
        <v>11</v>
      </c>
      <c r="W33" s="29">
        <f t="shared" si="7"/>
        <v>10</v>
      </c>
      <c r="X33" s="29">
        <f t="shared" si="7"/>
        <v>11</v>
      </c>
      <c r="Y33" s="29">
        <f t="shared" si="7"/>
        <v>20</v>
      </c>
      <c r="Z33" s="29">
        <f t="shared" si="7"/>
        <v>23</v>
      </c>
      <c r="AA33" s="29">
        <f t="shared" si="7"/>
        <v>43</v>
      </c>
      <c r="AB33" s="29">
        <f t="shared" si="7"/>
        <v>26</v>
      </c>
      <c r="AC33" s="29">
        <f t="shared" si="7"/>
        <v>26</v>
      </c>
      <c r="AD33" s="29">
        <f t="shared" si="7"/>
        <v>29</v>
      </c>
      <c r="AE33" s="29">
        <f t="shared" si="7"/>
        <v>44</v>
      </c>
      <c r="AF33" s="40">
        <f t="shared" si="7"/>
        <v>9</v>
      </c>
      <c r="AG33" s="37">
        <f>AVERAGE(AG5:AG32)</f>
        <v>37.157051282051277</v>
      </c>
    </row>
    <row r="34" spans="1:35" x14ac:dyDescent="0.2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107"/>
      <c r="AG34" s="106"/>
    </row>
    <row r="35" spans="1:35" x14ac:dyDescent="0.2">
      <c r="A35" s="82"/>
      <c r="B35" s="83"/>
      <c r="C35" s="84"/>
      <c r="D35" s="82"/>
      <c r="E35" s="83"/>
      <c r="F35" s="84" t="s">
        <v>142</v>
      </c>
      <c r="G35" s="84"/>
      <c r="H35" s="84"/>
      <c r="I35" s="84"/>
      <c r="J35" s="83"/>
      <c r="K35" s="83"/>
      <c r="L35" s="83"/>
      <c r="M35" s="83" t="s">
        <v>52</v>
      </c>
      <c r="N35" s="83"/>
      <c r="O35" s="83"/>
      <c r="P35" s="83"/>
      <c r="Q35" s="83"/>
      <c r="R35" s="83"/>
      <c r="S35" s="83"/>
      <c r="T35" s="83"/>
      <c r="U35" s="83"/>
      <c r="V35" s="83" t="s">
        <v>135</v>
      </c>
      <c r="W35" s="83"/>
      <c r="X35" s="83"/>
      <c r="Y35" s="83"/>
      <c r="Z35" s="83"/>
      <c r="AA35" s="83"/>
      <c r="AB35" s="83"/>
      <c r="AC35" s="83"/>
      <c r="AD35" s="88"/>
      <c r="AE35" s="83"/>
      <c r="AF35" s="83"/>
      <c r="AG35" s="100"/>
      <c r="AH35" s="2"/>
    </row>
    <row r="36" spans="1:35" x14ac:dyDescent="0.2">
      <c r="A36" s="82"/>
      <c r="B36" s="83"/>
      <c r="C36" s="83"/>
      <c r="D36" s="83"/>
      <c r="E36" s="83"/>
      <c r="F36" s="83"/>
      <c r="G36" s="83"/>
      <c r="H36" s="83"/>
      <c r="I36" s="83"/>
      <c r="J36" s="90"/>
      <c r="K36" s="90"/>
      <c r="L36" s="90"/>
      <c r="M36" s="90" t="s">
        <v>53</v>
      </c>
      <c r="N36" s="90"/>
      <c r="O36" s="90"/>
      <c r="P36" s="90"/>
      <c r="Q36" s="83"/>
      <c r="R36" s="83"/>
      <c r="S36" s="83"/>
      <c r="T36" s="83"/>
      <c r="U36" s="83"/>
      <c r="V36" s="90" t="s">
        <v>136</v>
      </c>
      <c r="W36" s="90"/>
      <c r="X36" s="83"/>
      <c r="Y36" s="83"/>
      <c r="Z36" s="83"/>
      <c r="AA36" s="83"/>
      <c r="AB36" s="83"/>
      <c r="AC36" s="83"/>
      <c r="AD36" s="88"/>
      <c r="AE36" s="91"/>
      <c r="AF36" s="101"/>
      <c r="AG36" s="89"/>
      <c r="AH36" s="2"/>
      <c r="AI36" s="2"/>
    </row>
    <row r="37" spans="1:35" x14ac:dyDescent="0.2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102"/>
      <c r="R37" s="102"/>
      <c r="S37" s="102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103"/>
      <c r="AG37" s="104"/>
      <c r="AH37" s="12"/>
    </row>
    <row r="39" spans="1:35" x14ac:dyDescent="0.2">
      <c r="W39" s="2" t="s">
        <v>54</v>
      </c>
    </row>
    <row r="42" spans="1:35" x14ac:dyDescent="0.2">
      <c r="AA42" s="2" t="s">
        <v>54</v>
      </c>
    </row>
  </sheetData>
  <sheetProtection password="C6EC" sheet="1" objects="1" scenarios="1"/>
  <mergeCells count="33"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"/>
  <sheetViews>
    <sheetView zoomScale="90" zoomScaleNormal="90" workbookViewId="0">
      <selection activeCell="AN7" sqref="AN7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9" bestFit="1" customWidth="1"/>
  </cols>
  <sheetData>
    <row r="1" spans="1:32" ht="20.100000000000001" customHeight="1" x14ac:dyDescent="0.2">
      <c r="A1" s="118" t="s">
        <v>28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</row>
    <row r="2" spans="1:32" s="4" customFormat="1" ht="20.100000000000001" customHeight="1" x14ac:dyDescent="0.2">
      <c r="A2" s="119" t="s">
        <v>21</v>
      </c>
      <c r="B2" s="120" t="s">
        <v>143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</row>
    <row r="3" spans="1:32" s="5" customFormat="1" ht="20.100000000000001" customHeight="1" x14ac:dyDescent="0.2">
      <c r="A3" s="119"/>
      <c r="B3" s="117">
        <v>1</v>
      </c>
      <c r="C3" s="117">
        <f>SUM(B3+1)</f>
        <v>2</v>
      </c>
      <c r="D3" s="117">
        <f t="shared" ref="D3:AD3" si="0">SUM(C3+1)</f>
        <v>3</v>
      </c>
      <c r="E3" s="117">
        <f t="shared" si="0"/>
        <v>4</v>
      </c>
      <c r="F3" s="117">
        <f t="shared" si="0"/>
        <v>5</v>
      </c>
      <c r="G3" s="117">
        <f t="shared" si="0"/>
        <v>6</v>
      </c>
      <c r="H3" s="117">
        <f t="shared" si="0"/>
        <v>7</v>
      </c>
      <c r="I3" s="117">
        <f t="shared" si="0"/>
        <v>8</v>
      </c>
      <c r="J3" s="117">
        <f t="shared" si="0"/>
        <v>9</v>
      </c>
      <c r="K3" s="117">
        <f t="shared" si="0"/>
        <v>10</v>
      </c>
      <c r="L3" s="117">
        <f t="shared" si="0"/>
        <v>11</v>
      </c>
      <c r="M3" s="117">
        <f t="shared" si="0"/>
        <v>12</v>
      </c>
      <c r="N3" s="117">
        <f t="shared" si="0"/>
        <v>13</v>
      </c>
      <c r="O3" s="117">
        <f t="shared" si="0"/>
        <v>14</v>
      </c>
      <c r="P3" s="117">
        <f t="shared" si="0"/>
        <v>15</v>
      </c>
      <c r="Q3" s="117">
        <f t="shared" si="0"/>
        <v>16</v>
      </c>
      <c r="R3" s="117">
        <f t="shared" si="0"/>
        <v>17</v>
      </c>
      <c r="S3" s="117">
        <f t="shared" si="0"/>
        <v>18</v>
      </c>
      <c r="T3" s="117">
        <f t="shared" si="0"/>
        <v>19</v>
      </c>
      <c r="U3" s="117">
        <f t="shared" si="0"/>
        <v>20</v>
      </c>
      <c r="V3" s="117">
        <f t="shared" si="0"/>
        <v>21</v>
      </c>
      <c r="W3" s="117">
        <f t="shared" si="0"/>
        <v>22</v>
      </c>
      <c r="X3" s="117">
        <f t="shared" si="0"/>
        <v>23</v>
      </c>
      <c r="Y3" s="117">
        <f t="shared" si="0"/>
        <v>24</v>
      </c>
      <c r="Z3" s="117">
        <f t="shared" si="0"/>
        <v>25</v>
      </c>
      <c r="AA3" s="117">
        <f t="shared" si="0"/>
        <v>26</v>
      </c>
      <c r="AB3" s="117">
        <f t="shared" si="0"/>
        <v>27</v>
      </c>
      <c r="AC3" s="117">
        <f t="shared" si="0"/>
        <v>28</v>
      </c>
      <c r="AD3" s="117">
        <f t="shared" si="0"/>
        <v>29</v>
      </c>
      <c r="AE3" s="117">
        <v>30</v>
      </c>
      <c r="AF3" s="33" t="s">
        <v>41</v>
      </c>
    </row>
    <row r="4" spans="1:32" s="5" customFormat="1" ht="20.100000000000001" customHeight="1" x14ac:dyDescent="0.2">
      <c r="A4" s="119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33" t="s">
        <v>39</v>
      </c>
    </row>
    <row r="5" spans="1:32" s="5" customFormat="1" ht="20.100000000000001" customHeight="1" x14ac:dyDescent="0.2">
      <c r="A5" s="14" t="s">
        <v>47</v>
      </c>
      <c r="B5" s="15">
        <f>[1]Setembro!$H$5</f>
        <v>11.879999999999999</v>
      </c>
      <c r="C5" s="15">
        <f>[1]Setembro!$H$6</f>
        <v>11.16</v>
      </c>
      <c r="D5" s="15">
        <f>[1]Setembro!$H$7</f>
        <v>7.2</v>
      </c>
      <c r="E5" s="15">
        <f>[1]Setembro!$H$8</f>
        <v>11.879999999999999</v>
      </c>
      <c r="F5" s="15">
        <f>[1]Setembro!$H$9</f>
        <v>11.16</v>
      </c>
      <c r="G5" s="15">
        <f>[1]Setembro!$H$10</f>
        <v>8.64</v>
      </c>
      <c r="H5" s="15">
        <f>[1]Setembro!$H$11</f>
        <v>16.559999999999999</v>
      </c>
      <c r="I5" s="15">
        <f>[1]Setembro!$H$12</f>
        <v>22.32</v>
      </c>
      <c r="J5" s="15">
        <f>[1]Setembro!$H$13</f>
        <v>12.6</v>
      </c>
      <c r="K5" s="15">
        <f>[1]Setembro!$H$14</f>
        <v>22.32</v>
      </c>
      <c r="L5" s="15">
        <f>[1]Setembro!$H$15</f>
        <v>12.96</v>
      </c>
      <c r="M5" s="15">
        <f>[1]Setembro!$H$16</f>
        <v>10.08</v>
      </c>
      <c r="N5" s="15">
        <f>[1]Setembro!$H$17</f>
        <v>8.2799999999999994</v>
      </c>
      <c r="O5" s="15">
        <f>[1]Setembro!$H$18</f>
        <v>10.8</v>
      </c>
      <c r="P5" s="15">
        <f>[1]Setembro!$H$19</f>
        <v>9</v>
      </c>
      <c r="Q5" s="15">
        <f>[1]Setembro!$H$20</f>
        <v>17.28</v>
      </c>
      <c r="R5" s="15">
        <f>[1]Setembro!$H$21</f>
        <v>10.8</v>
      </c>
      <c r="S5" s="15">
        <f>[1]Setembro!$H$22</f>
        <v>7.5600000000000005</v>
      </c>
      <c r="T5" s="15">
        <f>[1]Setembro!$H$23</f>
        <v>15.840000000000002</v>
      </c>
      <c r="U5" s="15">
        <f>[1]Setembro!$H$24</f>
        <v>14.4</v>
      </c>
      <c r="V5" s="15">
        <f>[1]Setembro!$H$25</f>
        <v>12.24</v>
      </c>
      <c r="W5" s="15">
        <f>[1]Setembro!$H$26</f>
        <v>12.6</v>
      </c>
      <c r="X5" s="15">
        <f>[1]Setembro!$H$27</f>
        <v>13.32</v>
      </c>
      <c r="Y5" s="15">
        <f>[1]Setembro!$H$28</f>
        <v>24.12</v>
      </c>
      <c r="Z5" s="15">
        <f>[1]Setembro!$H$29</f>
        <v>22.32</v>
      </c>
      <c r="AA5" s="15">
        <f>[1]Setembro!$H$30</f>
        <v>12.6</v>
      </c>
      <c r="AB5" s="15">
        <f>[1]Setembro!$H$31</f>
        <v>12.24</v>
      </c>
      <c r="AC5" s="15">
        <f>[1]Setembro!$H$32</f>
        <v>17.28</v>
      </c>
      <c r="AD5" s="15">
        <f>[1]Setembro!$H$33</f>
        <v>9.3600000000000012</v>
      </c>
      <c r="AE5" s="15">
        <f>[1]Setembro!$H$34</f>
        <v>20.52</v>
      </c>
      <c r="AF5" s="34">
        <f t="shared" ref="AF5:AF14" si="1">MAX(B5:AE5)</f>
        <v>24.12</v>
      </c>
    </row>
    <row r="6" spans="1:32" ht="17.100000000000001" customHeight="1" x14ac:dyDescent="0.2">
      <c r="A6" s="14" t="s">
        <v>0</v>
      </c>
      <c r="B6" s="16">
        <f>[2]Setembro!$H$5</f>
        <v>13.32</v>
      </c>
      <c r="C6" s="16">
        <f>[2]Setembro!$H$6</f>
        <v>20.16</v>
      </c>
      <c r="D6" s="16">
        <f>[2]Setembro!$H$7</f>
        <v>11.520000000000001</v>
      </c>
      <c r="E6" s="16">
        <f>[2]Setembro!$H$8</f>
        <v>11.879999999999999</v>
      </c>
      <c r="F6" s="16">
        <f>[2]Setembro!$H$9</f>
        <v>9.7200000000000006</v>
      </c>
      <c r="G6" s="16">
        <f>[2]Setembro!$H$10</f>
        <v>7.5600000000000005</v>
      </c>
      <c r="H6" s="16">
        <f>[2]Setembro!$H$11</f>
        <v>25.2</v>
      </c>
      <c r="I6" s="16">
        <f>[2]Setembro!$H$12</f>
        <v>16.920000000000002</v>
      </c>
      <c r="J6" s="16">
        <f>[2]Setembro!$H$13</f>
        <v>16.920000000000002</v>
      </c>
      <c r="K6" s="16">
        <f>[2]Setembro!$H$14</f>
        <v>19.440000000000001</v>
      </c>
      <c r="L6" s="16">
        <f>[2]Setembro!$H$15</f>
        <v>19.079999999999998</v>
      </c>
      <c r="M6" s="16">
        <f>[2]Setembro!$H$16</f>
        <v>15.120000000000001</v>
      </c>
      <c r="N6" s="16">
        <f>[2]Setembro!$H$17</f>
        <v>11.520000000000001</v>
      </c>
      <c r="O6" s="16">
        <f>[2]Setembro!$H$18</f>
        <v>19.8</v>
      </c>
      <c r="P6" s="16">
        <f>[2]Setembro!$H$19</f>
        <v>20.88</v>
      </c>
      <c r="Q6" s="16">
        <f>[2]Setembro!$H$20</f>
        <v>26.64</v>
      </c>
      <c r="R6" s="16">
        <f>[2]Setembro!$H$21</f>
        <v>27</v>
      </c>
      <c r="S6" s="16">
        <f>[2]Setembro!$H$22</f>
        <v>21.96</v>
      </c>
      <c r="T6" s="16">
        <f>[2]Setembro!$H$23</f>
        <v>14.76</v>
      </c>
      <c r="U6" s="16">
        <f>[2]Setembro!$H$24</f>
        <v>16.2</v>
      </c>
      <c r="V6" s="16">
        <f>[2]Setembro!$H$25</f>
        <v>16.920000000000002</v>
      </c>
      <c r="W6" s="16">
        <f>[2]Setembro!$H$26</f>
        <v>12.96</v>
      </c>
      <c r="X6" s="16">
        <f>[2]Setembro!$H$27</f>
        <v>17.28</v>
      </c>
      <c r="Y6" s="16">
        <f>[2]Setembro!$H$28</f>
        <v>28.08</v>
      </c>
      <c r="Z6" s="16">
        <f>[2]Setembro!$H$29</f>
        <v>20.16</v>
      </c>
      <c r="AA6" s="16">
        <f>[2]Setembro!$H$30</f>
        <v>20.16</v>
      </c>
      <c r="AB6" s="16">
        <f>[2]Setembro!$H$31</f>
        <v>16.2</v>
      </c>
      <c r="AC6" s="16">
        <f>[2]Setembro!$H$32</f>
        <v>11.520000000000001</v>
      </c>
      <c r="AD6" s="16">
        <f>[2]Setembro!$H$33</f>
        <v>19.079999999999998</v>
      </c>
      <c r="AE6" s="16">
        <f>[2]Setembro!$H$34</f>
        <v>21.240000000000002</v>
      </c>
      <c r="AF6" s="35">
        <f t="shared" si="1"/>
        <v>28.08</v>
      </c>
    </row>
    <row r="7" spans="1:32" ht="17.100000000000001" customHeight="1" x14ac:dyDescent="0.2">
      <c r="A7" s="14" t="s">
        <v>1</v>
      </c>
      <c r="B7" s="16">
        <f>[3]Setembro!$H$5</f>
        <v>7.5600000000000005</v>
      </c>
      <c r="C7" s="16">
        <f>[3]Setembro!$H$6</f>
        <v>15.840000000000002</v>
      </c>
      <c r="D7" s="16">
        <f>[3]Setembro!$H$7</f>
        <v>5.04</v>
      </c>
      <c r="E7" s="16">
        <f>[3]Setembro!$H$8</f>
        <v>7.5600000000000005</v>
      </c>
      <c r="F7" s="16">
        <f>[3]Setembro!$H$9</f>
        <v>10.8</v>
      </c>
      <c r="G7" s="16">
        <f>[3]Setembro!$H$10</f>
        <v>8.2799999999999994</v>
      </c>
      <c r="H7" s="16">
        <f>[3]Setembro!$H$11</f>
        <v>19.440000000000001</v>
      </c>
      <c r="I7" s="16">
        <f>[3]Setembro!$H$12</f>
        <v>20.16</v>
      </c>
      <c r="J7" s="16">
        <f>[3]Setembro!$H$13</f>
        <v>10.8</v>
      </c>
      <c r="K7" s="16">
        <f>[3]Setembro!$H$14</f>
        <v>18.720000000000002</v>
      </c>
      <c r="L7" s="16">
        <f>[3]Setembro!$H$15</f>
        <v>9</v>
      </c>
      <c r="M7" s="16">
        <f>[3]Setembro!$H$16</f>
        <v>11.16</v>
      </c>
      <c r="N7" s="16">
        <f>[3]Setembro!$H$17</f>
        <v>15.840000000000002</v>
      </c>
      <c r="O7" s="16">
        <f>[3]Setembro!$H$18</f>
        <v>12.24</v>
      </c>
      <c r="P7" s="16">
        <f>[3]Setembro!$H$19</f>
        <v>10.08</v>
      </c>
      <c r="Q7" s="16">
        <f>[3]Setembro!$H$20</f>
        <v>16.559999999999999</v>
      </c>
      <c r="R7" s="16">
        <f>[3]Setembro!$H$21</f>
        <v>15.120000000000001</v>
      </c>
      <c r="S7" s="16">
        <f>[3]Setembro!$H$22</f>
        <v>11.16</v>
      </c>
      <c r="T7" s="16">
        <f>[3]Setembro!$H$23</f>
        <v>10.44</v>
      </c>
      <c r="U7" s="16">
        <f>[3]Setembro!$H$24</f>
        <v>16.559999999999999</v>
      </c>
      <c r="V7" s="16">
        <f>[3]Setembro!$H$25</f>
        <v>11.520000000000001</v>
      </c>
      <c r="W7" s="16">
        <f>[3]Setembro!$H$26</f>
        <v>9</v>
      </c>
      <c r="X7" s="16">
        <f>[3]Setembro!$H$27</f>
        <v>12.96</v>
      </c>
      <c r="Y7" s="16">
        <f>[3]Setembro!$H$28</f>
        <v>13.68</v>
      </c>
      <c r="Z7" s="16">
        <f>[3]Setembro!$H$29</f>
        <v>13.32</v>
      </c>
      <c r="AA7" s="16">
        <f>[3]Setembro!$H$30</f>
        <v>19.079999999999998</v>
      </c>
      <c r="AB7" s="16">
        <f>[3]Setembro!$H$31</f>
        <v>9.3600000000000012</v>
      </c>
      <c r="AC7" s="16">
        <f>[3]Setembro!$H$32</f>
        <v>4.6800000000000006</v>
      </c>
      <c r="AD7" s="16">
        <f>[3]Setembro!$H$33</f>
        <v>16.559999999999999</v>
      </c>
      <c r="AE7" s="16">
        <f>[3]Setembro!$H$34</f>
        <v>14.4</v>
      </c>
      <c r="AF7" s="35">
        <f t="shared" si="1"/>
        <v>20.16</v>
      </c>
    </row>
    <row r="8" spans="1:32" ht="17.100000000000001" customHeight="1" x14ac:dyDescent="0.2">
      <c r="A8" s="14" t="s">
        <v>55</v>
      </c>
      <c r="B8" s="16">
        <f>[4]Setembro!$H$5</f>
        <v>15.48</v>
      </c>
      <c r="C8" s="16">
        <f>[4]Setembro!$H$6</f>
        <v>26.64</v>
      </c>
      <c r="D8" s="16">
        <f>[4]Setembro!$H$7</f>
        <v>23.040000000000003</v>
      </c>
      <c r="E8" s="16">
        <f>[4]Setembro!$H$8</f>
        <v>17.64</v>
      </c>
      <c r="F8" s="16">
        <f>[4]Setembro!$H$9</f>
        <v>18.720000000000002</v>
      </c>
      <c r="G8" s="16">
        <f>[4]Setembro!$H$10</f>
        <v>15.120000000000001</v>
      </c>
      <c r="H8" s="16">
        <f>[4]Setembro!$H$11</f>
        <v>23.040000000000003</v>
      </c>
      <c r="I8" s="16">
        <f>[4]Setembro!$H$12</f>
        <v>41.76</v>
      </c>
      <c r="J8" s="16">
        <f>[4]Setembro!$H$13</f>
        <v>16.2</v>
      </c>
      <c r="K8" s="16">
        <f>[4]Setembro!$H$14</f>
        <v>16.559999999999999</v>
      </c>
      <c r="L8" s="16">
        <f>[4]Setembro!$H$15</f>
        <v>22.68</v>
      </c>
      <c r="M8" s="16">
        <f>[4]Setembro!$H$16</f>
        <v>18.36</v>
      </c>
      <c r="N8" s="16">
        <f>[4]Setembro!$H$17</f>
        <v>16.559999999999999</v>
      </c>
      <c r="O8" s="16">
        <f>[4]Setembro!$H$18</f>
        <v>25.2</v>
      </c>
      <c r="P8" s="16">
        <f>[4]Setembro!$H$19</f>
        <v>21.6</v>
      </c>
      <c r="Q8" s="16">
        <f>[4]Setembro!$H$20</f>
        <v>20.16</v>
      </c>
      <c r="R8" s="16">
        <f>[4]Setembro!$H$21</f>
        <v>19.440000000000001</v>
      </c>
      <c r="S8" s="16">
        <f>[4]Setembro!$H$22</f>
        <v>12.24</v>
      </c>
      <c r="T8" s="16">
        <f>[4]Setembro!$H$23</f>
        <v>19.440000000000001</v>
      </c>
      <c r="U8" s="16">
        <f>[4]Setembro!$H$24</f>
        <v>16.559999999999999</v>
      </c>
      <c r="V8" s="16">
        <f>[4]Setembro!$H$25</f>
        <v>18.36</v>
      </c>
      <c r="W8" s="16">
        <f>[4]Setembro!$H$26</f>
        <v>18</v>
      </c>
      <c r="X8" s="16">
        <f>[4]Setembro!$H$27</f>
        <v>19.079999999999998</v>
      </c>
      <c r="Y8" s="16">
        <f>[4]Setembro!$H$28</f>
        <v>14.04</v>
      </c>
      <c r="Z8" s="16">
        <f>[4]Setembro!$H$29</f>
        <v>29.880000000000003</v>
      </c>
      <c r="AA8" s="16">
        <f>[4]Setembro!$H$30</f>
        <v>27.36</v>
      </c>
      <c r="AB8" s="16">
        <f>[4]Setembro!$H$31</f>
        <v>33.119999999999997</v>
      </c>
      <c r="AC8" s="16">
        <f>[4]Setembro!$H$32</f>
        <v>23.040000000000003</v>
      </c>
      <c r="AD8" s="16">
        <f>[4]Setembro!$H$33</f>
        <v>13.32</v>
      </c>
      <c r="AE8" s="16">
        <f>[4]Setembro!$H$34</f>
        <v>25.2</v>
      </c>
      <c r="AF8" s="35">
        <f t="shared" ref="AF8" si="2">MAX(B8:AE8)</f>
        <v>41.76</v>
      </c>
    </row>
    <row r="9" spans="1:32" ht="17.100000000000001" customHeight="1" x14ac:dyDescent="0.2">
      <c r="A9" s="14" t="s">
        <v>48</v>
      </c>
      <c r="B9" s="16">
        <f>[5]Setembro!$H$5</f>
        <v>10.8</v>
      </c>
      <c r="C9" s="16">
        <f>[5]Setembro!$H$6</f>
        <v>8.2799999999999994</v>
      </c>
      <c r="D9" s="16">
        <f>[5]Setembro!$H$7</f>
        <v>14.04</v>
      </c>
      <c r="E9" s="16">
        <f>[5]Setembro!$H$8</f>
        <v>14.04</v>
      </c>
      <c r="F9" s="16">
        <f>[5]Setembro!$H$9</f>
        <v>11.879999999999999</v>
      </c>
      <c r="G9" s="16">
        <f>[5]Setembro!$H$10</f>
        <v>7.9200000000000008</v>
      </c>
      <c r="H9" s="16">
        <f>[5]Setembro!$H$11</f>
        <v>23.759999999999998</v>
      </c>
      <c r="I9" s="16">
        <f>[5]Setembro!$H$12</f>
        <v>27.720000000000002</v>
      </c>
      <c r="J9" s="16">
        <f>[5]Setembro!$H$13</f>
        <v>18.36</v>
      </c>
      <c r="K9" s="16">
        <f>[5]Setembro!$H$14</f>
        <v>19.8</v>
      </c>
      <c r="L9" s="16">
        <f>[5]Setembro!$H$15</f>
        <v>20.52</v>
      </c>
      <c r="M9" s="16">
        <f>[5]Setembro!$H$16</f>
        <v>10.8</v>
      </c>
      <c r="N9" s="16">
        <f>[5]Setembro!$H$17</f>
        <v>9</v>
      </c>
      <c r="O9" s="16">
        <f>[5]Setembro!$H$18</f>
        <v>13.68</v>
      </c>
      <c r="P9" s="16">
        <f>[5]Setembro!$H$19</f>
        <v>17.64</v>
      </c>
      <c r="Q9" s="16">
        <f>[5]Setembro!$H$20</f>
        <v>24.12</v>
      </c>
      <c r="R9" s="16">
        <f>[5]Setembro!$H$21</f>
        <v>23.400000000000002</v>
      </c>
      <c r="S9" s="16">
        <f>[5]Setembro!$H$22</f>
        <v>19.079999999999998</v>
      </c>
      <c r="T9" s="16">
        <f>[5]Setembro!$H$23</f>
        <v>11.520000000000001</v>
      </c>
      <c r="U9" s="16">
        <f>[5]Setembro!$H$24</f>
        <v>14.4</v>
      </c>
      <c r="V9" s="16">
        <f>[5]Setembro!$H$25</f>
        <v>13.68</v>
      </c>
      <c r="W9" s="16">
        <f>[5]Setembro!$H$26</f>
        <v>11.520000000000001</v>
      </c>
      <c r="X9" s="16">
        <f>[5]Setembro!$H$27</f>
        <v>16.559999999999999</v>
      </c>
      <c r="Y9" s="16">
        <f>[5]Setembro!$H$28</f>
        <v>23.040000000000003</v>
      </c>
      <c r="Z9" s="16">
        <f>[5]Setembro!$H$29</f>
        <v>16.2</v>
      </c>
      <c r="AA9" s="16">
        <f>[5]Setembro!$H$30</f>
        <v>13.68</v>
      </c>
      <c r="AB9" s="16">
        <f>[5]Setembro!$H$31</f>
        <v>20.16</v>
      </c>
      <c r="AC9" s="16">
        <f>[5]Setembro!$H$32</f>
        <v>8.64</v>
      </c>
      <c r="AD9" s="16">
        <f>[5]Setembro!$H$33</f>
        <v>14.76</v>
      </c>
      <c r="AE9" s="16">
        <f>[5]Setembro!$H$34</f>
        <v>19.079999999999998</v>
      </c>
      <c r="AF9" s="35">
        <f t="shared" si="1"/>
        <v>27.720000000000002</v>
      </c>
    </row>
    <row r="10" spans="1:32" ht="17.100000000000001" customHeight="1" x14ac:dyDescent="0.2">
      <c r="A10" s="14" t="s">
        <v>2</v>
      </c>
      <c r="B10" s="16">
        <v>18</v>
      </c>
      <c r="C10" s="16">
        <v>23.759999999999998</v>
      </c>
      <c r="D10" s="16">
        <v>18</v>
      </c>
      <c r="E10" s="16">
        <v>20.16</v>
      </c>
      <c r="F10" s="16">
        <v>19.079999999999998</v>
      </c>
      <c r="G10" s="16">
        <v>18.720000000000002</v>
      </c>
      <c r="H10" s="16">
        <v>26.64</v>
      </c>
      <c r="I10" s="16">
        <v>35.28</v>
      </c>
      <c r="J10" s="16">
        <v>14.76</v>
      </c>
      <c r="K10" s="16">
        <v>28.08</v>
      </c>
      <c r="L10" s="16">
        <v>24.840000000000003</v>
      </c>
      <c r="M10" s="16">
        <v>24.48</v>
      </c>
      <c r="N10" s="16">
        <v>22.32</v>
      </c>
      <c r="O10" s="16">
        <v>23.759999999999998</v>
      </c>
      <c r="P10" s="16">
        <v>24.840000000000003</v>
      </c>
      <c r="Q10" s="16">
        <v>23.400000000000002</v>
      </c>
      <c r="R10" s="16">
        <v>19.440000000000001</v>
      </c>
      <c r="S10" s="16">
        <v>15.48</v>
      </c>
      <c r="T10" s="16">
        <v>24.12</v>
      </c>
      <c r="U10" s="16">
        <v>17.64</v>
      </c>
      <c r="V10" s="16">
        <v>23.040000000000003</v>
      </c>
      <c r="W10" s="16">
        <v>18.36</v>
      </c>
      <c r="X10" s="16">
        <v>18.36</v>
      </c>
      <c r="Y10" s="16">
        <v>18</v>
      </c>
      <c r="Z10" s="16">
        <v>22.68</v>
      </c>
      <c r="AA10" s="16">
        <v>27.72</v>
      </c>
      <c r="AB10" s="16">
        <v>18</v>
      </c>
      <c r="AC10" s="16">
        <v>11.52</v>
      </c>
      <c r="AD10" s="16">
        <v>16.920000000000002</v>
      </c>
      <c r="AE10" s="16">
        <v>28.8</v>
      </c>
      <c r="AF10" s="35">
        <f t="shared" si="1"/>
        <v>35.28</v>
      </c>
    </row>
    <row r="11" spans="1:32" ht="17.100000000000001" customHeight="1" x14ac:dyDescent="0.2">
      <c r="A11" s="14" t="s">
        <v>3</v>
      </c>
      <c r="B11" s="16">
        <f>[6]Setembro!$H$5</f>
        <v>11.520000000000001</v>
      </c>
      <c r="C11" s="16">
        <f>[6]Setembro!$H$6</f>
        <v>10.08</v>
      </c>
      <c r="D11" s="16">
        <f>[6]Setembro!$H$7</f>
        <v>11.520000000000001</v>
      </c>
      <c r="E11" s="16">
        <f>[6]Setembro!$H$8</f>
        <v>12.96</v>
      </c>
      <c r="F11" s="16">
        <f>[6]Setembro!$H$9</f>
        <v>12.96</v>
      </c>
      <c r="G11" s="16">
        <f>[6]Setembro!$H$10</f>
        <v>6.48</v>
      </c>
      <c r="H11" s="16">
        <f>[6]Setembro!$H$11</f>
        <v>11.879999999999999</v>
      </c>
      <c r="I11" s="16">
        <f>[6]Setembro!$H$12</f>
        <v>32.4</v>
      </c>
      <c r="J11" s="16">
        <f>[6]Setembro!$H$13</f>
        <v>7.9200000000000008</v>
      </c>
      <c r="K11" s="16">
        <f>[6]Setembro!$H$14</f>
        <v>12.24</v>
      </c>
      <c r="L11" s="16">
        <f>[6]Setembro!$H$15</f>
        <v>17.64</v>
      </c>
      <c r="M11" s="16">
        <f>[6]Setembro!$H$16</f>
        <v>9.7200000000000006</v>
      </c>
      <c r="N11" s="16">
        <f>[6]Setembro!$H$17</f>
        <v>9.3600000000000012</v>
      </c>
      <c r="O11" s="16">
        <f>[6]Setembro!$H$18</f>
        <v>13.68</v>
      </c>
      <c r="P11" s="16">
        <f>[6]Setembro!$H$19</f>
        <v>14.4</v>
      </c>
      <c r="Q11" s="16">
        <f>[6]Setembro!$H$20</f>
        <v>18.36</v>
      </c>
      <c r="R11" s="16">
        <f>[6]Setembro!$H$21</f>
        <v>12.24</v>
      </c>
      <c r="S11" s="16">
        <f>[6]Setembro!$H$22</f>
        <v>11.879999999999999</v>
      </c>
      <c r="T11" s="16">
        <f>[6]Setembro!$H$23</f>
        <v>17.28</v>
      </c>
      <c r="U11" s="16">
        <f>[6]Setembro!$H$24</f>
        <v>11.520000000000001</v>
      </c>
      <c r="V11" s="16">
        <f>[6]Setembro!$H$25</f>
        <v>14.04</v>
      </c>
      <c r="W11" s="16">
        <f>[6]Setembro!$H$26</f>
        <v>10.08</v>
      </c>
      <c r="X11" s="16">
        <f>[6]Setembro!$H$27</f>
        <v>11.520000000000001</v>
      </c>
      <c r="Y11" s="16">
        <f>[6]Setembro!$H$28</f>
        <v>15.120000000000001</v>
      </c>
      <c r="Z11" s="16">
        <f>[6]Setembro!$H$29</f>
        <v>17.64</v>
      </c>
      <c r="AA11" s="16">
        <f>[6]Setembro!$H$30</f>
        <v>15.120000000000001</v>
      </c>
      <c r="AB11" s="16">
        <f>[6]Setembro!$H$31</f>
        <v>40.680000000000007</v>
      </c>
      <c r="AC11" s="16">
        <f>[6]Setembro!$H$32</f>
        <v>6.84</v>
      </c>
      <c r="AD11" s="16">
        <f>[6]Setembro!$H$33</f>
        <v>11.520000000000001</v>
      </c>
      <c r="AE11" s="16">
        <f>[6]Setembro!$H$34</f>
        <v>15.120000000000001</v>
      </c>
      <c r="AF11" s="35">
        <f t="shared" si="1"/>
        <v>40.680000000000007</v>
      </c>
    </row>
    <row r="12" spans="1:32" ht="17.100000000000001" customHeight="1" x14ac:dyDescent="0.2">
      <c r="A12" s="14" t="s">
        <v>4</v>
      </c>
      <c r="B12" s="16">
        <f>[7]Setembro!$H$5</f>
        <v>13.68</v>
      </c>
      <c r="C12" s="16">
        <f>[7]Setembro!$H$6</f>
        <v>21.240000000000002</v>
      </c>
      <c r="D12" s="16">
        <f>[7]Setembro!$H$7</f>
        <v>18.36</v>
      </c>
      <c r="E12" s="16">
        <f>[7]Setembro!$H$8</f>
        <v>14.04</v>
      </c>
      <c r="F12" s="16">
        <f>[7]Setembro!$H$9</f>
        <v>14.04</v>
      </c>
      <c r="G12" s="16">
        <f>[7]Setembro!$H$10</f>
        <v>16.559999999999999</v>
      </c>
      <c r="H12" s="16">
        <f>[7]Setembro!$H$11</f>
        <v>29.52</v>
      </c>
      <c r="I12" s="16">
        <f>[7]Setembro!$H$12</f>
        <v>49.32</v>
      </c>
      <c r="J12" s="16">
        <f>[7]Setembro!$H$13</f>
        <v>17.64</v>
      </c>
      <c r="K12" s="16">
        <f>[7]Setembro!$H$14</f>
        <v>30.96</v>
      </c>
      <c r="L12" s="16">
        <f>[7]Setembro!$H$15</f>
        <v>13.68</v>
      </c>
      <c r="M12" s="16">
        <f>[7]Setembro!$H$16</f>
        <v>13.32</v>
      </c>
      <c r="N12" s="16">
        <f>[7]Setembro!$H$17</f>
        <v>13.68</v>
      </c>
      <c r="O12" s="16">
        <f>[7]Setembro!$H$18</f>
        <v>18</v>
      </c>
      <c r="P12" s="16">
        <f>[7]Setembro!$H$19</f>
        <v>20.52</v>
      </c>
      <c r="Q12" s="16">
        <f>[7]Setembro!$H$20</f>
        <v>21.96</v>
      </c>
      <c r="R12" s="16">
        <f>[7]Setembro!$H$21</f>
        <v>20.16</v>
      </c>
      <c r="S12" s="16">
        <f>[7]Setembro!$H$22</f>
        <v>14.4</v>
      </c>
      <c r="T12" s="16">
        <f>[7]Setembro!$H$23</f>
        <v>21.6</v>
      </c>
      <c r="U12" s="16">
        <f>[7]Setembro!$H$24</f>
        <v>16.559999999999999</v>
      </c>
      <c r="V12" s="16">
        <f>[7]Setembro!$H$25</f>
        <v>14.76</v>
      </c>
      <c r="W12" s="16">
        <f>[7]Setembro!$H$26</f>
        <v>14.4</v>
      </c>
      <c r="X12" s="16">
        <f>[7]Setembro!$H$27</f>
        <v>15.840000000000002</v>
      </c>
      <c r="Y12" s="16">
        <f>[7]Setembro!$H$28</f>
        <v>18</v>
      </c>
      <c r="Z12" s="16">
        <f>[7]Setembro!$H$29</f>
        <v>23.040000000000003</v>
      </c>
      <c r="AA12" s="16">
        <f>[7]Setembro!$H$30</f>
        <v>15.120000000000001</v>
      </c>
      <c r="AB12" s="16">
        <f>[7]Setembro!$H$31</f>
        <v>22.32</v>
      </c>
      <c r="AC12" s="16">
        <f>[7]Setembro!$H$32</f>
        <v>11.520000000000001</v>
      </c>
      <c r="AD12" s="16">
        <f>[7]Setembro!$H$33</f>
        <v>18.36</v>
      </c>
      <c r="AE12" s="16">
        <f>[7]Setembro!$H$34</f>
        <v>20.52</v>
      </c>
      <c r="AF12" s="35">
        <f t="shared" si="1"/>
        <v>49.32</v>
      </c>
    </row>
    <row r="13" spans="1:32" ht="17.100000000000001" customHeight="1" x14ac:dyDescent="0.2">
      <c r="A13" s="14" t="s">
        <v>5</v>
      </c>
      <c r="B13" s="16" t="str">
        <f>[8]Setembro!$H$5</f>
        <v>*</v>
      </c>
      <c r="C13" s="16" t="str">
        <f>[8]Setembro!$H$6</f>
        <v>*</v>
      </c>
      <c r="D13" s="16" t="str">
        <f>[8]Setembro!$H$7</f>
        <v>*</v>
      </c>
      <c r="E13" s="16" t="str">
        <f>[8]Setembro!$H$8</f>
        <v>*</v>
      </c>
      <c r="F13" s="16" t="str">
        <f>[8]Setembro!$H$9</f>
        <v>*</v>
      </c>
      <c r="G13" s="16" t="str">
        <f>[8]Setembro!$H$10</f>
        <v>*</v>
      </c>
      <c r="H13" s="16" t="str">
        <f>[8]Setembro!$H$11</f>
        <v>*</v>
      </c>
      <c r="I13" s="16" t="str">
        <f>[8]Setembro!$H$12</f>
        <v>*</v>
      </c>
      <c r="J13" s="16" t="str">
        <f>[8]Setembro!$H$13</f>
        <v>*</v>
      </c>
      <c r="K13" s="16" t="str">
        <f>[8]Setembro!$H$14</f>
        <v>*</v>
      </c>
      <c r="L13" s="16" t="str">
        <f>[8]Setembro!$H$15</f>
        <v>*</v>
      </c>
      <c r="M13" s="16" t="str">
        <f>[8]Setembro!$H$16</f>
        <v>*</v>
      </c>
      <c r="N13" s="16" t="str">
        <f>[8]Setembro!$H$17</f>
        <v>*</v>
      </c>
      <c r="O13" s="16" t="str">
        <f>[8]Setembro!$H$18</f>
        <v>*</v>
      </c>
      <c r="P13" s="16" t="str">
        <f>[8]Setembro!$H$19</f>
        <v>*</v>
      </c>
      <c r="Q13" s="16" t="str">
        <f>[8]Setembro!$H$20</f>
        <v>*</v>
      </c>
      <c r="R13" s="16" t="str">
        <f>[8]Setembro!$H$21</f>
        <v>*</v>
      </c>
      <c r="S13" s="16" t="str">
        <f>[8]Setembro!$H$22</f>
        <v>*</v>
      </c>
      <c r="T13" s="16" t="str">
        <f>[8]Setembro!$H$23</f>
        <v>*</v>
      </c>
      <c r="U13" s="16" t="str">
        <f>[8]Setembro!$H$24</f>
        <v>*</v>
      </c>
      <c r="V13" s="16" t="str">
        <f>[8]Setembro!$H$25</f>
        <v>*</v>
      </c>
      <c r="W13" s="16" t="str">
        <f>[8]Setembro!$H$26</f>
        <v>*</v>
      </c>
      <c r="X13" s="16" t="str">
        <f>[8]Setembro!$H$27</f>
        <v>*</v>
      </c>
      <c r="Y13" s="16" t="str">
        <f>[8]Setembro!$H$28</f>
        <v>*</v>
      </c>
      <c r="Z13" s="16" t="str">
        <f>[8]Setembro!$H$29</f>
        <v>*</v>
      </c>
      <c r="AA13" s="16" t="str">
        <f>[8]Setembro!$H$30</f>
        <v>*</v>
      </c>
      <c r="AB13" s="16" t="str">
        <f>[8]Setembro!$H$31</f>
        <v>*</v>
      </c>
      <c r="AC13" s="16" t="str">
        <f>[8]Setembro!$H$32</f>
        <v>*</v>
      </c>
      <c r="AD13" s="16" t="str">
        <f>[8]Setembro!$H$33</f>
        <v>*</v>
      </c>
      <c r="AE13" s="16" t="str">
        <f>[8]Setembro!$H$34</f>
        <v>*</v>
      </c>
      <c r="AF13" s="35">
        <f t="shared" si="1"/>
        <v>0</v>
      </c>
    </row>
    <row r="14" spans="1:32" ht="17.100000000000001" customHeight="1" x14ac:dyDescent="0.2">
      <c r="A14" s="14" t="s">
        <v>50</v>
      </c>
      <c r="B14" s="16">
        <f>[9]Setembro!$H$5</f>
        <v>21.6</v>
      </c>
      <c r="C14" s="16">
        <f>[9]Setembro!$H$6</f>
        <v>18.36</v>
      </c>
      <c r="D14" s="16">
        <f>[9]Setembro!$H$7</f>
        <v>22.68</v>
      </c>
      <c r="E14" s="16">
        <f>[9]Setembro!$H$8</f>
        <v>19.440000000000001</v>
      </c>
      <c r="F14" s="16">
        <f>[9]Setembro!$H$9</f>
        <v>18</v>
      </c>
      <c r="G14" s="16">
        <f>[9]Setembro!$H$10</f>
        <v>19.079999999999998</v>
      </c>
      <c r="H14" s="16">
        <f>[9]Setembro!$H$11</f>
        <v>34.56</v>
      </c>
      <c r="I14" s="16">
        <f>[9]Setembro!$H$12</f>
        <v>41.76</v>
      </c>
      <c r="J14" s="16">
        <f>[9]Setembro!$H$13</f>
        <v>29.16</v>
      </c>
      <c r="K14" s="16">
        <f>[9]Setembro!$H$14</f>
        <v>30.96</v>
      </c>
      <c r="L14" s="16">
        <f>[9]Setembro!$H$15</f>
        <v>22.68</v>
      </c>
      <c r="M14" s="16">
        <f>[9]Setembro!$H$16</f>
        <v>26.64</v>
      </c>
      <c r="N14" s="16">
        <f>[9]Setembro!$H$17</f>
        <v>23.400000000000002</v>
      </c>
      <c r="O14" s="16">
        <f>[9]Setembro!$H$18</f>
        <v>18.36</v>
      </c>
      <c r="P14" s="16">
        <f>[9]Setembro!$H$19</f>
        <v>29.52</v>
      </c>
      <c r="Q14" s="16">
        <f>[9]Setembro!$H$20</f>
        <v>24.840000000000003</v>
      </c>
      <c r="R14" s="16">
        <f>[9]Setembro!$H$21</f>
        <v>24.48</v>
      </c>
      <c r="S14" s="16">
        <f>[9]Setembro!$H$22</f>
        <v>16.920000000000002</v>
      </c>
      <c r="T14" s="16">
        <f>[9]Setembro!$H$23</f>
        <v>31.319999999999997</v>
      </c>
      <c r="U14" s="16">
        <f>[9]Setembro!$H$24</f>
        <v>21.6</v>
      </c>
      <c r="V14" s="16">
        <f>[9]Setembro!$H$25</f>
        <v>19.079999999999998</v>
      </c>
      <c r="W14" s="16">
        <f>[9]Setembro!$H$26</f>
        <v>21.96</v>
      </c>
      <c r="X14" s="16">
        <f>[9]Setembro!$H$27</f>
        <v>19.8</v>
      </c>
      <c r="Y14" s="16">
        <f>[9]Setembro!$H$28</f>
        <v>35.64</v>
      </c>
      <c r="Z14" s="16">
        <f>[9]Setembro!$H$29</f>
        <v>21.96</v>
      </c>
      <c r="AA14" s="16">
        <f>[9]Setembro!$H$30</f>
        <v>20.88</v>
      </c>
      <c r="AB14" s="16">
        <f>[9]Setembro!$H$31</f>
        <v>27.720000000000002</v>
      </c>
      <c r="AC14" s="16">
        <f>[9]Setembro!$H$32</f>
        <v>14.4</v>
      </c>
      <c r="AD14" s="16">
        <f>[9]Setembro!$H$33</f>
        <v>27</v>
      </c>
      <c r="AE14" s="16">
        <f>[9]Setembro!$H$34</f>
        <v>28.08</v>
      </c>
      <c r="AF14" s="35">
        <f t="shared" si="1"/>
        <v>41.76</v>
      </c>
    </row>
    <row r="15" spans="1:32" ht="17.100000000000001" customHeight="1" x14ac:dyDescent="0.2">
      <c r="A15" s="14" t="s">
        <v>6</v>
      </c>
      <c r="B15" s="16">
        <f>[10]Setembro!$H$5</f>
        <v>5.4</v>
      </c>
      <c r="C15" s="16">
        <f>[10]Setembro!$H$6</f>
        <v>6.84</v>
      </c>
      <c r="D15" s="16">
        <f>[10]Setembro!$H$7</f>
        <v>11.879999999999999</v>
      </c>
      <c r="E15" s="16">
        <f>[10]Setembro!$H$8</f>
        <v>14.04</v>
      </c>
      <c r="F15" s="16">
        <f>[10]Setembro!$H$9</f>
        <v>16.2</v>
      </c>
      <c r="G15" s="16">
        <f>[10]Setembro!$H$10</f>
        <v>6.84</v>
      </c>
      <c r="H15" s="16">
        <f>[10]Setembro!$H$11</f>
        <v>22.68</v>
      </c>
      <c r="I15" s="16">
        <f>[10]Setembro!$H$12</f>
        <v>29.52</v>
      </c>
      <c r="J15" s="16">
        <f>[10]Setembro!$H$13</f>
        <v>13.68</v>
      </c>
      <c r="K15" s="16">
        <f>[10]Setembro!$H$14</f>
        <v>21.240000000000002</v>
      </c>
      <c r="L15" s="16">
        <f>[10]Setembro!$H$15</f>
        <v>9.7200000000000006</v>
      </c>
      <c r="M15" s="16">
        <f>[10]Setembro!$H$16</f>
        <v>13.68</v>
      </c>
      <c r="N15" s="16">
        <f>[10]Setembro!$H$17</f>
        <v>8.2799999999999994</v>
      </c>
      <c r="O15" s="16">
        <f>[10]Setembro!$H$18</f>
        <v>6.12</v>
      </c>
      <c r="P15" s="16">
        <f>[10]Setembro!$H$19</f>
        <v>9</v>
      </c>
      <c r="Q15" s="16">
        <f>[10]Setembro!$H$20</f>
        <v>18.720000000000002</v>
      </c>
      <c r="R15" s="16">
        <f>[10]Setembro!$H$21</f>
        <v>18.36</v>
      </c>
      <c r="S15" s="16">
        <f>[10]Setembro!$H$22</f>
        <v>9.3600000000000012</v>
      </c>
      <c r="T15" s="16">
        <f>[10]Setembro!$H$23</f>
        <v>12.96</v>
      </c>
      <c r="U15" s="16">
        <f>[10]Setembro!$H$24</f>
        <v>15.48</v>
      </c>
      <c r="V15" s="16">
        <f>[10]Setembro!$H$25</f>
        <v>12.24</v>
      </c>
      <c r="W15" s="16">
        <f>[10]Setembro!$H$26</f>
        <v>9.3600000000000012</v>
      </c>
      <c r="X15" s="16">
        <f>[10]Setembro!$H$27</f>
        <v>14.76</v>
      </c>
      <c r="Y15" s="16">
        <f>[10]Setembro!$H$28</f>
        <v>16.559999999999999</v>
      </c>
      <c r="Z15" s="16">
        <f>[10]Setembro!$H$29</f>
        <v>15.840000000000002</v>
      </c>
      <c r="AA15" s="16">
        <f>[10]Setembro!$H$30</f>
        <v>14.4</v>
      </c>
      <c r="AB15" s="16">
        <f>[10]Setembro!$H$31</f>
        <v>13.32</v>
      </c>
      <c r="AC15" s="16">
        <f>[10]Setembro!$H$32</f>
        <v>7.2</v>
      </c>
      <c r="AD15" s="16">
        <f>[10]Setembro!$H$33</f>
        <v>19.440000000000001</v>
      </c>
      <c r="AE15" s="16">
        <f>[10]Setembro!$H$34</f>
        <v>16.2</v>
      </c>
      <c r="AF15" s="35">
        <f t="shared" ref="AF15:AF30" si="3">MAX(B15:AE15)</f>
        <v>29.52</v>
      </c>
    </row>
    <row r="16" spans="1:32" ht="17.100000000000001" customHeight="1" x14ac:dyDescent="0.2">
      <c r="A16" s="14" t="s">
        <v>7</v>
      </c>
      <c r="B16" s="16">
        <f>[11]Setembro!$H$5</f>
        <v>13.68</v>
      </c>
      <c r="C16" s="16">
        <f>[11]Setembro!$H$6</f>
        <v>20.16</v>
      </c>
      <c r="D16" s="16">
        <f>[11]Setembro!$H$7</f>
        <v>16.2</v>
      </c>
      <c r="E16" s="16">
        <f>[11]Setembro!$H$8</f>
        <v>18.720000000000002</v>
      </c>
      <c r="F16" s="16">
        <f>[11]Setembro!$H$9</f>
        <v>14.4</v>
      </c>
      <c r="G16" s="16">
        <f>[11]Setembro!$H$10</f>
        <v>11.520000000000001</v>
      </c>
      <c r="H16" s="16">
        <f>[11]Setembro!$H$11</f>
        <v>18.36</v>
      </c>
      <c r="I16" s="16">
        <f>[11]Setembro!$H$12</f>
        <v>22.68</v>
      </c>
      <c r="J16" s="16">
        <f>[11]Setembro!$H$13</f>
        <v>18</v>
      </c>
      <c r="K16" s="16">
        <f>[11]Setembro!$H$14</f>
        <v>22.68</v>
      </c>
      <c r="L16" s="16">
        <f>[11]Setembro!$H$15</f>
        <v>20.16</v>
      </c>
      <c r="M16" s="16">
        <f>[11]Setembro!$H$16</f>
        <v>19.079999999999998</v>
      </c>
      <c r="N16" s="16">
        <f>[11]Setembro!$H$17</f>
        <v>14.4</v>
      </c>
      <c r="O16" s="16">
        <f>[11]Setembro!$H$18</f>
        <v>17.64</v>
      </c>
      <c r="P16" s="16">
        <f>[11]Setembro!$H$19</f>
        <v>16.2</v>
      </c>
      <c r="Q16" s="16">
        <f>[11]Setembro!$H$20</f>
        <v>25.2</v>
      </c>
      <c r="R16" s="16">
        <f>[11]Setembro!$H$21</f>
        <v>23.759999999999998</v>
      </c>
      <c r="S16" s="16">
        <f>[11]Setembro!$H$22</f>
        <v>16.559999999999999</v>
      </c>
      <c r="T16" s="16">
        <f>[11]Setembro!$H$23</f>
        <v>17.28</v>
      </c>
      <c r="U16" s="16">
        <f>[11]Setembro!$H$24</f>
        <v>17.28</v>
      </c>
      <c r="V16" s="16">
        <f>[11]Setembro!$H$25</f>
        <v>20.52</v>
      </c>
      <c r="W16" s="16">
        <f>[11]Setembro!$H$26</f>
        <v>13.68</v>
      </c>
      <c r="X16" s="16">
        <f>[11]Setembro!$H$27</f>
        <v>15.840000000000002</v>
      </c>
      <c r="Y16" s="16">
        <f>[11]Setembro!$H$28</f>
        <v>25.92</v>
      </c>
      <c r="Z16" s="16">
        <f>[11]Setembro!$H$29</f>
        <v>24.840000000000003</v>
      </c>
      <c r="AA16" s="16">
        <f>[11]Setembro!$H$30</f>
        <v>20.88</v>
      </c>
      <c r="AB16" s="16">
        <f>[11]Setembro!$H$31</f>
        <v>16.920000000000002</v>
      </c>
      <c r="AC16" s="16">
        <f>[11]Setembro!$H$32</f>
        <v>11.879999999999999</v>
      </c>
      <c r="AD16" s="16">
        <f>[11]Setembro!$H$33</f>
        <v>19.440000000000001</v>
      </c>
      <c r="AE16" s="16">
        <f>[11]Setembro!$H$34</f>
        <v>15.120000000000001</v>
      </c>
      <c r="AF16" s="35">
        <f t="shared" si="3"/>
        <v>25.92</v>
      </c>
    </row>
    <row r="17" spans="1:32" ht="17.100000000000001" customHeight="1" x14ac:dyDescent="0.2">
      <c r="A17" s="14" t="s">
        <v>8</v>
      </c>
      <c r="B17" s="16">
        <f>[12]Setembro!$H$5</f>
        <v>12.6</v>
      </c>
      <c r="C17" s="16">
        <f>[12]Setembro!$H$6</f>
        <v>20.52</v>
      </c>
      <c r="D17" s="16">
        <f>[12]Setembro!$H$7</f>
        <v>17.64</v>
      </c>
      <c r="E17" s="16">
        <f>[12]Setembro!$H$8</f>
        <v>14.76</v>
      </c>
      <c r="F17" s="16">
        <f>[12]Setembro!$H$9</f>
        <v>16.920000000000002</v>
      </c>
      <c r="G17" s="16">
        <f>[12]Setembro!$H$10</f>
        <v>5.04</v>
      </c>
      <c r="H17" s="16">
        <f>[12]Setembro!$H$11</f>
        <v>14.76</v>
      </c>
      <c r="I17" s="16">
        <f>[12]Setembro!$H$12</f>
        <v>29.52</v>
      </c>
      <c r="J17" s="16">
        <f>[12]Setembro!$H$13</f>
        <v>19.440000000000001</v>
      </c>
      <c r="K17" s="16">
        <f>[12]Setembro!$H$14</f>
        <v>14.4</v>
      </c>
      <c r="L17" s="16">
        <f>[12]Setembro!$H$15</f>
        <v>18</v>
      </c>
      <c r="M17" s="16">
        <f>[12]Setembro!$H$16</f>
        <v>23.040000000000003</v>
      </c>
      <c r="N17" s="16">
        <f>[12]Setembro!$H$17</f>
        <v>16.2</v>
      </c>
      <c r="O17" s="16">
        <f>[12]Setembro!$H$18</f>
        <v>21.6</v>
      </c>
      <c r="P17" s="16">
        <f>[12]Setembro!$H$19</f>
        <v>16.2</v>
      </c>
      <c r="Q17" s="16">
        <f>[12]Setembro!$H$20</f>
        <v>30.6</v>
      </c>
      <c r="R17" s="16">
        <f>[12]Setembro!$H$21</f>
        <v>28.44</v>
      </c>
      <c r="S17" s="16">
        <f>[12]Setembro!$H$22</f>
        <v>15.840000000000002</v>
      </c>
      <c r="T17" s="16">
        <f>[12]Setembro!$H$23</f>
        <v>16.559999999999999</v>
      </c>
      <c r="U17" s="16">
        <f>[12]Setembro!$H$24</f>
        <v>15.120000000000001</v>
      </c>
      <c r="V17" s="16">
        <f>[12]Setembro!$H$25</f>
        <v>22.32</v>
      </c>
      <c r="W17" s="16">
        <f>[12]Setembro!$H$26</f>
        <v>19.440000000000001</v>
      </c>
      <c r="X17" s="16">
        <f>[12]Setembro!$H$27</f>
        <v>18</v>
      </c>
      <c r="Y17" s="16">
        <f>[12]Setembro!$H$28</f>
        <v>26.28</v>
      </c>
      <c r="Z17" s="16">
        <f>[12]Setembro!$H$29</f>
        <v>14.04</v>
      </c>
      <c r="AA17" s="16">
        <f>[12]Setembro!$H$30</f>
        <v>42.480000000000004</v>
      </c>
      <c r="AB17" s="16">
        <f>[12]Setembro!$H$31</f>
        <v>18.720000000000002</v>
      </c>
      <c r="AC17" s="16">
        <f>[12]Setembro!$H$32</f>
        <v>12.96</v>
      </c>
      <c r="AD17" s="16">
        <f>[12]Setembro!$H$33</f>
        <v>18.36</v>
      </c>
      <c r="AE17" s="16">
        <f>[12]Setembro!$H$34</f>
        <v>33.840000000000003</v>
      </c>
      <c r="AF17" s="35">
        <f t="shared" si="3"/>
        <v>42.480000000000004</v>
      </c>
    </row>
    <row r="18" spans="1:32" ht="17.100000000000001" customHeight="1" x14ac:dyDescent="0.2">
      <c r="A18" s="14" t="s">
        <v>9</v>
      </c>
      <c r="B18" s="16">
        <f>[13]Setembro!$H$5</f>
        <v>9.3600000000000012</v>
      </c>
      <c r="C18" s="16">
        <f>[13]Setembro!$H$6</f>
        <v>17.28</v>
      </c>
      <c r="D18" s="16">
        <f>[13]Setembro!$H$7</f>
        <v>15.48</v>
      </c>
      <c r="E18" s="16">
        <f>[13]Setembro!$H$8</f>
        <v>17.64</v>
      </c>
      <c r="F18" s="16">
        <f>[13]Setembro!$H$9</f>
        <v>17.28</v>
      </c>
      <c r="G18" s="16">
        <f>[13]Setembro!$H$10</f>
        <v>11.879999999999999</v>
      </c>
      <c r="H18" s="16">
        <f>[13]Setembro!$H$11</f>
        <v>17.28</v>
      </c>
      <c r="I18" s="16">
        <f>[13]Setembro!$H$12</f>
        <v>23.400000000000002</v>
      </c>
      <c r="J18" s="16">
        <f>[13]Setembro!$H$13</f>
        <v>16.2</v>
      </c>
      <c r="K18" s="16">
        <f>[13]Setembro!$H$14</f>
        <v>19.440000000000001</v>
      </c>
      <c r="L18" s="16">
        <f>[13]Setembro!$H$15</f>
        <v>19.8</v>
      </c>
      <c r="M18" s="16">
        <f>[13]Setembro!$H$16</f>
        <v>20.88</v>
      </c>
      <c r="N18" s="16">
        <f>[13]Setembro!$H$17</f>
        <v>14.76</v>
      </c>
      <c r="O18" s="16">
        <f>[13]Setembro!$H$18</f>
        <v>15.840000000000002</v>
      </c>
      <c r="P18" s="16">
        <f>[13]Setembro!$H$19</f>
        <v>18</v>
      </c>
      <c r="Q18" s="16">
        <f>[13]Setembro!$H$20</f>
        <v>27.720000000000002</v>
      </c>
      <c r="R18" s="16">
        <f>[13]Setembro!$H$21</f>
        <v>28.44</v>
      </c>
      <c r="S18" s="16">
        <f>[13]Setembro!$H$22</f>
        <v>14.76</v>
      </c>
      <c r="T18" s="16">
        <f>[13]Setembro!$H$23</f>
        <v>15.840000000000002</v>
      </c>
      <c r="U18" s="16">
        <f>[13]Setembro!$H$24</f>
        <v>20.52</v>
      </c>
      <c r="V18" s="16">
        <f>[13]Setembro!$H$25</f>
        <v>18</v>
      </c>
      <c r="W18" s="16">
        <f>[13]Setembro!$H$26</f>
        <v>16.559999999999999</v>
      </c>
      <c r="X18" s="16">
        <f>[13]Setembro!$H$27</f>
        <v>20.52</v>
      </c>
      <c r="Y18" s="16">
        <f>[13]Setembro!$H$28</f>
        <v>28.08</v>
      </c>
      <c r="Z18" s="16">
        <f>[13]Setembro!$H$29</f>
        <v>25.92</v>
      </c>
      <c r="AA18" s="16">
        <f>[13]Setembro!$H$30</f>
        <v>18.36</v>
      </c>
      <c r="AB18" s="16">
        <f>[13]Setembro!$H$31</f>
        <v>21.240000000000002</v>
      </c>
      <c r="AC18" s="16">
        <f>[13]Setembro!$H$32</f>
        <v>10.8</v>
      </c>
      <c r="AD18" s="16">
        <f>[13]Setembro!$H$33</f>
        <v>18.720000000000002</v>
      </c>
      <c r="AE18" s="16">
        <f>[13]Setembro!$H$34</f>
        <v>22.68</v>
      </c>
      <c r="AF18" s="35">
        <f t="shared" si="3"/>
        <v>28.44</v>
      </c>
    </row>
    <row r="19" spans="1:32" ht="17.100000000000001" customHeight="1" x14ac:dyDescent="0.2">
      <c r="A19" s="14" t="s">
        <v>49</v>
      </c>
      <c r="B19" s="16">
        <f>[14]Setembro!$H$5</f>
        <v>11.520000000000001</v>
      </c>
      <c r="C19" s="16">
        <f>[14]Setembro!$H$6</f>
        <v>11.16</v>
      </c>
      <c r="D19" s="16">
        <f>[14]Setembro!$H$7</f>
        <v>10.44</v>
      </c>
      <c r="E19" s="16">
        <f>[14]Setembro!$H$8</f>
        <v>12.24</v>
      </c>
      <c r="F19" s="16">
        <f>[14]Setembro!$H$9</f>
        <v>11.16</v>
      </c>
      <c r="G19" s="16">
        <f>[14]Setembro!$H$10</f>
        <v>5.4</v>
      </c>
      <c r="H19" s="16">
        <f>[14]Setembro!$H$11</f>
        <v>26.28</v>
      </c>
      <c r="I19" s="16">
        <f>[14]Setembro!$H$12</f>
        <v>18.720000000000002</v>
      </c>
      <c r="J19" s="16">
        <f>[14]Setembro!$H$13</f>
        <v>18</v>
      </c>
      <c r="K19" s="16">
        <f>[14]Setembro!$H$14</f>
        <v>20.52</v>
      </c>
      <c r="L19" s="16">
        <f>[14]Setembro!$H$15</f>
        <v>13.68</v>
      </c>
      <c r="M19" s="16">
        <f>[14]Setembro!$H$16</f>
        <v>6.48</v>
      </c>
      <c r="N19" s="16">
        <f>[14]Setembro!$H$17</f>
        <v>8.2799999999999994</v>
      </c>
      <c r="O19" s="16">
        <f>[14]Setembro!$H$18</f>
        <v>12.24</v>
      </c>
      <c r="P19" s="16">
        <f>[14]Setembro!$H$19</f>
        <v>17.28</v>
      </c>
      <c r="Q19" s="16">
        <f>[14]Setembro!$H$20</f>
        <v>20.88</v>
      </c>
      <c r="R19" s="16">
        <f>[14]Setembro!$H$21</f>
        <v>19.079999999999998</v>
      </c>
      <c r="S19" s="16">
        <f>[14]Setembro!$H$22</f>
        <v>14.76</v>
      </c>
      <c r="T19" s="16">
        <f>[14]Setembro!$H$23</f>
        <v>14.76</v>
      </c>
      <c r="U19" s="16">
        <f>[14]Setembro!$H$24</f>
        <v>15.48</v>
      </c>
      <c r="V19" s="16">
        <f>[14]Setembro!$H$25</f>
        <v>17.28</v>
      </c>
      <c r="W19" s="16">
        <f>[14]Setembro!$H$26</f>
        <v>14.76</v>
      </c>
      <c r="X19" s="16">
        <f>[14]Setembro!$H$27</f>
        <v>17.64</v>
      </c>
      <c r="Y19" s="16">
        <f>[14]Setembro!$H$28</f>
        <v>20.16</v>
      </c>
      <c r="Z19" s="16">
        <f>[14]Setembro!$H$29</f>
        <v>17.64</v>
      </c>
      <c r="AA19" s="16">
        <f>[14]Setembro!$H$30</f>
        <v>17.28</v>
      </c>
      <c r="AB19" s="16">
        <f>[14]Setembro!$H$31</f>
        <v>19.440000000000001</v>
      </c>
      <c r="AC19" s="16">
        <f>[14]Setembro!$H$32</f>
        <v>10.8</v>
      </c>
      <c r="AD19" s="16">
        <f>[14]Setembro!$H$33</f>
        <v>18</v>
      </c>
      <c r="AE19" s="16">
        <f>[14]Setembro!$H$34</f>
        <v>7.9200000000000008</v>
      </c>
      <c r="AF19" s="35">
        <f t="shared" si="3"/>
        <v>26.28</v>
      </c>
    </row>
    <row r="20" spans="1:32" ht="17.100000000000001" customHeight="1" x14ac:dyDescent="0.2">
      <c r="A20" s="14" t="s">
        <v>10</v>
      </c>
      <c r="B20" s="16">
        <f>[15]Setembro!$H$5</f>
        <v>8.64</v>
      </c>
      <c r="C20" s="16">
        <f>[15]Setembro!$H$6</f>
        <v>15.840000000000002</v>
      </c>
      <c r="D20" s="16">
        <f>[15]Setembro!$H$7</f>
        <v>13.32</v>
      </c>
      <c r="E20" s="16">
        <f>[15]Setembro!$H$8</f>
        <v>9</v>
      </c>
      <c r="F20" s="16">
        <f>[15]Setembro!$H$9</f>
        <v>7.2</v>
      </c>
      <c r="G20" s="16">
        <f>[15]Setembro!$H$10</f>
        <v>3.6</v>
      </c>
      <c r="H20" s="16">
        <f>[15]Setembro!$H$11</f>
        <v>15.840000000000002</v>
      </c>
      <c r="I20" s="16">
        <f>[15]Setembro!$H$12</f>
        <v>17.28</v>
      </c>
      <c r="J20" s="16">
        <f>[15]Setembro!$H$13</f>
        <v>12.6</v>
      </c>
      <c r="K20" s="16">
        <f>[15]Setembro!$H$14</f>
        <v>10.44</v>
      </c>
      <c r="L20" s="16">
        <f>[15]Setembro!$H$15</f>
        <v>4.32</v>
      </c>
      <c r="M20" s="16">
        <f>[15]Setembro!$H$16</f>
        <v>1.4400000000000002</v>
      </c>
      <c r="N20" s="16">
        <f>[15]Setembro!$H$17</f>
        <v>0.72000000000000008</v>
      </c>
      <c r="O20" s="16">
        <f>[15]Setembro!$H$18</f>
        <v>3.9600000000000004</v>
      </c>
      <c r="P20" s="16">
        <f>[15]Setembro!$H$19</f>
        <v>7.9200000000000008</v>
      </c>
      <c r="Q20" s="16">
        <f>[15]Setembro!$H$20</f>
        <v>15.48</v>
      </c>
      <c r="R20" s="16">
        <f>[15]Setembro!$H$21</f>
        <v>13.68</v>
      </c>
      <c r="S20" s="16">
        <f>[15]Setembro!$H$22</f>
        <v>11.879999999999999</v>
      </c>
      <c r="T20" s="16">
        <f>[15]Setembro!$H$23</f>
        <v>16.920000000000002</v>
      </c>
      <c r="U20" s="16">
        <f>[15]Setembro!$H$24</f>
        <v>15.120000000000001</v>
      </c>
      <c r="V20" s="16">
        <f>[15]Setembro!$H$25</f>
        <v>18.720000000000002</v>
      </c>
      <c r="W20" s="16">
        <f>[15]Setembro!$H$26</f>
        <v>15.840000000000002</v>
      </c>
      <c r="X20" s="16">
        <f>[15]Setembro!$H$27</f>
        <v>16.559999999999999</v>
      </c>
      <c r="Y20" s="16">
        <f>[15]Setembro!$H$28</f>
        <v>15.48</v>
      </c>
      <c r="Z20" s="16">
        <f>[15]Setembro!$H$29</f>
        <v>8.64</v>
      </c>
      <c r="AA20" s="16">
        <f>[15]Setembro!$H$30</f>
        <v>11.16</v>
      </c>
      <c r="AB20" s="16">
        <f>[15]Setembro!$H$31</f>
        <v>1.4400000000000002</v>
      </c>
      <c r="AC20" s="16">
        <f>[15]Setembro!$H$32</f>
        <v>0.36000000000000004</v>
      </c>
      <c r="AD20" s="16">
        <f>[15]Setembro!$H$33</f>
        <v>5.4</v>
      </c>
      <c r="AE20" s="16">
        <f>[15]Setembro!$H$34</f>
        <v>10.08</v>
      </c>
      <c r="AF20" s="35">
        <f t="shared" si="3"/>
        <v>18.720000000000002</v>
      </c>
    </row>
    <row r="21" spans="1:32" ht="17.100000000000001" customHeight="1" x14ac:dyDescent="0.2">
      <c r="A21" s="14" t="s">
        <v>11</v>
      </c>
      <c r="B21" s="16">
        <f>[16]Setembro!$H$5</f>
        <v>7.5600000000000005</v>
      </c>
      <c r="C21" s="16">
        <f>[16]Setembro!$H$6</f>
        <v>7.9200000000000008</v>
      </c>
      <c r="D21" s="16">
        <f>[16]Setembro!$H$7</f>
        <v>12.24</v>
      </c>
      <c r="E21" s="16">
        <f>[16]Setembro!$H$8</f>
        <v>8.2799999999999994</v>
      </c>
      <c r="F21" s="16">
        <f>[16]Setembro!$H$9</f>
        <v>7.2</v>
      </c>
      <c r="G21" s="16">
        <f>[16]Setembro!$H$10</f>
        <v>6.48</v>
      </c>
      <c r="H21" s="16">
        <f>[16]Setembro!$H$11</f>
        <v>12.6</v>
      </c>
      <c r="I21" s="16">
        <f>[16]Setembro!$H$12</f>
        <v>20.52</v>
      </c>
      <c r="J21" s="16">
        <f>[16]Setembro!$H$13</f>
        <v>11.16</v>
      </c>
      <c r="K21" s="16">
        <f>[16]Setembro!$H$14</f>
        <v>19.440000000000001</v>
      </c>
      <c r="L21" s="16">
        <f>[16]Setembro!$H$15</f>
        <v>8.64</v>
      </c>
      <c r="M21" s="16">
        <f>[16]Setembro!$H$16</f>
        <v>9.3600000000000012</v>
      </c>
      <c r="N21" s="16">
        <f>[16]Setembro!$H$17</f>
        <v>10.8</v>
      </c>
      <c r="O21" s="16">
        <f>[16]Setembro!$H$18</f>
        <v>12.96</v>
      </c>
      <c r="P21" s="16">
        <f>[16]Setembro!$H$19</f>
        <v>7.5600000000000005</v>
      </c>
      <c r="Q21" s="16">
        <f>[16]Setembro!$H$20</f>
        <v>13.32</v>
      </c>
      <c r="R21" s="16">
        <f>[16]Setembro!$H$21</f>
        <v>13.32</v>
      </c>
      <c r="S21" s="16">
        <f>[16]Setembro!$H$22</f>
        <v>10.8</v>
      </c>
      <c r="T21" s="16">
        <f>[16]Setembro!$H$23</f>
        <v>9.7200000000000006</v>
      </c>
      <c r="U21" s="16">
        <f>[16]Setembro!$H$24</f>
        <v>8.2799999999999994</v>
      </c>
      <c r="V21" s="16">
        <f>[16]Setembro!$H$25</f>
        <v>12.24</v>
      </c>
      <c r="W21" s="16">
        <f>[16]Setembro!$H$26</f>
        <v>6.12</v>
      </c>
      <c r="X21" s="16">
        <f>[16]Setembro!$H$27</f>
        <v>6.84</v>
      </c>
      <c r="Y21" s="16">
        <f>[16]Setembro!$H$28</f>
        <v>13.32</v>
      </c>
      <c r="Z21" s="16">
        <f>[16]Setembro!$H$29</f>
        <v>23.759999999999998</v>
      </c>
      <c r="AA21" s="16">
        <f>[16]Setembro!$H$30</f>
        <v>10.08</v>
      </c>
      <c r="AB21" s="16">
        <f>[16]Setembro!$H$31</f>
        <v>14.4</v>
      </c>
      <c r="AC21" s="16">
        <f>[16]Setembro!$H$32</f>
        <v>8.64</v>
      </c>
      <c r="AD21" s="16">
        <f>[16]Setembro!$H$33</f>
        <v>9</v>
      </c>
      <c r="AE21" s="16">
        <f>[16]Setembro!$H$34</f>
        <v>11.879999999999999</v>
      </c>
      <c r="AF21" s="35">
        <f t="shared" si="3"/>
        <v>23.759999999999998</v>
      </c>
    </row>
    <row r="22" spans="1:32" ht="17.100000000000001" customHeight="1" x14ac:dyDescent="0.2">
      <c r="A22" s="14" t="s">
        <v>12</v>
      </c>
      <c r="B22" s="16">
        <f>[17]Setembro!$H$5</f>
        <v>8.2799999999999994</v>
      </c>
      <c r="C22" s="16">
        <f>[17]Setembro!$H$6</f>
        <v>12.24</v>
      </c>
      <c r="D22" s="16">
        <f>[17]Setembro!$H$7</f>
        <v>7.9200000000000008</v>
      </c>
      <c r="E22" s="16">
        <f>[17]Setembro!$H$8</f>
        <v>9</v>
      </c>
      <c r="F22" s="16">
        <f>[17]Setembro!$H$9</f>
        <v>14.04</v>
      </c>
      <c r="G22" s="16">
        <f>[17]Setembro!$H$10</f>
        <v>5.7600000000000007</v>
      </c>
      <c r="H22" s="16">
        <f>[17]Setembro!$H$11</f>
        <v>16.920000000000002</v>
      </c>
      <c r="I22" s="16">
        <f>[17]Setembro!$H$12</f>
        <v>16.920000000000002</v>
      </c>
      <c r="J22" s="16">
        <f>[17]Setembro!$H$13</f>
        <v>8.64</v>
      </c>
      <c r="K22" s="16">
        <f>[17]Setembro!$H$14</f>
        <v>18</v>
      </c>
      <c r="L22" s="16">
        <f>[17]Setembro!$H$15</f>
        <v>15.48</v>
      </c>
      <c r="M22" s="16">
        <f>[17]Setembro!$H$16</f>
        <v>10.44</v>
      </c>
      <c r="N22" s="16">
        <f>[17]Setembro!$H$17</f>
        <v>8.2799999999999994</v>
      </c>
      <c r="O22" s="16">
        <f>[17]Setembro!$H$18</f>
        <v>8.2799999999999994</v>
      </c>
      <c r="P22" s="16">
        <f>[17]Setembro!$H$19</f>
        <v>11.520000000000001</v>
      </c>
      <c r="Q22" s="16">
        <f>[17]Setembro!$H$20</f>
        <v>19.440000000000001</v>
      </c>
      <c r="R22" s="16">
        <f>[17]Setembro!$H$21</f>
        <v>18.36</v>
      </c>
      <c r="S22" s="16">
        <f>[17]Setembro!$H$22</f>
        <v>11.879999999999999</v>
      </c>
      <c r="T22" s="16">
        <f>[17]Setembro!$H$23</f>
        <v>9.7200000000000006</v>
      </c>
      <c r="U22" s="16">
        <f>[17]Setembro!$H$24</f>
        <v>13.32</v>
      </c>
      <c r="V22" s="16">
        <f>[17]Setembro!$H$25</f>
        <v>10.08</v>
      </c>
      <c r="W22" s="16">
        <f>[17]Setembro!$H$26</f>
        <v>10.44</v>
      </c>
      <c r="X22" s="16">
        <f>[17]Setembro!$H$27</f>
        <v>10.8</v>
      </c>
      <c r="Y22" s="16">
        <f>[17]Setembro!$H$28</f>
        <v>11.16</v>
      </c>
      <c r="Z22" s="16">
        <f>[17]Setembro!$H$29</f>
        <v>8.2799999999999994</v>
      </c>
      <c r="AA22" s="16">
        <f>[17]Setembro!$H$30</f>
        <v>20.16</v>
      </c>
      <c r="AB22" s="16">
        <f>[17]Setembro!$H$31</f>
        <v>7.9200000000000008</v>
      </c>
      <c r="AC22" s="16">
        <f>[17]Setembro!$H$32</f>
        <v>6.84</v>
      </c>
      <c r="AD22" s="16">
        <f>[17]Setembro!$H$33</f>
        <v>12.24</v>
      </c>
      <c r="AE22" s="16">
        <f>[17]Setembro!$H$34</f>
        <v>13.68</v>
      </c>
      <c r="AF22" s="35">
        <f t="shared" si="3"/>
        <v>20.16</v>
      </c>
    </row>
    <row r="23" spans="1:32" ht="17.100000000000001" customHeight="1" x14ac:dyDescent="0.2">
      <c r="A23" s="14" t="s">
        <v>13</v>
      </c>
      <c r="B23" s="16" t="str">
        <f>[18]Setembro!$H$5</f>
        <v>*</v>
      </c>
      <c r="C23" s="16" t="str">
        <f>[18]Setembro!$H$6</f>
        <v>*</v>
      </c>
      <c r="D23" s="16" t="str">
        <f>[18]Setembro!$H$7</f>
        <v>*</v>
      </c>
      <c r="E23" s="16" t="str">
        <f>[18]Setembro!$H$8</f>
        <v>*</v>
      </c>
      <c r="F23" s="16" t="str">
        <f>[18]Setembro!$H$9</f>
        <v>*</v>
      </c>
      <c r="G23" s="16" t="str">
        <f>[18]Setembro!$H$10</f>
        <v>*</v>
      </c>
      <c r="H23" s="16" t="str">
        <f>[18]Setembro!$H$11</f>
        <v>*</v>
      </c>
      <c r="I23" s="16" t="str">
        <f>[18]Setembro!$H$12</f>
        <v>*</v>
      </c>
      <c r="J23" s="16" t="str">
        <f>[18]Setembro!$H$13</f>
        <v>*</v>
      </c>
      <c r="K23" s="16" t="str">
        <f>[18]Setembro!$H$14</f>
        <v>*</v>
      </c>
      <c r="L23" s="16" t="str">
        <f>[18]Setembro!$H$15</f>
        <v>*</v>
      </c>
      <c r="M23" s="16" t="str">
        <f>[18]Setembro!$H$16</f>
        <v>*</v>
      </c>
      <c r="N23" s="16" t="str">
        <f>[18]Setembro!$H$17</f>
        <v>*</v>
      </c>
      <c r="O23" s="16" t="str">
        <f>[18]Setembro!$H$18</f>
        <v>*</v>
      </c>
      <c r="P23" s="16" t="str">
        <f>[18]Setembro!$H$19</f>
        <v>*</v>
      </c>
      <c r="Q23" s="16" t="str">
        <f>[18]Setembro!$H$20</f>
        <v>*</v>
      </c>
      <c r="R23" s="16" t="str">
        <f>[18]Setembro!$H$21</f>
        <v>*</v>
      </c>
      <c r="S23" s="16" t="str">
        <f>[18]Setembro!$H$22</f>
        <v>*</v>
      </c>
      <c r="T23" s="16" t="str">
        <f>[18]Setembro!$H$23</f>
        <v>*</v>
      </c>
      <c r="U23" s="16" t="str">
        <f>[18]Setembro!$H$24</f>
        <v>*</v>
      </c>
      <c r="V23" s="16" t="str">
        <f>[18]Setembro!$H$25</f>
        <v>*</v>
      </c>
      <c r="W23" s="16" t="str">
        <f>[18]Setembro!$H$26</f>
        <v>*</v>
      </c>
      <c r="X23" s="16" t="str">
        <f>[18]Setembro!$H$27</f>
        <v>*</v>
      </c>
      <c r="Y23" s="16" t="str">
        <f>[18]Setembro!$H$28</f>
        <v>*</v>
      </c>
      <c r="Z23" s="16" t="str">
        <f>[18]Setembro!$H$29</f>
        <v>*</v>
      </c>
      <c r="AA23" s="16" t="str">
        <f>[18]Setembro!$H$30</f>
        <v>*</v>
      </c>
      <c r="AB23" s="16" t="str">
        <f>[18]Setembro!$H$31</f>
        <v>*</v>
      </c>
      <c r="AC23" s="16" t="str">
        <f>[18]Setembro!$H$32</f>
        <v>*</v>
      </c>
      <c r="AD23" s="16" t="str">
        <f>[18]Setembro!$H$33</f>
        <v>*</v>
      </c>
      <c r="AE23" s="16" t="str">
        <f>[18]Setembro!$H$34</f>
        <v>*</v>
      </c>
      <c r="AF23" s="35" t="s">
        <v>137</v>
      </c>
    </row>
    <row r="24" spans="1:32" ht="17.100000000000001" customHeight="1" x14ac:dyDescent="0.2">
      <c r="A24" s="14" t="s">
        <v>14</v>
      </c>
      <c r="B24" s="16">
        <f>[19]Setembro!$H$5</f>
        <v>14.04</v>
      </c>
      <c r="C24" s="16">
        <f>[19]Setembro!$H$6</f>
        <v>12.96</v>
      </c>
      <c r="D24" s="16">
        <f>[19]Setembro!$H$7</f>
        <v>15.48</v>
      </c>
      <c r="E24" s="16">
        <f>[19]Setembro!$H$8</f>
        <v>15.120000000000001</v>
      </c>
      <c r="F24" s="16">
        <f>[19]Setembro!$H$9</f>
        <v>16.920000000000002</v>
      </c>
      <c r="G24" s="16">
        <f>[19]Setembro!$H$10</f>
        <v>11.520000000000001</v>
      </c>
      <c r="H24" s="16">
        <f>[19]Setembro!$H$11</f>
        <v>16.2</v>
      </c>
      <c r="I24" s="16">
        <f>[19]Setembro!$H$12</f>
        <v>38.519999999999996</v>
      </c>
      <c r="J24" s="16">
        <f>[19]Setembro!$H$13</f>
        <v>15.840000000000002</v>
      </c>
      <c r="K24" s="16">
        <f>[19]Setembro!$H$14</f>
        <v>20.52</v>
      </c>
      <c r="L24" s="16">
        <f>[19]Setembro!$H$15</f>
        <v>24.12</v>
      </c>
      <c r="M24" s="16">
        <f>[19]Setembro!$H$16</f>
        <v>18</v>
      </c>
      <c r="N24" s="16">
        <f>[19]Setembro!$H$17</f>
        <v>14.4</v>
      </c>
      <c r="O24" s="16">
        <f>[19]Setembro!$H$18</f>
        <v>13.68</v>
      </c>
      <c r="P24" s="16">
        <f>[19]Setembro!$H$19</f>
        <v>15.48</v>
      </c>
      <c r="Q24" s="16">
        <f>[19]Setembro!$H$20</f>
        <v>19.8</v>
      </c>
      <c r="R24" s="16">
        <f>[19]Setembro!$H$21</f>
        <v>14.76</v>
      </c>
      <c r="S24" s="16">
        <f>[19]Setembro!$H$22</f>
        <v>19.8</v>
      </c>
      <c r="T24" s="16">
        <f>[19]Setembro!$H$23</f>
        <v>15.840000000000002</v>
      </c>
      <c r="U24" s="16">
        <f>[19]Setembro!$H$24</f>
        <v>13.68</v>
      </c>
      <c r="V24" s="16">
        <f>[19]Setembro!$H$25</f>
        <v>14.04</v>
      </c>
      <c r="W24" s="16">
        <f>[19]Setembro!$H$26</f>
        <v>12.24</v>
      </c>
      <c r="X24" s="16">
        <f>[19]Setembro!$H$27</f>
        <v>12.24</v>
      </c>
      <c r="Y24" s="16">
        <f>[19]Setembro!$H$28</f>
        <v>21.6</v>
      </c>
      <c r="Z24" s="16">
        <f>[19]Setembro!$H$29</f>
        <v>19.8</v>
      </c>
      <c r="AA24" s="16">
        <f>[19]Setembro!$H$30</f>
        <v>21.240000000000002</v>
      </c>
      <c r="AB24" s="16">
        <f>[19]Setembro!$H$31</f>
        <v>30.96</v>
      </c>
      <c r="AC24" s="16">
        <f>[19]Setembro!$H$32</f>
        <v>12.96</v>
      </c>
      <c r="AD24" s="16">
        <f>[19]Setembro!$H$33</f>
        <v>16.2</v>
      </c>
      <c r="AE24" s="16">
        <f>[19]Setembro!$H$34</f>
        <v>24.12</v>
      </c>
      <c r="AF24" s="35">
        <f t="shared" si="3"/>
        <v>38.519999999999996</v>
      </c>
    </row>
    <row r="25" spans="1:32" ht="17.100000000000001" customHeight="1" x14ac:dyDescent="0.2">
      <c r="A25" s="14" t="s">
        <v>15</v>
      </c>
      <c r="B25" s="16">
        <f>[20]Setembro!$H$5</f>
        <v>12.24</v>
      </c>
      <c r="C25" s="16">
        <f>[20]Setembro!$H$6</f>
        <v>19.8</v>
      </c>
      <c r="D25" s="16">
        <f>[20]Setembro!$H$7</f>
        <v>15.840000000000002</v>
      </c>
      <c r="E25" s="16">
        <f>[20]Setembro!$H$8</f>
        <v>16.2</v>
      </c>
      <c r="F25" s="16">
        <f>[20]Setembro!$H$9</f>
        <v>12.6</v>
      </c>
      <c r="G25" s="16">
        <f>[20]Setembro!$H$10</f>
        <v>9</v>
      </c>
      <c r="H25" s="16">
        <f>[20]Setembro!$H$11</f>
        <v>20.16</v>
      </c>
      <c r="I25" s="16">
        <f>[20]Setembro!$H$12</f>
        <v>24.12</v>
      </c>
      <c r="J25" s="16">
        <f>[20]Setembro!$H$13</f>
        <v>20.16</v>
      </c>
      <c r="K25" s="16">
        <f>[20]Setembro!$H$14</f>
        <v>15.120000000000001</v>
      </c>
      <c r="L25" s="16">
        <f>[20]Setembro!$H$15</f>
        <v>17.28</v>
      </c>
      <c r="M25" s="16">
        <f>[20]Setembro!$H$16</f>
        <v>15.840000000000002</v>
      </c>
      <c r="N25" s="16">
        <f>[20]Setembro!$H$17</f>
        <v>15.840000000000002</v>
      </c>
      <c r="O25" s="16">
        <f>[20]Setembro!$H$18</f>
        <v>22.32</v>
      </c>
      <c r="P25" s="16">
        <f>[20]Setembro!$H$19</f>
        <v>21.6</v>
      </c>
      <c r="Q25" s="16">
        <f>[20]Setembro!$H$20</f>
        <v>24.48</v>
      </c>
      <c r="R25" s="16">
        <f>[20]Setembro!$H$21</f>
        <v>19.8</v>
      </c>
      <c r="S25" s="16">
        <f>[20]Setembro!$H$22</f>
        <v>19.8</v>
      </c>
      <c r="T25" s="16">
        <f>[20]Setembro!$H$23</f>
        <v>14.04</v>
      </c>
      <c r="U25" s="16">
        <f>[20]Setembro!$H$24</f>
        <v>12.96</v>
      </c>
      <c r="V25" s="16">
        <f>[20]Setembro!$H$25</f>
        <v>18</v>
      </c>
      <c r="W25" s="16">
        <f>[20]Setembro!$H$26</f>
        <v>15.48</v>
      </c>
      <c r="X25" s="16">
        <f>[20]Setembro!$H$27</f>
        <v>10.44</v>
      </c>
      <c r="Y25" s="16">
        <f>[20]Setembro!$H$28</f>
        <v>22.32</v>
      </c>
      <c r="Z25" s="16">
        <f>[20]Setembro!$H$29</f>
        <v>21.96</v>
      </c>
      <c r="AA25" s="16">
        <f>[20]Setembro!$H$30</f>
        <v>22.32</v>
      </c>
      <c r="AB25" s="16">
        <f>[20]Setembro!$H$31</f>
        <v>22.68</v>
      </c>
      <c r="AC25" s="16">
        <f>[20]Setembro!$H$32</f>
        <v>13.68</v>
      </c>
      <c r="AD25" s="16">
        <f>[20]Setembro!$H$33</f>
        <v>15.120000000000001</v>
      </c>
      <c r="AE25" s="16">
        <f>[20]Setembro!$H$34</f>
        <v>23.400000000000002</v>
      </c>
      <c r="AF25" s="35">
        <f t="shared" si="3"/>
        <v>24.48</v>
      </c>
    </row>
    <row r="26" spans="1:32" ht="17.100000000000001" customHeight="1" x14ac:dyDescent="0.2">
      <c r="A26" s="14" t="s">
        <v>16</v>
      </c>
      <c r="B26" s="16">
        <f>[21]Setembro!$H$5</f>
        <v>0</v>
      </c>
      <c r="C26" s="16">
        <f>[21]Setembro!$H$6</f>
        <v>4.32</v>
      </c>
      <c r="D26" s="16">
        <f>[21]Setembro!$H$7</f>
        <v>10.08</v>
      </c>
      <c r="E26" s="16">
        <f>[21]Setembro!$H$8</f>
        <v>12.6</v>
      </c>
      <c r="F26" s="16">
        <f>[21]Setembro!$H$9</f>
        <v>15.120000000000001</v>
      </c>
      <c r="G26" s="16">
        <f>[21]Setembro!$H$10</f>
        <v>11.879999999999999</v>
      </c>
      <c r="H26" s="16">
        <f>[21]Setembro!$H$11</f>
        <v>22.32</v>
      </c>
      <c r="I26" s="16">
        <f>[21]Setembro!$H$12</f>
        <v>20.16</v>
      </c>
      <c r="J26" s="16">
        <f>[21]Setembro!$H$13</f>
        <v>11.879999999999999</v>
      </c>
      <c r="K26" s="16">
        <f>[21]Setembro!$H$14</f>
        <v>16.920000000000002</v>
      </c>
      <c r="L26" s="16">
        <f>[21]Setembro!$H$15</f>
        <v>19.079999999999998</v>
      </c>
      <c r="M26" s="16">
        <f>[21]Setembro!$H$16</f>
        <v>13.68</v>
      </c>
      <c r="N26" s="16">
        <f>[21]Setembro!$H$17</f>
        <v>5.7600000000000007</v>
      </c>
      <c r="O26" s="16">
        <f>[21]Setembro!$H$18</f>
        <v>3.9600000000000004</v>
      </c>
      <c r="P26" s="16">
        <f>[21]Setembro!$H$19</f>
        <v>17.64</v>
      </c>
      <c r="Q26" s="16">
        <f>[21]Setembro!$H$20</f>
        <v>22.32</v>
      </c>
      <c r="R26" s="16">
        <f>[21]Setembro!$H$21</f>
        <v>15.48</v>
      </c>
      <c r="S26" s="16">
        <f>[21]Setembro!$H$22</f>
        <v>2.8800000000000003</v>
      </c>
      <c r="T26" s="16">
        <f>[21]Setembro!$H$23</f>
        <v>7.5600000000000005</v>
      </c>
      <c r="U26" s="16">
        <f>[21]Setembro!$H$24</f>
        <v>4.32</v>
      </c>
      <c r="V26" s="16">
        <f>[21]Setembro!$H$25</f>
        <v>11.520000000000001</v>
      </c>
      <c r="W26" s="16">
        <f>[21]Setembro!$H$26</f>
        <v>14.04</v>
      </c>
      <c r="X26" s="16">
        <f>[21]Setembro!$H$27</f>
        <v>17.28</v>
      </c>
      <c r="Y26" s="16">
        <f>[21]Setembro!$H$28</f>
        <v>16.559999999999999</v>
      </c>
      <c r="Z26" s="16">
        <f>[21]Setembro!$H$29</f>
        <v>12.96</v>
      </c>
      <c r="AA26" s="16">
        <f>[21]Setembro!$H$30</f>
        <v>15.48</v>
      </c>
      <c r="AB26" s="16">
        <f>[21]Setembro!$H$31</f>
        <v>7.9200000000000008</v>
      </c>
      <c r="AC26" s="16">
        <f>[21]Setembro!$H$32</f>
        <v>11.520000000000001</v>
      </c>
      <c r="AD26" s="16">
        <f>[21]Setembro!$H$33</f>
        <v>15.840000000000002</v>
      </c>
      <c r="AE26" s="16">
        <f>[21]Setembro!$H$34</f>
        <v>16.559999999999999</v>
      </c>
      <c r="AF26" s="35">
        <f t="shared" si="3"/>
        <v>22.32</v>
      </c>
    </row>
    <row r="27" spans="1:32" ht="17.100000000000001" customHeight="1" x14ac:dyDescent="0.2">
      <c r="A27" s="14" t="s">
        <v>17</v>
      </c>
      <c r="B27" s="16">
        <f>[22]Setembro!$H$5</f>
        <v>8.64</v>
      </c>
      <c r="C27" s="16">
        <f>[22]Setembro!$H$6</f>
        <v>11.879999999999999</v>
      </c>
      <c r="D27" s="16">
        <f>[22]Setembro!$H$7</f>
        <v>11.879999999999999</v>
      </c>
      <c r="E27" s="16">
        <f>[22]Setembro!$H$8</f>
        <v>17.28</v>
      </c>
      <c r="F27" s="16">
        <f>[22]Setembro!$H$9</f>
        <v>10.08</v>
      </c>
      <c r="G27" s="16">
        <f>[22]Setembro!$H$10</f>
        <v>10.08</v>
      </c>
      <c r="H27" s="16">
        <f>[22]Setembro!$H$11</f>
        <v>33.480000000000004</v>
      </c>
      <c r="I27" s="16">
        <f>[22]Setembro!$H$12</f>
        <v>29.52</v>
      </c>
      <c r="J27" s="16">
        <f>[22]Setembro!$H$13</f>
        <v>18</v>
      </c>
      <c r="K27" s="16">
        <f>[22]Setembro!$H$14</f>
        <v>19.079999999999998</v>
      </c>
      <c r="L27" s="16">
        <f>[22]Setembro!$H$15</f>
        <v>19.8</v>
      </c>
      <c r="M27" s="16">
        <f>[22]Setembro!$H$16</f>
        <v>16.920000000000002</v>
      </c>
      <c r="N27" s="16">
        <f>[22]Setembro!$H$17</f>
        <v>9.7200000000000006</v>
      </c>
      <c r="O27" s="16">
        <f>[22]Setembro!$H$18</f>
        <v>12.6</v>
      </c>
      <c r="P27" s="16">
        <f>[22]Setembro!$H$19</f>
        <v>17.28</v>
      </c>
      <c r="Q27" s="16">
        <f>[22]Setembro!$H$20</f>
        <v>29.52</v>
      </c>
      <c r="R27" s="16">
        <f>[22]Setembro!$H$21</f>
        <v>24.840000000000003</v>
      </c>
      <c r="S27" s="16">
        <f>[22]Setembro!$H$22</f>
        <v>16.2</v>
      </c>
      <c r="T27" s="16">
        <f>[22]Setembro!$H$23</f>
        <v>21.240000000000002</v>
      </c>
      <c r="U27" s="16">
        <f>[22]Setembro!$H$24</f>
        <v>18.36</v>
      </c>
      <c r="V27" s="16">
        <f>[22]Setembro!$H$25</f>
        <v>21.96</v>
      </c>
      <c r="W27" s="16">
        <f>[22]Setembro!$H$26</f>
        <v>16.920000000000002</v>
      </c>
      <c r="X27" s="16">
        <f>[22]Setembro!$H$27</f>
        <v>23.040000000000003</v>
      </c>
      <c r="Y27" s="16">
        <f>[22]Setembro!$H$28</f>
        <v>30.240000000000002</v>
      </c>
      <c r="Z27" s="16">
        <f>[22]Setembro!$H$29</f>
        <v>27.36</v>
      </c>
      <c r="AA27" s="16">
        <f>[22]Setembro!$H$30</f>
        <v>23.040000000000003</v>
      </c>
      <c r="AB27" s="16">
        <f>[22]Setembro!$H$31</f>
        <v>24.840000000000003</v>
      </c>
      <c r="AC27" s="16">
        <f>[22]Setembro!$H$32</f>
        <v>10.08</v>
      </c>
      <c r="AD27" s="16">
        <f>[22]Setembro!$H$33</f>
        <v>18.36</v>
      </c>
      <c r="AE27" s="16">
        <f>[22]Setembro!$H$34</f>
        <v>18.720000000000002</v>
      </c>
      <c r="AF27" s="35">
        <f>MAX(B27:AE27)</f>
        <v>33.480000000000004</v>
      </c>
    </row>
    <row r="28" spans="1:32" ht="17.100000000000001" customHeight="1" x14ac:dyDescent="0.2">
      <c r="A28" s="14" t="s">
        <v>18</v>
      </c>
      <c r="B28" s="16">
        <f>[23]Setembro!$H$5</f>
        <v>13.68</v>
      </c>
      <c r="C28" s="16">
        <f>[23]Setembro!$H$6</f>
        <v>15.48</v>
      </c>
      <c r="D28" s="16">
        <f>[23]Setembro!$H$7</f>
        <v>16.559999999999999</v>
      </c>
      <c r="E28" s="16">
        <f>[23]Setembro!$H$8</f>
        <v>18</v>
      </c>
      <c r="F28" s="16">
        <f>[23]Setembro!$H$9</f>
        <v>19.8</v>
      </c>
      <c r="G28" s="16">
        <f>[23]Setembro!$H$10</f>
        <v>14.4</v>
      </c>
      <c r="H28" s="16">
        <f>[23]Setembro!$H$11</f>
        <v>35.28</v>
      </c>
      <c r="I28" s="16">
        <f>[23]Setembro!$H$12</f>
        <v>57.960000000000008</v>
      </c>
      <c r="J28" s="16">
        <f>[23]Setembro!$H$13</f>
        <v>25.56</v>
      </c>
      <c r="K28" s="16">
        <f>[23]Setembro!$H$14</f>
        <v>34.56</v>
      </c>
      <c r="L28" s="16">
        <f>[23]Setembro!$H$15</f>
        <v>31.680000000000003</v>
      </c>
      <c r="M28" s="16">
        <f>[23]Setembro!$H$16</f>
        <v>17.28</v>
      </c>
      <c r="N28" s="16">
        <f>[23]Setembro!$H$17</f>
        <v>14.4</v>
      </c>
      <c r="O28" s="16">
        <f>[23]Setembro!$H$18</f>
        <v>15.48</v>
      </c>
      <c r="P28" s="16">
        <f>[23]Setembro!$H$19</f>
        <v>11.16</v>
      </c>
      <c r="Q28" s="16">
        <f>[23]Setembro!$H$20</f>
        <v>30.96</v>
      </c>
      <c r="R28" s="16">
        <f>[23]Setembro!$H$21</f>
        <v>25.56</v>
      </c>
      <c r="S28" s="16">
        <f>[23]Setembro!$H$22</f>
        <v>15.48</v>
      </c>
      <c r="T28" s="16">
        <f>[23]Setembro!$H$23</f>
        <v>25.92</v>
      </c>
      <c r="U28" s="16">
        <f>[23]Setembro!$H$24</f>
        <v>12.96</v>
      </c>
      <c r="V28" s="16">
        <f>[23]Setembro!$H$25</f>
        <v>16.2</v>
      </c>
      <c r="W28" s="16">
        <f>[23]Setembro!$H$26</f>
        <v>16.559999999999999</v>
      </c>
      <c r="X28" s="16">
        <f>[23]Setembro!$H$27</f>
        <v>19.440000000000001</v>
      </c>
      <c r="Y28" s="16">
        <f>[23]Setembro!$H$28</f>
        <v>25.92</v>
      </c>
      <c r="Z28" s="16">
        <f>[23]Setembro!$H$29</f>
        <v>29.880000000000003</v>
      </c>
      <c r="AA28" s="16">
        <f>[23]Setembro!$H$30</f>
        <v>18.36</v>
      </c>
      <c r="AB28" s="16">
        <f>[23]Setembro!$H$31</f>
        <v>21.96</v>
      </c>
      <c r="AC28" s="16">
        <f>[23]Setembro!$H$32</f>
        <v>10.44</v>
      </c>
      <c r="AD28" s="16">
        <f>[23]Setembro!$H$33</f>
        <v>18.720000000000002</v>
      </c>
      <c r="AE28" s="16">
        <f>[23]Setembro!$H$34</f>
        <v>23.400000000000002</v>
      </c>
      <c r="AF28" s="35">
        <f t="shared" si="3"/>
        <v>57.960000000000008</v>
      </c>
    </row>
    <row r="29" spans="1:32" ht="17.100000000000001" customHeight="1" x14ac:dyDescent="0.2">
      <c r="A29" s="14" t="s">
        <v>19</v>
      </c>
      <c r="B29" s="16">
        <f>[24]Setembro!$H$5</f>
        <v>16.559999999999999</v>
      </c>
      <c r="C29" s="16">
        <f>[24]Setembro!$H$6</f>
        <v>23.759999999999998</v>
      </c>
      <c r="D29" s="16">
        <f>[24]Setembro!$H$7</f>
        <v>10.44</v>
      </c>
      <c r="E29" s="16">
        <f>[24]Setembro!$H$8</f>
        <v>20.52</v>
      </c>
      <c r="F29" s="16">
        <f>[24]Setembro!$H$9</f>
        <v>20.88</v>
      </c>
      <c r="G29" s="16">
        <f>[24]Setembro!$H$10</f>
        <v>13.32</v>
      </c>
      <c r="H29" s="16">
        <f>[24]Setembro!$H$11</f>
        <v>16.920000000000002</v>
      </c>
      <c r="I29" s="16">
        <f>[24]Setembro!$H$12</f>
        <v>24.48</v>
      </c>
      <c r="J29" s="16">
        <f>[24]Setembro!$H$13</f>
        <v>17.28</v>
      </c>
      <c r="K29" s="16">
        <f>[24]Setembro!$H$14</f>
        <v>15.120000000000001</v>
      </c>
      <c r="L29" s="16">
        <f>[24]Setembro!$H$15</f>
        <v>22.32</v>
      </c>
      <c r="M29" s="16">
        <f>[24]Setembro!$H$16</f>
        <v>21.6</v>
      </c>
      <c r="N29" s="16">
        <f>[24]Setembro!$H$17</f>
        <v>13.32</v>
      </c>
      <c r="O29" s="16">
        <f>[24]Setembro!$H$18</f>
        <v>18.720000000000002</v>
      </c>
      <c r="P29" s="16">
        <f>[24]Setembro!$H$19</f>
        <v>23.040000000000003</v>
      </c>
      <c r="Q29" s="16">
        <f>[24]Setembro!$H$20</f>
        <v>23.400000000000002</v>
      </c>
      <c r="R29" s="16">
        <f>[24]Setembro!$H$21</f>
        <v>27.720000000000002</v>
      </c>
      <c r="S29" s="16">
        <f>[24]Setembro!$H$22</f>
        <v>19.079999999999998</v>
      </c>
      <c r="T29" s="16">
        <f>[24]Setembro!$H$23</f>
        <v>19.8</v>
      </c>
      <c r="U29" s="16">
        <f>[24]Setembro!$H$24</f>
        <v>17.28</v>
      </c>
      <c r="V29" s="16">
        <f>[24]Setembro!$H$25</f>
        <v>23.759999999999998</v>
      </c>
      <c r="W29" s="16">
        <f>[24]Setembro!$H$26</f>
        <v>17.64</v>
      </c>
      <c r="X29" s="16">
        <f>[24]Setembro!$H$27</f>
        <v>16.920000000000002</v>
      </c>
      <c r="Y29" s="16">
        <f>[24]Setembro!$H$28</f>
        <v>26.28</v>
      </c>
      <c r="Z29" s="16">
        <f>[24]Setembro!$H$29</f>
        <v>22.68</v>
      </c>
      <c r="AA29" s="16">
        <f>[24]Setembro!$H$30</f>
        <v>21.96</v>
      </c>
      <c r="AB29" s="16">
        <f>[24]Setembro!$H$31</f>
        <v>15.48</v>
      </c>
      <c r="AC29" s="16">
        <f>[24]Setembro!$H$32</f>
        <v>10.44</v>
      </c>
      <c r="AD29" s="16">
        <f>[24]Setembro!$H$33</f>
        <v>16.920000000000002</v>
      </c>
      <c r="AE29" s="16">
        <f>[24]Setembro!$H$34</f>
        <v>23.759999999999998</v>
      </c>
      <c r="AF29" s="35">
        <f t="shared" si="3"/>
        <v>27.720000000000002</v>
      </c>
    </row>
    <row r="30" spans="1:32" ht="17.100000000000001" customHeight="1" x14ac:dyDescent="0.2">
      <c r="A30" s="14" t="s">
        <v>31</v>
      </c>
      <c r="B30" s="16" t="str">
        <f>[25]Setembro!$H$5</f>
        <v>*</v>
      </c>
      <c r="C30" s="16" t="str">
        <f>[25]Setembro!$H$6</f>
        <v>*</v>
      </c>
      <c r="D30" s="16" t="str">
        <f>[25]Setembro!$H$7</f>
        <v>*</v>
      </c>
      <c r="E30" s="16" t="str">
        <f>[25]Setembro!$H$8</f>
        <v>*</v>
      </c>
      <c r="F30" s="16" t="str">
        <f>[25]Setembro!$H$9</f>
        <v>*</v>
      </c>
      <c r="G30" s="16" t="str">
        <f>[25]Setembro!$H$10</f>
        <v>*</v>
      </c>
      <c r="H30" s="16" t="str">
        <f>[25]Setembro!$H$11</f>
        <v>*</v>
      </c>
      <c r="I30" s="16" t="str">
        <f>[25]Setembro!$H$12</f>
        <v>*</v>
      </c>
      <c r="J30" s="16" t="str">
        <f>[25]Setembro!$H$13</f>
        <v>*</v>
      </c>
      <c r="K30" s="16" t="str">
        <f>[25]Setembro!$H$14</f>
        <v>*</v>
      </c>
      <c r="L30" s="16" t="str">
        <f>[25]Setembro!$H$15</f>
        <v>*</v>
      </c>
      <c r="M30" s="16" t="str">
        <f>[25]Setembro!$H$16</f>
        <v>*</v>
      </c>
      <c r="N30" s="16" t="str">
        <f>[25]Setembro!$H$17</f>
        <v>*</v>
      </c>
      <c r="O30" s="16" t="str">
        <f>[25]Setembro!$H$18</f>
        <v>*</v>
      </c>
      <c r="P30" s="16" t="str">
        <f>[25]Setembro!$H$19</f>
        <v>*</v>
      </c>
      <c r="Q30" s="16" t="str">
        <f>[25]Setembro!$H$20</f>
        <v>*</v>
      </c>
      <c r="R30" s="16" t="str">
        <f>[25]Setembro!$H$21</f>
        <v>*</v>
      </c>
      <c r="S30" s="16" t="str">
        <f>[25]Setembro!$H$22</f>
        <v>*</v>
      </c>
      <c r="T30" s="16" t="str">
        <f>[25]Setembro!$H$23</f>
        <v>*</v>
      </c>
      <c r="U30" s="16" t="str">
        <f>[25]Setembro!$H$24</f>
        <v>*</v>
      </c>
      <c r="V30" s="16" t="str">
        <f>[25]Setembro!$H$25</f>
        <v>*</v>
      </c>
      <c r="W30" s="16" t="str">
        <f>[25]Setembro!$H$26</f>
        <v>*</v>
      </c>
      <c r="X30" s="16" t="str">
        <f>[25]Setembro!$H$27</f>
        <v>*</v>
      </c>
      <c r="Y30" s="16" t="str">
        <f>[25]Setembro!$H$28</f>
        <v>*</v>
      </c>
      <c r="Z30" s="16" t="str">
        <f>[25]Setembro!$H$29</f>
        <v>*</v>
      </c>
      <c r="AA30" s="16" t="str">
        <f>[25]Setembro!$H$30</f>
        <v>*</v>
      </c>
      <c r="AB30" s="16" t="str">
        <f>[25]Setembro!$H$31</f>
        <v>*</v>
      </c>
      <c r="AC30" s="16" t="str">
        <f>[25]Setembro!$H$32</f>
        <v>*</v>
      </c>
      <c r="AD30" s="16" t="str">
        <f>[25]Setembro!$H$33</f>
        <v>*</v>
      </c>
      <c r="AE30" s="16" t="str">
        <f>[25]Setembro!$H$34</f>
        <v>*</v>
      </c>
      <c r="AF30" s="35">
        <f t="shared" si="3"/>
        <v>0</v>
      </c>
    </row>
    <row r="31" spans="1:32" ht="17.100000000000001" customHeight="1" x14ac:dyDescent="0.2">
      <c r="A31" s="14" t="s">
        <v>51</v>
      </c>
      <c r="B31" s="16">
        <f>[26]Setembro!$H$5</f>
        <v>26.28</v>
      </c>
      <c r="C31" s="16">
        <f>[26]Setembro!$H$6</f>
        <v>23.040000000000003</v>
      </c>
      <c r="D31" s="16">
        <f>[26]Setembro!$H$7</f>
        <v>19.440000000000001</v>
      </c>
      <c r="E31" s="16">
        <f>[26]Setembro!$H$8</f>
        <v>23.400000000000002</v>
      </c>
      <c r="F31" s="16">
        <f>[26]Setembro!$H$9</f>
        <v>24.48</v>
      </c>
      <c r="G31" s="16">
        <f>[26]Setembro!$H$10</f>
        <v>21.240000000000002</v>
      </c>
      <c r="H31" s="16">
        <f>[26]Setembro!$H$11</f>
        <v>29.16</v>
      </c>
      <c r="I31" s="16">
        <f>[26]Setembro!$H$12</f>
        <v>38.880000000000003</v>
      </c>
      <c r="J31" s="16">
        <f>[26]Setembro!$H$13</f>
        <v>34.56</v>
      </c>
      <c r="K31" s="16">
        <f>[26]Setembro!$H$14</f>
        <v>29.52</v>
      </c>
      <c r="L31" s="16">
        <f>[26]Setembro!$H$15</f>
        <v>21.6</v>
      </c>
      <c r="M31" s="16">
        <f>[26]Setembro!$H$16</f>
        <v>16.559999999999999</v>
      </c>
      <c r="N31" s="16">
        <f>[26]Setembro!$H$17</f>
        <v>15.120000000000001</v>
      </c>
      <c r="O31" s="16">
        <f>[26]Setembro!$H$18</f>
        <v>14.04</v>
      </c>
      <c r="P31" s="16">
        <f>[26]Setembro!$H$19</f>
        <v>22.32</v>
      </c>
      <c r="Q31" s="16">
        <f>[26]Setembro!$H$20</f>
        <v>25.2</v>
      </c>
      <c r="R31" s="16">
        <f>[26]Setembro!$H$21</f>
        <v>18.720000000000002</v>
      </c>
      <c r="S31" s="16">
        <f>[26]Setembro!$H$22</f>
        <v>14.04</v>
      </c>
      <c r="T31" s="16" t="str">
        <f>[26]Setembro!$H$23</f>
        <v>*</v>
      </c>
      <c r="U31" s="16" t="str">
        <f>[26]Setembro!$H$24</f>
        <v>*</v>
      </c>
      <c r="V31" s="16" t="str">
        <f>[26]Setembro!$H$25</f>
        <v>*</v>
      </c>
      <c r="W31" s="16">
        <f>[26]Setembro!$H$26</f>
        <v>12.6</v>
      </c>
      <c r="X31" s="16" t="str">
        <f>[26]Setembro!$H$27</f>
        <v>*</v>
      </c>
      <c r="Y31" s="16" t="str">
        <f>[26]Setembro!$H$28</f>
        <v>*</v>
      </c>
      <c r="Z31" s="16" t="str">
        <f>[26]Setembro!$H$29</f>
        <v>*</v>
      </c>
      <c r="AA31" s="16" t="str">
        <f>[26]Setembro!$H$30</f>
        <v>*</v>
      </c>
      <c r="AB31" s="16" t="str">
        <f>[26]Setembro!$H$31</f>
        <v>*</v>
      </c>
      <c r="AC31" s="16" t="str">
        <f>[26]Setembro!$H$32</f>
        <v>*</v>
      </c>
      <c r="AD31" s="16" t="str">
        <f>[26]Setembro!$H$33</f>
        <v>*</v>
      </c>
      <c r="AE31" s="16">
        <f>[26]Setembro!$H$34</f>
        <v>32.76</v>
      </c>
      <c r="AF31" s="35">
        <f>MAX(B31:AE31)</f>
        <v>38.880000000000003</v>
      </c>
    </row>
    <row r="32" spans="1:32" ht="17.100000000000001" customHeight="1" x14ac:dyDescent="0.2">
      <c r="A32" s="14" t="s">
        <v>20</v>
      </c>
      <c r="B32" s="16">
        <f>[27]Setembro!$H$5</f>
        <v>10.44</v>
      </c>
      <c r="C32" s="16">
        <f>[27]Setembro!$H$6</f>
        <v>6.84</v>
      </c>
      <c r="D32" s="16">
        <f>[27]Setembro!$H$7</f>
        <v>6.48</v>
      </c>
      <c r="E32" s="16">
        <f>[27]Setembro!$H$8</f>
        <v>11.879999999999999</v>
      </c>
      <c r="F32" s="16">
        <f>[27]Setembro!$H$9</f>
        <v>9.7200000000000006</v>
      </c>
      <c r="G32" s="16">
        <f>[27]Setembro!$H$10</f>
        <v>7.9200000000000008</v>
      </c>
      <c r="H32" s="16">
        <f>[27]Setembro!$H$11</f>
        <v>14.04</v>
      </c>
      <c r="I32" s="16">
        <f>[27]Setembro!$H$12</f>
        <v>29.16</v>
      </c>
      <c r="J32" s="16">
        <f>[27]Setembro!$H$13</f>
        <v>10.44</v>
      </c>
      <c r="K32" s="16">
        <f>[27]Setembro!$H$14</f>
        <v>15.840000000000002</v>
      </c>
      <c r="L32" s="16">
        <f>[27]Setembro!$H$15</f>
        <v>12.6</v>
      </c>
      <c r="M32" s="16">
        <f>[27]Setembro!$H$16</f>
        <v>6.84</v>
      </c>
      <c r="N32" s="16">
        <f>[27]Setembro!$H$17</f>
        <v>8.2799999999999994</v>
      </c>
      <c r="O32" s="16">
        <f>[27]Setembro!$H$18</f>
        <v>7.9200000000000008</v>
      </c>
      <c r="P32" s="16">
        <f>[27]Setembro!$H$19</f>
        <v>7.2</v>
      </c>
      <c r="Q32" s="16">
        <f>[27]Setembro!$H$20</f>
        <v>16.2</v>
      </c>
      <c r="R32" s="16">
        <f>[27]Setembro!$H$21</f>
        <v>9.7200000000000006</v>
      </c>
      <c r="S32" s="16">
        <f>[27]Setembro!$H$22</f>
        <v>9.7200000000000006</v>
      </c>
      <c r="T32" s="16">
        <f>[27]Setembro!$H$23</f>
        <v>12.96</v>
      </c>
      <c r="U32" s="16">
        <f>[27]Setembro!$H$24</f>
        <v>10.44</v>
      </c>
      <c r="V32" s="16">
        <f>[27]Setembro!$H$25</f>
        <v>10.8</v>
      </c>
      <c r="W32" s="16">
        <f>[27]Setembro!$H$26</f>
        <v>11.16</v>
      </c>
      <c r="X32" s="16">
        <f>[27]Setembro!$H$27</f>
        <v>11.879999999999999</v>
      </c>
      <c r="Y32" s="16">
        <f>[27]Setembro!$H$28</f>
        <v>11.520000000000001</v>
      </c>
      <c r="Z32" s="16">
        <f>[27]Setembro!$H$29</f>
        <v>15.48</v>
      </c>
      <c r="AA32" s="16">
        <f>[27]Setembro!$H$30</f>
        <v>14.04</v>
      </c>
      <c r="AB32" s="16">
        <f>[27]Setembro!$H$31</f>
        <v>12.6</v>
      </c>
      <c r="AC32" s="16">
        <f>[27]Setembro!$H$32</f>
        <v>11.520000000000001</v>
      </c>
      <c r="AD32" s="16">
        <f>[27]Setembro!$H$33</f>
        <v>10.08</v>
      </c>
      <c r="AE32" s="16">
        <f>[27]Setembro!$H$34</f>
        <v>17.64</v>
      </c>
      <c r="AF32" s="35">
        <f>MAX(B32:AE32)</f>
        <v>29.16</v>
      </c>
    </row>
    <row r="33" spans="1:34" s="5" customFormat="1" ht="17.100000000000001" customHeight="1" x14ac:dyDescent="0.2">
      <c r="A33" s="28" t="s">
        <v>33</v>
      </c>
      <c r="B33" s="29">
        <f t="shared" ref="B33:AF33" si="4">MAX(B5:B32)</f>
        <v>26.28</v>
      </c>
      <c r="C33" s="29">
        <f t="shared" si="4"/>
        <v>26.64</v>
      </c>
      <c r="D33" s="29">
        <f t="shared" si="4"/>
        <v>23.040000000000003</v>
      </c>
      <c r="E33" s="29">
        <f t="shared" si="4"/>
        <v>23.400000000000002</v>
      </c>
      <c r="F33" s="29">
        <f t="shared" si="4"/>
        <v>24.48</v>
      </c>
      <c r="G33" s="29">
        <f t="shared" si="4"/>
        <v>21.240000000000002</v>
      </c>
      <c r="H33" s="29">
        <f t="shared" si="4"/>
        <v>35.28</v>
      </c>
      <c r="I33" s="29">
        <f t="shared" si="4"/>
        <v>57.960000000000008</v>
      </c>
      <c r="J33" s="29">
        <f t="shared" si="4"/>
        <v>34.56</v>
      </c>
      <c r="K33" s="29">
        <f t="shared" si="4"/>
        <v>34.56</v>
      </c>
      <c r="L33" s="29">
        <f t="shared" si="4"/>
        <v>31.680000000000003</v>
      </c>
      <c r="M33" s="29">
        <f t="shared" si="4"/>
        <v>26.64</v>
      </c>
      <c r="N33" s="29">
        <f t="shared" si="4"/>
        <v>23.400000000000002</v>
      </c>
      <c r="O33" s="29">
        <f t="shared" si="4"/>
        <v>25.2</v>
      </c>
      <c r="P33" s="29">
        <f t="shared" si="4"/>
        <v>29.52</v>
      </c>
      <c r="Q33" s="29">
        <f t="shared" si="4"/>
        <v>30.96</v>
      </c>
      <c r="R33" s="29">
        <f t="shared" si="4"/>
        <v>28.44</v>
      </c>
      <c r="S33" s="29">
        <f t="shared" si="4"/>
        <v>21.96</v>
      </c>
      <c r="T33" s="29">
        <f t="shared" si="4"/>
        <v>31.319999999999997</v>
      </c>
      <c r="U33" s="29">
        <f t="shared" si="4"/>
        <v>21.6</v>
      </c>
      <c r="V33" s="29">
        <f t="shared" si="4"/>
        <v>23.759999999999998</v>
      </c>
      <c r="W33" s="29">
        <f t="shared" si="4"/>
        <v>21.96</v>
      </c>
      <c r="X33" s="29">
        <f t="shared" si="4"/>
        <v>23.040000000000003</v>
      </c>
      <c r="Y33" s="29">
        <f t="shared" si="4"/>
        <v>35.64</v>
      </c>
      <c r="Z33" s="29">
        <f t="shared" si="4"/>
        <v>29.880000000000003</v>
      </c>
      <c r="AA33" s="29">
        <f t="shared" si="4"/>
        <v>42.480000000000004</v>
      </c>
      <c r="AB33" s="29">
        <f t="shared" si="4"/>
        <v>40.680000000000007</v>
      </c>
      <c r="AC33" s="29">
        <f t="shared" si="4"/>
        <v>23.040000000000003</v>
      </c>
      <c r="AD33" s="29">
        <f t="shared" si="4"/>
        <v>27</v>
      </c>
      <c r="AE33" s="29">
        <f t="shared" si="4"/>
        <v>33.840000000000003</v>
      </c>
      <c r="AF33" s="35">
        <f t="shared" si="4"/>
        <v>57.960000000000008</v>
      </c>
    </row>
    <row r="34" spans="1:34" x14ac:dyDescent="0.2">
      <c r="A34" s="85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87"/>
    </row>
    <row r="35" spans="1:34" x14ac:dyDescent="0.2">
      <c r="A35" s="82"/>
      <c r="B35" s="83"/>
      <c r="C35" s="84"/>
      <c r="D35" s="82"/>
      <c r="E35" s="83"/>
      <c r="F35" s="84" t="s">
        <v>142</v>
      </c>
      <c r="G35" s="84"/>
      <c r="H35" s="84"/>
      <c r="I35" s="84"/>
      <c r="J35" s="83"/>
      <c r="K35" s="83"/>
      <c r="L35" s="83"/>
      <c r="M35" s="83" t="s">
        <v>52</v>
      </c>
      <c r="N35" s="83"/>
      <c r="O35" s="83"/>
      <c r="P35" s="83"/>
      <c r="Q35" s="83"/>
      <c r="R35" s="83"/>
      <c r="S35" s="83"/>
      <c r="T35" s="83"/>
      <c r="U35" s="83"/>
      <c r="V35" s="83" t="s">
        <v>135</v>
      </c>
      <c r="W35" s="83"/>
      <c r="X35" s="83"/>
      <c r="Y35" s="83"/>
      <c r="Z35" s="83"/>
      <c r="AA35" s="83"/>
      <c r="AB35" s="83"/>
      <c r="AC35" s="83"/>
      <c r="AD35" s="88"/>
      <c r="AE35" s="83"/>
      <c r="AF35" s="89"/>
      <c r="AG35" s="2"/>
    </row>
    <row r="36" spans="1:34" x14ac:dyDescent="0.2">
      <c r="A36" s="82"/>
      <c r="B36" s="83"/>
      <c r="C36" s="83"/>
      <c r="D36" s="83"/>
      <c r="E36" s="83"/>
      <c r="F36" s="83"/>
      <c r="G36" s="83"/>
      <c r="H36" s="83"/>
      <c r="I36" s="83"/>
      <c r="J36" s="90"/>
      <c r="K36" s="90"/>
      <c r="L36" s="90"/>
      <c r="M36" s="90" t="s">
        <v>53</v>
      </c>
      <c r="N36" s="90"/>
      <c r="O36" s="90"/>
      <c r="P36" s="90"/>
      <c r="Q36" s="83"/>
      <c r="R36" s="83"/>
      <c r="S36" s="83"/>
      <c r="T36" s="83"/>
      <c r="U36" s="83"/>
      <c r="V36" s="90" t="s">
        <v>136</v>
      </c>
      <c r="W36" s="90"/>
      <c r="X36" s="83"/>
      <c r="Y36" s="83"/>
      <c r="Z36" s="83"/>
      <c r="AA36" s="83"/>
      <c r="AB36" s="83"/>
      <c r="AC36" s="83"/>
      <c r="AD36" s="88"/>
      <c r="AE36" s="91"/>
      <c r="AF36" s="92"/>
      <c r="AG36" s="2"/>
      <c r="AH36" s="2"/>
    </row>
    <row r="37" spans="1:34" x14ac:dyDescent="0.2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102"/>
      <c r="R37" s="102"/>
      <c r="S37" s="102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6"/>
      <c r="AG37" s="12"/>
    </row>
    <row r="39" spans="1:34" x14ac:dyDescent="0.2">
      <c r="C39" s="3" t="s">
        <v>54</v>
      </c>
      <c r="X39" s="3" t="s">
        <v>54</v>
      </c>
    </row>
    <row r="40" spans="1:34" x14ac:dyDescent="0.2">
      <c r="G40" s="3" t="s">
        <v>54</v>
      </c>
      <c r="L40" s="3" t="s">
        <v>54</v>
      </c>
    </row>
  </sheetData>
  <sheetProtection password="C6EC" sheet="1" objects="1" scenarios="1"/>
  <mergeCells count="33">
    <mergeCell ref="L3:L4"/>
    <mergeCell ref="R3:R4"/>
    <mergeCell ref="P3:P4"/>
    <mergeCell ref="T3:T4"/>
    <mergeCell ref="N3:N4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S3:S4"/>
    <mergeCell ref="O3:O4"/>
    <mergeCell ref="B2:AF2"/>
    <mergeCell ref="W3:W4"/>
    <mergeCell ref="V3:V4"/>
    <mergeCell ref="U3:U4"/>
    <mergeCell ref="Q3:Q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opLeftCell="A22" workbookViewId="0">
      <selection activeCell="AI30" sqref="AI30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</cols>
  <sheetData>
    <row r="1" spans="1:34" ht="20.100000000000001" customHeight="1" x14ac:dyDescent="0.2">
      <c r="A1" s="122" t="s">
        <v>29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</row>
    <row r="2" spans="1:34" s="4" customFormat="1" ht="14.25" customHeight="1" x14ac:dyDescent="0.2">
      <c r="A2" s="119" t="s">
        <v>21</v>
      </c>
      <c r="B2" s="120" t="s">
        <v>143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</row>
    <row r="3" spans="1:34" s="5" customFormat="1" ht="11.25" customHeight="1" x14ac:dyDescent="0.2">
      <c r="A3" s="119"/>
      <c r="B3" s="117">
        <v>1</v>
      </c>
      <c r="C3" s="117">
        <f>SUM(B3+1)</f>
        <v>2</v>
      </c>
      <c r="D3" s="117">
        <f t="shared" ref="D3:AD3" si="0">SUM(C3+1)</f>
        <v>3</v>
      </c>
      <c r="E3" s="117">
        <f t="shared" si="0"/>
        <v>4</v>
      </c>
      <c r="F3" s="117">
        <f t="shared" si="0"/>
        <v>5</v>
      </c>
      <c r="G3" s="117">
        <f t="shared" si="0"/>
        <v>6</v>
      </c>
      <c r="H3" s="117">
        <f t="shared" si="0"/>
        <v>7</v>
      </c>
      <c r="I3" s="117">
        <f t="shared" si="0"/>
        <v>8</v>
      </c>
      <c r="J3" s="117">
        <f t="shared" si="0"/>
        <v>9</v>
      </c>
      <c r="K3" s="117">
        <f t="shared" si="0"/>
        <v>10</v>
      </c>
      <c r="L3" s="117">
        <f t="shared" si="0"/>
        <v>11</v>
      </c>
      <c r="M3" s="117">
        <f t="shared" si="0"/>
        <v>12</v>
      </c>
      <c r="N3" s="117">
        <f t="shared" si="0"/>
        <v>13</v>
      </c>
      <c r="O3" s="117">
        <f t="shared" si="0"/>
        <v>14</v>
      </c>
      <c r="P3" s="117">
        <f t="shared" si="0"/>
        <v>15</v>
      </c>
      <c r="Q3" s="117">
        <f t="shared" si="0"/>
        <v>16</v>
      </c>
      <c r="R3" s="117">
        <f t="shared" si="0"/>
        <v>17</v>
      </c>
      <c r="S3" s="117">
        <f t="shared" si="0"/>
        <v>18</v>
      </c>
      <c r="T3" s="117">
        <f t="shared" si="0"/>
        <v>19</v>
      </c>
      <c r="U3" s="117">
        <f t="shared" si="0"/>
        <v>20</v>
      </c>
      <c r="V3" s="117">
        <f t="shared" si="0"/>
        <v>21</v>
      </c>
      <c r="W3" s="117">
        <f t="shared" si="0"/>
        <v>22</v>
      </c>
      <c r="X3" s="117">
        <f t="shared" si="0"/>
        <v>23</v>
      </c>
      <c r="Y3" s="117">
        <f t="shared" si="0"/>
        <v>24</v>
      </c>
      <c r="Z3" s="117">
        <f t="shared" si="0"/>
        <v>25</v>
      </c>
      <c r="AA3" s="117">
        <f t="shared" si="0"/>
        <v>26</v>
      </c>
      <c r="AB3" s="117">
        <f t="shared" si="0"/>
        <v>27</v>
      </c>
      <c r="AC3" s="117">
        <f t="shared" si="0"/>
        <v>28</v>
      </c>
      <c r="AD3" s="117">
        <f t="shared" si="0"/>
        <v>29</v>
      </c>
      <c r="AE3" s="117">
        <v>30</v>
      </c>
      <c r="AF3" s="13" t="s">
        <v>43</v>
      </c>
    </row>
    <row r="4" spans="1:34" s="5" customFormat="1" ht="12" customHeight="1" x14ac:dyDescent="0.2">
      <c r="A4" s="119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3" t="s">
        <v>39</v>
      </c>
    </row>
    <row r="5" spans="1:34" s="5" customFormat="1" ht="13.5" customHeight="1" x14ac:dyDescent="0.2">
      <c r="A5" s="14" t="s">
        <v>47</v>
      </c>
      <c r="B5" s="18" t="str">
        <f>[1]Setembro!$I$5</f>
        <v>O</v>
      </c>
      <c r="C5" s="18" t="str">
        <f>[1]Setembro!$I$6</f>
        <v>SO</v>
      </c>
      <c r="D5" s="18" t="str">
        <f>[1]Setembro!$I$7</f>
        <v>NO</v>
      </c>
      <c r="E5" s="18" t="str">
        <f>[1]Setembro!$I$8</f>
        <v>NO</v>
      </c>
      <c r="F5" s="18" t="str">
        <f>[1]Setembro!$I$9</f>
        <v>O</v>
      </c>
      <c r="G5" s="18" t="str">
        <f>[1]Setembro!$I$10</f>
        <v>O</v>
      </c>
      <c r="H5" s="18" t="str">
        <f>[1]Setembro!$I$11</f>
        <v>O</v>
      </c>
      <c r="I5" s="18" t="str">
        <f>[1]Setembro!$I$12</f>
        <v>NE</v>
      </c>
      <c r="J5" s="18" t="str">
        <f>[1]Setembro!$I$13</f>
        <v>SE</v>
      </c>
      <c r="K5" s="18" t="str">
        <f>[1]Setembro!$I$14</f>
        <v>SE</v>
      </c>
      <c r="L5" s="18" t="str">
        <f>[1]Setembro!$I$15</f>
        <v>NE</v>
      </c>
      <c r="M5" s="18" t="str">
        <f>[1]Setembro!$I$16</f>
        <v>O</v>
      </c>
      <c r="N5" s="18" t="str">
        <f>[1]Setembro!$I$17</f>
        <v>O</v>
      </c>
      <c r="O5" s="18" t="str">
        <f>[1]Setembro!$I$18</f>
        <v>O</v>
      </c>
      <c r="P5" s="18" t="str">
        <f>[1]Setembro!$I$19</f>
        <v>O</v>
      </c>
      <c r="Q5" s="18" t="str">
        <f>[1]Setembro!$I$20</f>
        <v>L</v>
      </c>
      <c r="R5" s="18" t="str">
        <f>[1]Setembro!$I$21</f>
        <v>NE</v>
      </c>
      <c r="S5" s="18" t="str">
        <f>[1]Setembro!$I$22</f>
        <v>SE</v>
      </c>
      <c r="T5" s="18" t="str">
        <f>[1]Setembro!$I$23</f>
        <v>SE</v>
      </c>
      <c r="U5" s="18" t="str">
        <f>[1]Setembro!$I$24</f>
        <v>SE</v>
      </c>
      <c r="V5" s="18" t="str">
        <f>[1]Setembro!$I$25</f>
        <v>NO</v>
      </c>
      <c r="W5" s="18" t="str">
        <f>[1]Setembro!$I$26</f>
        <v>NO</v>
      </c>
      <c r="X5" s="18" t="str">
        <f>[1]Setembro!$I$27</f>
        <v>NO</v>
      </c>
      <c r="Y5" s="18" t="str">
        <f>[1]Setembro!$I$28</f>
        <v>NE</v>
      </c>
      <c r="Z5" s="18" t="str">
        <f>[1]Setembro!$I$29</f>
        <v>SE</v>
      </c>
      <c r="AA5" s="18" t="str">
        <f>[1]Setembro!$I$30</f>
        <v>O</v>
      </c>
      <c r="AB5" s="18" t="str">
        <f>[1]Setembro!$I$31</f>
        <v>N</v>
      </c>
      <c r="AC5" s="18" t="str">
        <f>[1]Setembro!$I$32</f>
        <v>NO</v>
      </c>
      <c r="AD5" s="18" t="str">
        <f>[1]Setembro!$I$33</f>
        <v>NE</v>
      </c>
      <c r="AE5" s="18" t="str">
        <f>[1]Setembro!$I$34</f>
        <v>NO</v>
      </c>
      <c r="AF5" s="81" t="str">
        <f>[1]Setembro!$I$35</f>
        <v>O</v>
      </c>
    </row>
    <row r="6" spans="1:34" s="1" customFormat="1" ht="11.25" customHeight="1" x14ac:dyDescent="0.2">
      <c r="A6" s="14" t="s">
        <v>0</v>
      </c>
      <c r="B6" s="16" t="str">
        <f>[2]Setembro!$I$5</f>
        <v>SO</v>
      </c>
      <c r="C6" s="16" t="str">
        <f>[2]Setembro!$I$6</f>
        <v>SO</v>
      </c>
      <c r="D6" s="16" t="str">
        <f>[2]Setembro!$I$7</f>
        <v>SO</v>
      </c>
      <c r="E6" s="16" t="str">
        <f>[2]Setembro!$I$8</f>
        <v>SO</v>
      </c>
      <c r="F6" s="16" t="str">
        <f>[2]Setembro!$I$9</f>
        <v>SO</v>
      </c>
      <c r="G6" s="16" t="str">
        <f>[2]Setembro!$I$10</f>
        <v>SO</v>
      </c>
      <c r="H6" s="16" t="str">
        <f>[2]Setembro!$I$11</f>
        <v>SO</v>
      </c>
      <c r="I6" s="16" t="str">
        <f>[2]Setembro!$I$12</f>
        <v>SO</v>
      </c>
      <c r="J6" s="16" t="str">
        <f>[2]Setembro!$I$13</f>
        <v>SO</v>
      </c>
      <c r="K6" s="16" t="str">
        <f>[2]Setembro!$I$14</f>
        <v>SO</v>
      </c>
      <c r="L6" s="16" t="str">
        <f>[2]Setembro!$I$15</f>
        <v>SO</v>
      </c>
      <c r="M6" s="16" t="str">
        <f>[2]Setembro!$I$16</f>
        <v>SO</v>
      </c>
      <c r="N6" s="16" t="str">
        <f>[2]Setembro!$I$17</f>
        <v>SO</v>
      </c>
      <c r="O6" s="16" t="str">
        <f>[2]Setembro!$I$18</f>
        <v>SO</v>
      </c>
      <c r="P6" s="16" t="str">
        <f>[2]Setembro!$I$19</f>
        <v>SO</v>
      </c>
      <c r="Q6" s="16" t="str">
        <f>[2]Setembro!$I$20</f>
        <v>SO</v>
      </c>
      <c r="R6" s="16" t="str">
        <f>[2]Setembro!$I$21</f>
        <v>SO</v>
      </c>
      <c r="S6" s="16" t="str">
        <f>[2]Setembro!$I$22</f>
        <v>SO</v>
      </c>
      <c r="T6" s="19" t="str">
        <f>[2]Setembro!$I$23</f>
        <v>SO</v>
      </c>
      <c r="U6" s="19" t="str">
        <f>[2]Setembro!$I$24</f>
        <v>SO</v>
      </c>
      <c r="V6" s="19" t="str">
        <f>[2]Setembro!$I$25</f>
        <v>SO</v>
      </c>
      <c r="W6" s="19" t="str">
        <f>[2]Setembro!$I$26</f>
        <v>SO</v>
      </c>
      <c r="X6" s="19" t="str">
        <f>[2]Setembro!$I$27</f>
        <v>SO</v>
      </c>
      <c r="Y6" s="19" t="str">
        <f>[2]Setembro!$I$28</f>
        <v>SO</v>
      </c>
      <c r="Z6" s="19" t="str">
        <f>[2]Setembro!$I$29</f>
        <v>SO</v>
      </c>
      <c r="AA6" s="19" t="str">
        <f>[2]Setembro!$I$30</f>
        <v>SO</v>
      </c>
      <c r="AB6" s="19" t="str">
        <f>[2]Setembro!$I$31</f>
        <v>SO</v>
      </c>
      <c r="AC6" s="19" t="str">
        <f>[2]Setembro!$I$32</f>
        <v>SO</v>
      </c>
      <c r="AD6" s="19" t="str">
        <f>[2]Setembro!$I$33</f>
        <v>SO</v>
      </c>
      <c r="AE6" s="19" t="str">
        <f>[2]Setembro!$I$34</f>
        <v>SO</v>
      </c>
      <c r="AF6" s="47" t="str">
        <f>[2]Setembro!$I$35</f>
        <v>SO</v>
      </c>
    </row>
    <row r="7" spans="1:34" ht="12" customHeight="1" x14ac:dyDescent="0.2">
      <c r="A7" s="14" t="s">
        <v>1</v>
      </c>
      <c r="B7" s="17" t="str">
        <f>[3]Setembro!$I$5</f>
        <v>SE</v>
      </c>
      <c r="C7" s="17" t="str">
        <f>[3]Setembro!$I$6</f>
        <v>SE</v>
      </c>
      <c r="D7" s="17" t="str">
        <f>[3]Setembro!$I$7</f>
        <v>SE</v>
      </c>
      <c r="E7" s="17" t="str">
        <f>[3]Setembro!$I$8</f>
        <v>SE</v>
      </c>
      <c r="F7" s="17" t="str">
        <f>[3]Setembro!$I$9</f>
        <v>SE</v>
      </c>
      <c r="G7" s="17" t="str">
        <f>[3]Setembro!$I$10</f>
        <v>SE</v>
      </c>
      <c r="H7" s="17" t="str">
        <f>[3]Setembro!$I$11</f>
        <v>SE</v>
      </c>
      <c r="I7" s="17" t="str">
        <f>[3]Setembro!$I$12</f>
        <v>SE</v>
      </c>
      <c r="J7" s="17" t="str">
        <f>[3]Setembro!$I$13</f>
        <v>SE</v>
      </c>
      <c r="K7" s="17" t="str">
        <f>[3]Setembro!$I$14</f>
        <v>SE</v>
      </c>
      <c r="L7" s="17" t="str">
        <f>[3]Setembro!$I$15</f>
        <v>SE</v>
      </c>
      <c r="M7" s="17" t="str">
        <f>[3]Setembro!$I$16</f>
        <v>SE</v>
      </c>
      <c r="N7" s="17" t="str">
        <f>[3]Setembro!$I$17</f>
        <v>SE</v>
      </c>
      <c r="O7" s="17" t="str">
        <f>[3]Setembro!$I$18</f>
        <v>SE</v>
      </c>
      <c r="P7" s="17" t="str">
        <f>[3]Setembro!$I$19</f>
        <v>SE</v>
      </c>
      <c r="Q7" s="17" t="str">
        <f>[3]Setembro!$I$20</f>
        <v>SE</v>
      </c>
      <c r="R7" s="17" t="str">
        <f>[3]Setembro!$I$21</f>
        <v>SE</v>
      </c>
      <c r="S7" s="17" t="str">
        <f>[3]Setembro!$I$22</f>
        <v>SE</v>
      </c>
      <c r="T7" s="20" t="str">
        <f>[3]Setembro!$I$23</f>
        <v>SE</v>
      </c>
      <c r="U7" s="20" t="str">
        <f>[3]Setembro!$I$24</f>
        <v>SE</v>
      </c>
      <c r="V7" s="20" t="str">
        <f>[3]Setembro!$I$25</f>
        <v>SE</v>
      </c>
      <c r="W7" s="20" t="str">
        <f>[3]Setembro!$I$26</f>
        <v>SE</v>
      </c>
      <c r="X7" s="20" t="str">
        <f>[3]Setembro!$I$27</f>
        <v>SE</v>
      </c>
      <c r="Y7" s="20" t="str">
        <f>[3]Setembro!$I$28</f>
        <v>SE</v>
      </c>
      <c r="Z7" s="20" t="str">
        <f>[3]Setembro!$I$29</f>
        <v>SE</v>
      </c>
      <c r="AA7" s="20" t="str">
        <f>[3]Setembro!$I$30</f>
        <v>SE</v>
      </c>
      <c r="AB7" s="20" t="str">
        <f>[3]Setembro!$I$31</f>
        <v>SE</v>
      </c>
      <c r="AC7" s="20" t="str">
        <f>[3]Setembro!$I$32</f>
        <v>SE</v>
      </c>
      <c r="AD7" s="20" t="str">
        <f>[3]Setembro!$I$33</f>
        <v>SE</v>
      </c>
      <c r="AE7" s="20" t="str">
        <f>[3]Setembro!$I$34</f>
        <v>SE</v>
      </c>
      <c r="AF7" s="47" t="str">
        <f>[3]Setembro!$I$35</f>
        <v>SE</v>
      </c>
    </row>
    <row r="8" spans="1:34" ht="12" customHeight="1" x14ac:dyDescent="0.2">
      <c r="A8" s="14" t="s">
        <v>55</v>
      </c>
      <c r="B8" s="17" t="str">
        <f>[4]Setembro!$I$5</f>
        <v>SE</v>
      </c>
      <c r="C8" s="17" t="str">
        <f>[4]Setembro!$I$6</f>
        <v>L</v>
      </c>
      <c r="D8" s="17" t="str">
        <f>[4]Setembro!$I$7</f>
        <v>SE</v>
      </c>
      <c r="E8" s="17" t="str">
        <f>[4]Setembro!$I$8</f>
        <v>SO</v>
      </c>
      <c r="F8" s="17" t="str">
        <f>[4]Setembro!$I$9</f>
        <v>SE</v>
      </c>
      <c r="G8" s="17" t="str">
        <f>[4]Setembro!$I$10</f>
        <v>SE</v>
      </c>
      <c r="H8" s="17" t="str">
        <f>[4]Setembro!$I$11</f>
        <v>L</v>
      </c>
      <c r="I8" s="17" t="str">
        <f>[4]Setembro!$I$12</f>
        <v>NE</v>
      </c>
      <c r="J8" s="17" t="str">
        <f>[4]Setembro!$I$13</f>
        <v>L</v>
      </c>
      <c r="K8" s="17" t="str">
        <f>[4]Setembro!$I$14</f>
        <v>NE</v>
      </c>
      <c r="L8" s="17" t="str">
        <f>[4]Setembro!$I$15</f>
        <v>SO</v>
      </c>
      <c r="M8" s="17" t="str">
        <f>[4]Setembro!$I$16</f>
        <v>SO</v>
      </c>
      <c r="N8" s="17" t="str">
        <f>[4]Setembro!$I$17</f>
        <v>SE</v>
      </c>
      <c r="O8" s="17" t="str">
        <f>[4]Setembro!$I$18</f>
        <v>L</v>
      </c>
      <c r="P8" s="17" t="str">
        <f>[4]Setembro!$I$19</f>
        <v>L</v>
      </c>
      <c r="Q8" s="17" t="str">
        <f>[4]Setembro!$I$20</f>
        <v>NE</v>
      </c>
      <c r="R8" s="17" t="str">
        <f>[4]Setembro!$I$21</f>
        <v>N</v>
      </c>
      <c r="S8" s="17" t="str">
        <f>[4]Setembro!$I$22</f>
        <v>L</v>
      </c>
      <c r="T8" s="20" t="str">
        <f>[4]Setembro!$I$23</f>
        <v>NE</v>
      </c>
      <c r="U8" s="20" t="str">
        <f>[4]Setembro!$I$24</f>
        <v>L</v>
      </c>
      <c r="V8" s="20" t="str">
        <f>[4]Setembro!$I$25</f>
        <v>L</v>
      </c>
      <c r="W8" s="20" t="str">
        <f>[4]Setembro!$I$26</f>
        <v>L</v>
      </c>
      <c r="X8" s="20" t="str">
        <f>[4]Setembro!$I$27</f>
        <v>L</v>
      </c>
      <c r="Y8" s="20" t="str">
        <f>[4]Setembro!$I$28</f>
        <v>NO</v>
      </c>
      <c r="Z8" s="20" t="str">
        <f>[4]Setembro!$I$29</f>
        <v>N</v>
      </c>
      <c r="AA8" s="20" t="str">
        <f>[4]Setembro!$I$30</f>
        <v>L</v>
      </c>
      <c r="AB8" s="20" t="str">
        <f>[4]Setembro!$I$31</f>
        <v>N</v>
      </c>
      <c r="AC8" s="20" t="str">
        <f>[4]Setembro!$I$32</f>
        <v>SO</v>
      </c>
      <c r="AD8" s="20" t="str">
        <f>[4]Setembro!$I$33</f>
        <v>L</v>
      </c>
      <c r="AE8" s="20" t="str">
        <f>[4]Setembro!$I$34</f>
        <v>L</v>
      </c>
      <c r="AF8" s="47" t="str">
        <f>[4]Setembro!$I$35</f>
        <v>L</v>
      </c>
    </row>
    <row r="9" spans="1:34" ht="11.25" customHeight="1" x14ac:dyDescent="0.2">
      <c r="A9" s="14" t="s">
        <v>48</v>
      </c>
      <c r="B9" s="21" t="str">
        <f>[5]Setembro!$I$5</f>
        <v>NE</v>
      </c>
      <c r="C9" s="21" t="str">
        <f>[5]Setembro!$I$6</f>
        <v>NE</v>
      </c>
      <c r="D9" s="21" t="str">
        <f>[5]Setembro!$I$7</f>
        <v>SO</v>
      </c>
      <c r="E9" s="21" t="str">
        <f>[5]Setembro!$I$8</f>
        <v>S</v>
      </c>
      <c r="F9" s="21" t="str">
        <f>[5]Setembro!$I$9</f>
        <v>S</v>
      </c>
      <c r="G9" s="21" t="str">
        <f>[5]Setembro!$I$10</f>
        <v>S</v>
      </c>
      <c r="H9" s="21" t="str">
        <f>[5]Setembro!$I$11</f>
        <v>NE</v>
      </c>
      <c r="I9" s="21" t="str">
        <f>[5]Setembro!$I$12</f>
        <v>N</v>
      </c>
      <c r="J9" s="21" t="str">
        <f>[5]Setembro!$I$13</f>
        <v>NE</v>
      </c>
      <c r="K9" s="21" t="str">
        <f>[5]Setembro!$I$14</f>
        <v>N</v>
      </c>
      <c r="L9" s="21" t="str">
        <f>[5]Setembro!$I$15</f>
        <v>S</v>
      </c>
      <c r="M9" s="21" t="str">
        <f>[5]Setembro!$I$16</f>
        <v>S</v>
      </c>
      <c r="N9" s="21" t="str">
        <f>[5]Setembro!$I$17</f>
        <v>SO</v>
      </c>
      <c r="O9" s="21" t="str">
        <f>[5]Setembro!$I$18</f>
        <v>NE</v>
      </c>
      <c r="P9" s="21" t="str">
        <f>[5]Setembro!$I$19</f>
        <v>NE</v>
      </c>
      <c r="Q9" s="21" t="str">
        <f>[5]Setembro!$I$20</f>
        <v>NE</v>
      </c>
      <c r="R9" s="21" t="str">
        <f>[5]Setembro!$I$21</f>
        <v>N</v>
      </c>
      <c r="S9" s="21" t="str">
        <f>[5]Setembro!$I$22</f>
        <v>NE</v>
      </c>
      <c r="T9" s="20" t="str">
        <f>[5]Setembro!$I$23</f>
        <v>NE</v>
      </c>
      <c r="U9" s="20" t="str">
        <f>[5]Setembro!$I$24</f>
        <v>NE</v>
      </c>
      <c r="V9" s="20" t="str">
        <f>[5]Setembro!$I$25</f>
        <v>NE</v>
      </c>
      <c r="W9" s="20" t="str">
        <f>[5]Setembro!$I$26</f>
        <v>NE</v>
      </c>
      <c r="X9" s="20" t="str">
        <f>[5]Setembro!$I$27</f>
        <v>NE</v>
      </c>
      <c r="Y9" s="20" t="str">
        <f>[5]Setembro!$I$28</f>
        <v>N</v>
      </c>
      <c r="Z9" s="20" t="str">
        <f>[5]Setembro!$I$29</f>
        <v>SO</v>
      </c>
      <c r="AA9" s="20" t="str">
        <f>[5]Setembro!$I$30</f>
        <v>N</v>
      </c>
      <c r="AB9" s="20" t="str">
        <f>[5]Setembro!$I$31</f>
        <v>SO</v>
      </c>
      <c r="AC9" s="20" t="str">
        <f>[5]Setembro!$I$32</f>
        <v>NE</v>
      </c>
      <c r="AD9" s="20" t="str">
        <f>[5]Setembro!$I$33</f>
        <v>NE</v>
      </c>
      <c r="AE9" s="20" t="str">
        <f>[5]Setembro!$I$34</f>
        <v>NE</v>
      </c>
      <c r="AF9" s="47" t="str">
        <f>[5]Setembro!$I$35</f>
        <v>NE</v>
      </c>
      <c r="AG9" s="46" t="s">
        <v>54</v>
      </c>
    </row>
    <row r="10" spans="1:34" ht="12.75" customHeight="1" x14ac:dyDescent="0.2">
      <c r="A10" s="14" t="s">
        <v>2</v>
      </c>
      <c r="B10" s="16" t="s">
        <v>58</v>
      </c>
      <c r="C10" s="16" t="s">
        <v>58</v>
      </c>
      <c r="D10" s="16" t="s">
        <v>58</v>
      </c>
      <c r="E10" s="16" t="s">
        <v>57</v>
      </c>
      <c r="F10" s="16" t="s">
        <v>56</v>
      </c>
      <c r="G10" s="16" t="s">
        <v>141</v>
      </c>
      <c r="H10" s="16" t="s">
        <v>57</v>
      </c>
      <c r="I10" s="16" t="s">
        <v>57</v>
      </c>
      <c r="J10" s="16" t="s">
        <v>57</v>
      </c>
      <c r="K10" s="16" t="s">
        <v>57</v>
      </c>
      <c r="L10" s="16" t="s">
        <v>57</v>
      </c>
      <c r="M10" s="16" t="s">
        <v>58</v>
      </c>
      <c r="N10" s="16" t="s">
        <v>141</v>
      </c>
      <c r="O10" s="16" t="s">
        <v>58</v>
      </c>
      <c r="P10" s="16" t="s">
        <v>58</v>
      </c>
      <c r="Q10" s="16" t="s">
        <v>56</v>
      </c>
      <c r="R10" s="16" t="s">
        <v>57</v>
      </c>
      <c r="S10" s="16" t="s">
        <v>56</v>
      </c>
      <c r="T10" s="16" t="s">
        <v>56</v>
      </c>
      <c r="U10" s="16" t="s">
        <v>56</v>
      </c>
      <c r="V10" s="16" t="s">
        <v>58</v>
      </c>
      <c r="W10" s="16" t="s">
        <v>57</v>
      </c>
      <c r="X10" s="16" t="s">
        <v>58</v>
      </c>
      <c r="Y10" s="16" t="s">
        <v>57</v>
      </c>
      <c r="Z10" s="16" t="s">
        <v>56</v>
      </c>
      <c r="AA10" s="16" t="s">
        <v>58</v>
      </c>
      <c r="AB10" s="16" t="s">
        <v>57</v>
      </c>
      <c r="AC10" s="16" t="s">
        <v>57</v>
      </c>
      <c r="AD10" s="16" t="s">
        <v>57</v>
      </c>
      <c r="AE10" s="16" t="s">
        <v>56</v>
      </c>
      <c r="AF10" s="47" t="s">
        <v>57</v>
      </c>
    </row>
    <row r="11" spans="1:34" ht="11.25" customHeight="1" x14ac:dyDescent="0.2">
      <c r="A11" s="14" t="s">
        <v>3</v>
      </c>
      <c r="B11" s="22" t="str">
        <f>[6]Setembro!$I$5</f>
        <v>NE</v>
      </c>
      <c r="C11" s="22" t="str">
        <f>[6]Setembro!$I$6</f>
        <v>NE</v>
      </c>
      <c r="D11" s="22" t="str">
        <f>[6]Setembro!$I$7</f>
        <v>NE</v>
      </c>
      <c r="E11" s="22" t="str">
        <f>[6]Setembro!$I$8</f>
        <v>NE</v>
      </c>
      <c r="F11" s="22" t="str">
        <f>[6]Setembro!$I$9</f>
        <v>NE</v>
      </c>
      <c r="G11" s="22" t="str">
        <f>[6]Setembro!$I$10</f>
        <v>NE</v>
      </c>
      <c r="H11" s="22" t="str">
        <f>[6]Setembro!$I$11</f>
        <v>NE</v>
      </c>
      <c r="I11" s="22" t="str">
        <f>[6]Setembro!$I$12</f>
        <v>NE</v>
      </c>
      <c r="J11" s="22" t="str">
        <f>[6]Setembro!$I$13</f>
        <v>NE</v>
      </c>
      <c r="K11" s="22" t="str">
        <f>[6]Setembro!$I$14</f>
        <v>NE</v>
      </c>
      <c r="L11" s="22" t="str">
        <f>[6]Setembro!$I$15</f>
        <v>NE</v>
      </c>
      <c r="M11" s="22" t="str">
        <f>[6]Setembro!$I$16</f>
        <v>NE</v>
      </c>
      <c r="N11" s="22" t="str">
        <f>[6]Setembro!$I$17</f>
        <v>NE</v>
      </c>
      <c r="O11" s="22" t="str">
        <f>[6]Setembro!$I$18</f>
        <v>NE</v>
      </c>
      <c r="P11" s="22" t="str">
        <f>[6]Setembro!$I$19</f>
        <v>NE</v>
      </c>
      <c r="Q11" s="22" t="str">
        <f>[6]Setembro!$I$20</f>
        <v>NE</v>
      </c>
      <c r="R11" s="22" t="str">
        <f>[6]Setembro!$I$21</f>
        <v>NE</v>
      </c>
      <c r="S11" s="22" t="str">
        <f>[6]Setembro!$I$22</f>
        <v>NE</v>
      </c>
      <c r="T11" s="19" t="str">
        <f>[6]Setembro!$I$23</f>
        <v>NE</v>
      </c>
      <c r="U11" s="19" t="str">
        <f>[6]Setembro!$I$24</f>
        <v>NE</v>
      </c>
      <c r="V11" s="19" t="str">
        <f>[6]Setembro!$I$25</f>
        <v>NE</v>
      </c>
      <c r="W11" s="19" t="str">
        <f>[6]Setembro!$I$26</f>
        <v>NE</v>
      </c>
      <c r="X11" s="19" t="str">
        <f>[6]Setembro!$I$27</f>
        <v>NE</v>
      </c>
      <c r="Y11" s="19" t="str">
        <f>[6]Setembro!$I$28</f>
        <v>NE</v>
      </c>
      <c r="Z11" s="19" t="str">
        <f>[6]Setembro!$I$29</f>
        <v>NE</v>
      </c>
      <c r="AA11" s="19" t="str">
        <f>[6]Setembro!$I$30</f>
        <v>NE</v>
      </c>
      <c r="AB11" s="19" t="str">
        <f>[6]Setembro!$I$31</f>
        <v>NE</v>
      </c>
      <c r="AC11" s="19" t="str">
        <f>[6]Setembro!$I$32</f>
        <v>NE</v>
      </c>
      <c r="AD11" s="19" t="str">
        <f>[6]Setembro!$I$33</f>
        <v>NE</v>
      </c>
      <c r="AE11" s="19" t="str">
        <f>[6]Setembro!$I$34</f>
        <v>NE</v>
      </c>
      <c r="AF11" s="47" t="str">
        <f>[6]Setembro!$I$35</f>
        <v>NE</v>
      </c>
      <c r="AG11" s="46" t="s">
        <v>54</v>
      </c>
    </row>
    <row r="12" spans="1:34" ht="10.5" customHeight="1" x14ac:dyDescent="0.2">
      <c r="A12" s="14" t="s">
        <v>4</v>
      </c>
      <c r="B12" s="22" t="str">
        <f>[7]Setembro!$I$5</f>
        <v>NO</v>
      </c>
      <c r="C12" s="22" t="str">
        <f>[7]Setembro!$I$6</f>
        <v>NO</v>
      </c>
      <c r="D12" s="22" t="str">
        <f>[7]Setembro!$I$7</f>
        <v>NO</v>
      </c>
      <c r="E12" s="22" t="str">
        <f>[7]Setembro!$I$8</f>
        <v>L</v>
      </c>
      <c r="F12" s="22" t="str">
        <f>[7]Setembro!$I$9</f>
        <v>NE</v>
      </c>
      <c r="G12" s="22" t="str">
        <f>[7]Setembro!$I$10</f>
        <v>O</v>
      </c>
      <c r="H12" s="22" t="str">
        <f>[7]Setembro!$I$11</f>
        <v>S</v>
      </c>
      <c r="I12" s="22" t="str">
        <f>[7]Setembro!$I$12</f>
        <v>S</v>
      </c>
      <c r="J12" s="22" t="str">
        <f>[7]Setembro!$I$13</f>
        <v>S</v>
      </c>
      <c r="K12" s="22" t="str">
        <f>[7]Setembro!$I$14</f>
        <v>S</v>
      </c>
      <c r="L12" s="22" t="str">
        <f>[7]Setembro!$I$15</f>
        <v>L</v>
      </c>
      <c r="M12" s="22" t="str">
        <f>[7]Setembro!$I$16</f>
        <v>N</v>
      </c>
      <c r="N12" s="22" t="str">
        <f>[7]Setembro!$I$17</f>
        <v>N</v>
      </c>
      <c r="O12" s="22" t="str">
        <f>[7]Setembro!$I$18</f>
        <v>NO</v>
      </c>
      <c r="P12" s="22" t="str">
        <f>[7]Setembro!$I$19</f>
        <v>O</v>
      </c>
      <c r="Q12" s="22" t="str">
        <f>[7]Setembro!$I$20</f>
        <v>SO</v>
      </c>
      <c r="R12" s="22" t="str">
        <f>[7]Setembro!$I$21</f>
        <v>SO</v>
      </c>
      <c r="S12" s="22" t="str">
        <f>[7]Setembro!$I$22</f>
        <v>NO</v>
      </c>
      <c r="T12" s="19" t="str">
        <f>[7]Setembro!$I$23</f>
        <v>O</v>
      </c>
      <c r="U12" s="19" t="str">
        <f>[7]Setembro!$I$24</f>
        <v>NO</v>
      </c>
      <c r="V12" s="19" t="str">
        <f>[7]Setembro!$I$25</f>
        <v>O</v>
      </c>
      <c r="W12" s="19" t="str">
        <f>[7]Setembro!$I$26</f>
        <v>O</v>
      </c>
      <c r="X12" s="19" t="str">
        <f>[7]Setembro!$I$27</f>
        <v>SO</v>
      </c>
      <c r="Y12" s="19" t="str">
        <f>[7]Setembro!$I$28</f>
        <v>S</v>
      </c>
      <c r="Z12" s="19" t="str">
        <f>[7]Setembro!$I$29</f>
        <v>SE</v>
      </c>
      <c r="AA12" s="19" t="str">
        <f>[7]Setembro!$I$30</f>
        <v>N</v>
      </c>
      <c r="AB12" s="19" t="str">
        <f>[7]Setembro!$I$31</f>
        <v>O</v>
      </c>
      <c r="AC12" s="19" t="str">
        <f>[7]Setembro!$I$32</f>
        <v>L</v>
      </c>
      <c r="AD12" s="19" t="str">
        <f>[7]Setembro!$I$33</f>
        <v>SO</v>
      </c>
      <c r="AE12" s="19" t="str">
        <f>[7]Setembro!$I$34</f>
        <v>SO</v>
      </c>
      <c r="AF12" s="47" t="str">
        <f>[7]Setembro!$I$35</f>
        <v>NO</v>
      </c>
      <c r="AH12" s="46" t="s">
        <v>54</v>
      </c>
    </row>
    <row r="13" spans="1:34" ht="10.5" customHeight="1" x14ac:dyDescent="0.2">
      <c r="A13" s="14" t="s">
        <v>5</v>
      </c>
      <c r="B13" s="19" t="str">
        <f>[8]Setembro!$I$5</f>
        <v>*</v>
      </c>
      <c r="C13" s="19" t="str">
        <f>[8]Setembro!$I$6</f>
        <v>*</v>
      </c>
      <c r="D13" s="19" t="str">
        <f>[8]Setembro!$I$7</f>
        <v>*</v>
      </c>
      <c r="E13" s="19" t="str">
        <f>[8]Setembro!$I$8</f>
        <v>*</v>
      </c>
      <c r="F13" s="19" t="str">
        <f>[8]Setembro!$I$9</f>
        <v>*</v>
      </c>
      <c r="G13" s="19" t="str">
        <f>[8]Setembro!$I$10</f>
        <v>*</v>
      </c>
      <c r="H13" s="19" t="str">
        <f>[8]Setembro!$I$11</f>
        <v>*</v>
      </c>
      <c r="I13" s="19" t="str">
        <f>[8]Setembro!$I$12</f>
        <v>*</v>
      </c>
      <c r="J13" s="19" t="str">
        <f>[8]Setembro!$I$13</f>
        <v>*</v>
      </c>
      <c r="K13" s="19" t="str">
        <f>[8]Setembro!$I$14</f>
        <v>*</v>
      </c>
      <c r="L13" s="19" t="str">
        <f>[8]Setembro!$I$15</f>
        <v>*</v>
      </c>
      <c r="M13" s="19" t="str">
        <f>[8]Setembro!$I$16</f>
        <v>*</v>
      </c>
      <c r="N13" s="19" t="str">
        <f>[8]Setembro!$I$17</f>
        <v>*</v>
      </c>
      <c r="O13" s="19" t="str">
        <f>[8]Setembro!$I$18</f>
        <v>*</v>
      </c>
      <c r="P13" s="19" t="str">
        <f>[8]Setembro!$I$19</f>
        <v>*</v>
      </c>
      <c r="Q13" s="19" t="str">
        <f>[8]Setembro!$I$20</f>
        <v>*</v>
      </c>
      <c r="R13" s="19" t="str">
        <f>[8]Setembro!$I$21</f>
        <v>*</v>
      </c>
      <c r="S13" s="19" t="str">
        <f>[8]Setembro!$I$22</f>
        <v>*</v>
      </c>
      <c r="T13" s="19" t="str">
        <f>[8]Setembro!$I$23</f>
        <v>*</v>
      </c>
      <c r="U13" s="19" t="str">
        <f>[8]Setembro!$I$24</f>
        <v>*</v>
      </c>
      <c r="V13" s="19" t="str">
        <f>[8]Setembro!$I$25</f>
        <v>*</v>
      </c>
      <c r="W13" s="19" t="str">
        <f>[8]Setembro!$I$26</f>
        <v>*</v>
      </c>
      <c r="X13" s="19" t="str">
        <f>[8]Setembro!$I$27</f>
        <v>*</v>
      </c>
      <c r="Y13" s="19" t="str">
        <f>[8]Setembro!$I$28</f>
        <v>*</v>
      </c>
      <c r="Z13" s="19" t="str">
        <f>[8]Setembro!$I$29</f>
        <v>*</v>
      </c>
      <c r="AA13" s="19" t="str">
        <f>[8]Setembro!$I$30</f>
        <v>*</v>
      </c>
      <c r="AB13" s="19" t="str">
        <f>[8]Setembro!$I$31</f>
        <v>*</v>
      </c>
      <c r="AC13" s="19" t="str">
        <f>[8]Setembro!$I$32</f>
        <v>*</v>
      </c>
      <c r="AD13" s="19" t="str">
        <f>[8]Setembro!$I$33</f>
        <v>*</v>
      </c>
      <c r="AE13" s="19" t="str">
        <f>[8]Setembro!$I$34</f>
        <v>*</v>
      </c>
      <c r="AF13" s="47">
        <f>[8]Setembro!$I$35</f>
        <v>0</v>
      </c>
      <c r="AG13" s="46" t="s">
        <v>54</v>
      </c>
    </row>
    <row r="14" spans="1:34" ht="12" customHeight="1" x14ac:dyDescent="0.2">
      <c r="A14" s="14" t="s">
        <v>50</v>
      </c>
      <c r="B14" s="19" t="str">
        <f>[9]Setembro!$I$5</f>
        <v>NE</v>
      </c>
      <c r="C14" s="19" t="str">
        <f>[9]Setembro!$I$6</f>
        <v>L</v>
      </c>
      <c r="D14" s="19" t="str">
        <f>[9]Setembro!$I$7</f>
        <v>NE</v>
      </c>
      <c r="E14" s="19" t="str">
        <f>[9]Setembro!$I$8</f>
        <v>O</v>
      </c>
      <c r="F14" s="19" t="str">
        <f>[9]Setembro!$I$9</f>
        <v>SE</v>
      </c>
      <c r="G14" s="19" t="str">
        <f>[9]Setembro!$I$10</f>
        <v>NE</v>
      </c>
      <c r="H14" s="19" t="str">
        <f>[9]Setembro!$I$11</f>
        <v>NO</v>
      </c>
      <c r="I14" s="19" t="str">
        <f>[9]Setembro!$I$12</f>
        <v>N</v>
      </c>
      <c r="J14" s="19" t="str">
        <f>[9]Setembro!$I$13</f>
        <v>N</v>
      </c>
      <c r="K14" s="19" t="str">
        <f>[9]Setembro!$I$14</f>
        <v>NE</v>
      </c>
      <c r="L14" s="19" t="str">
        <f>[9]Setembro!$I$15</f>
        <v>N</v>
      </c>
      <c r="M14" s="19" t="str">
        <f>[9]Setembro!$I$16</f>
        <v>SE</v>
      </c>
      <c r="N14" s="19" t="str">
        <f>[9]Setembro!$I$17</f>
        <v>SE</v>
      </c>
      <c r="O14" s="19" t="str">
        <f>[9]Setembro!$I$18</f>
        <v>L</v>
      </c>
      <c r="P14" s="19" t="str">
        <f>[9]Setembro!$I$19</f>
        <v>NE</v>
      </c>
      <c r="Q14" s="19" t="str">
        <f>[9]Setembro!$I$20</f>
        <v>NE</v>
      </c>
      <c r="R14" s="19" t="str">
        <f>[9]Setembro!$I$21</f>
        <v>NE</v>
      </c>
      <c r="S14" s="19" t="str">
        <f>[9]Setembro!$I$22</f>
        <v>NE</v>
      </c>
      <c r="T14" s="19" t="str">
        <f>[9]Setembro!$I$23</f>
        <v>NE</v>
      </c>
      <c r="U14" s="19" t="str">
        <f>[9]Setembro!$I$24</f>
        <v>NE</v>
      </c>
      <c r="V14" s="19" t="str">
        <f>[9]Setembro!$I$25</f>
        <v>NE</v>
      </c>
      <c r="W14" s="19" t="str">
        <f>[9]Setembro!$I$26</f>
        <v>NE</v>
      </c>
      <c r="X14" s="19" t="str">
        <f>[9]Setembro!$I$27</f>
        <v>N</v>
      </c>
      <c r="Y14" s="19" t="str">
        <f>[9]Setembro!$I$28</f>
        <v>N</v>
      </c>
      <c r="Z14" s="19" t="str">
        <f>[9]Setembro!$I$29</f>
        <v>NE</v>
      </c>
      <c r="AA14" s="19" t="str">
        <f>[9]Setembro!$I$30</f>
        <v>NE</v>
      </c>
      <c r="AB14" s="19" t="str">
        <f>[9]Setembro!$I$31</f>
        <v>NE</v>
      </c>
      <c r="AC14" s="19" t="str">
        <f>[9]Setembro!$I$32</f>
        <v>O</v>
      </c>
      <c r="AD14" s="19" t="str">
        <f>[9]Setembro!$I$33</f>
        <v>NE</v>
      </c>
      <c r="AE14" s="19" t="str">
        <f>[9]Setembro!$I$34</f>
        <v>NE</v>
      </c>
      <c r="AF14" s="47" t="str">
        <f>[9]Setembro!$I$35</f>
        <v>NE</v>
      </c>
    </row>
    <row r="15" spans="1:34" ht="9.75" customHeight="1" x14ac:dyDescent="0.2">
      <c r="A15" s="14" t="s">
        <v>6</v>
      </c>
      <c r="B15" s="19" t="str">
        <f>[10]Setembro!$I$5</f>
        <v>SE</v>
      </c>
      <c r="C15" s="19" t="str">
        <f>[10]Setembro!$I$6</f>
        <v>SE</v>
      </c>
      <c r="D15" s="19" t="str">
        <f>[10]Setembro!$I$7</f>
        <v>O</v>
      </c>
      <c r="E15" s="19" t="str">
        <f>[10]Setembro!$I$8</f>
        <v>SE</v>
      </c>
      <c r="F15" s="19" t="str">
        <f>[10]Setembro!$I$9</f>
        <v>SE</v>
      </c>
      <c r="G15" s="19" t="str">
        <f>[10]Setembro!$I$10</f>
        <v>SE</v>
      </c>
      <c r="H15" s="19" t="str">
        <f>[10]Setembro!$I$11</f>
        <v>NO</v>
      </c>
      <c r="I15" s="19" t="str">
        <f>[10]Setembro!$I$12</f>
        <v>NO</v>
      </c>
      <c r="J15" s="19" t="str">
        <f>[10]Setembro!$I$13</f>
        <v>L</v>
      </c>
      <c r="K15" s="19" t="str">
        <f>[10]Setembro!$I$14</f>
        <v>NO</v>
      </c>
      <c r="L15" s="19" t="str">
        <f>[10]Setembro!$I$15</f>
        <v>SE</v>
      </c>
      <c r="M15" s="19" t="str">
        <f>[10]Setembro!$I$16</f>
        <v>SE</v>
      </c>
      <c r="N15" s="19" t="str">
        <f>[10]Setembro!$I$17</f>
        <v>SE</v>
      </c>
      <c r="O15" s="19" t="str">
        <f>[10]Setembro!$I$18</f>
        <v>SE</v>
      </c>
      <c r="P15" s="19" t="str">
        <f>[10]Setembro!$I$19</f>
        <v>SE</v>
      </c>
      <c r="Q15" s="19" t="str">
        <f>[10]Setembro!$I$20</f>
        <v>NO</v>
      </c>
      <c r="R15" s="19" t="str">
        <f>[10]Setembro!$I$21</f>
        <v>NO</v>
      </c>
      <c r="S15" s="19" t="str">
        <f>[10]Setembro!$I$22</f>
        <v>NO</v>
      </c>
      <c r="T15" s="19" t="str">
        <f>[10]Setembro!$I$23</f>
        <v>NE</v>
      </c>
      <c r="U15" s="19" t="str">
        <f>[10]Setembro!$I$24</f>
        <v>NO</v>
      </c>
      <c r="V15" s="19" t="str">
        <f>[10]Setembro!$I$25</f>
        <v>SE</v>
      </c>
      <c r="W15" s="19" t="str">
        <f>[10]Setembro!$I$26</f>
        <v>NO</v>
      </c>
      <c r="X15" s="19" t="str">
        <f>[10]Setembro!$I$27</f>
        <v>NO</v>
      </c>
      <c r="Y15" s="19" t="str">
        <f>[10]Setembro!$I$28</f>
        <v>NO</v>
      </c>
      <c r="Z15" s="19" t="str">
        <f>[10]Setembro!$I$29</f>
        <v>L</v>
      </c>
      <c r="AA15" s="19" t="str">
        <f>[10]Setembro!$I$30</f>
        <v>SE</v>
      </c>
      <c r="AB15" s="19" t="str">
        <f>[10]Setembro!$I$31</f>
        <v>O</v>
      </c>
      <c r="AC15" s="19" t="str">
        <f>[10]Setembro!$I$32</f>
        <v>NO</v>
      </c>
      <c r="AD15" s="19" t="str">
        <f>[10]Setembro!$I$33</f>
        <v>NE</v>
      </c>
      <c r="AE15" s="19" t="str">
        <f>[10]Setembro!$I$34</f>
        <v>L</v>
      </c>
      <c r="AF15" s="47" t="str">
        <f>[10]Setembro!$I$35</f>
        <v>SE</v>
      </c>
    </row>
    <row r="16" spans="1:34" ht="10.5" customHeight="1" x14ac:dyDescent="0.2">
      <c r="A16" s="14" t="s">
        <v>7</v>
      </c>
      <c r="B16" s="22" t="str">
        <f>[11]Setembro!$I$5</f>
        <v>L</v>
      </c>
      <c r="C16" s="22" t="str">
        <f>[11]Setembro!$I$6</f>
        <v>NE</v>
      </c>
      <c r="D16" s="22" t="str">
        <f>[11]Setembro!$I$7</f>
        <v>N</v>
      </c>
      <c r="E16" s="22" t="str">
        <f>[11]Setembro!$I$8</f>
        <v>S</v>
      </c>
      <c r="F16" s="22" t="str">
        <f>[11]Setembro!$I$9</f>
        <v>S</v>
      </c>
      <c r="G16" s="22" t="str">
        <f>[11]Setembro!$I$10</f>
        <v>S</v>
      </c>
      <c r="H16" s="22" t="str">
        <f>[11]Setembro!$I$11</f>
        <v>NE</v>
      </c>
      <c r="I16" s="22" t="str">
        <f>[11]Setembro!$I$12</f>
        <v>N</v>
      </c>
      <c r="J16" s="22" t="str">
        <f>[11]Setembro!$I$13</f>
        <v>NE</v>
      </c>
      <c r="K16" s="22" t="str">
        <f>[11]Setembro!$I$14</f>
        <v>NE</v>
      </c>
      <c r="L16" s="22" t="str">
        <f>[11]Setembro!$I$15</f>
        <v>S</v>
      </c>
      <c r="M16" s="22" t="str">
        <f>[11]Setembro!$I$16</f>
        <v>S</v>
      </c>
      <c r="N16" s="22" t="str">
        <f>[11]Setembro!$I$17</f>
        <v>S</v>
      </c>
      <c r="O16" s="22" t="str">
        <f>[11]Setembro!$I$18</f>
        <v>SE</v>
      </c>
      <c r="P16" s="22" t="str">
        <f>[11]Setembro!$I$19</f>
        <v>NE</v>
      </c>
      <c r="Q16" s="22" t="str">
        <f>[11]Setembro!$I$20</f>
        <v>N</v>
      </c>
      <c r="R16" s="22" t="str">
        <f>[11]Setembro!$I$21</f>
        <v>N</v>
      </c>
      <c r="S16" s="22" t="str">
        <f>[11]Setembro!$I$22</f>
        <v>N</v>
      </c>
      <c r="T16" s="19" t="str">
        <f>[11]Setembro!$I$23</f>
        <v>NE</v>
      </c>
      <c r="U16" s="19" t="str">
        <f>[11]Setembro!$I$24</f>
        <v>N</v>
      </c>
      <c r="V16" s="19" t="str">
        <f>[11]Setembro!$I$25</f>
        <v>NE</v>
      </c>
      <c r="W16" s="19" t="str">
        <f>[11]Setembro!$I$26</f>
        <v>NE</v>
      </c>
      <c r="X16" s="19" t="str">
        <f>[11]Setembro!$I$27</f>
        <v>NE</v>
      </c>
      <c r="Y16" s="19" t="str">
        <f>[11]Setembro!$I$28</f>
        <v>NO</v>
      </c>
      <c r="Z16" s="19" t="str">
        <f>[11]Setembro!$I$29</f>
        <v>N</v>
      </c>
      <c r="AA16" s="19" t="str">
        <f>[11]Setembro!$I$30</f>
        <v>NE</v>
      </c>
      <c r="AB16" s="19" t="str">
        <f>[11]Setembro!$I$31</f>
        <v>N</v>
      </c>
      <c r="AC16" s="19" t="str">
        <f>[11]Setembro!$I$32</f>
        <v>S</v>
      </c>
      <c r="AD16" s="19" t="str">
        <f>[11]Setembro!$I$33</f>
        <v>N</v>
      </c>
      <c r="AE16" s="19" t="str">
        <f>[11]Setembro!$I$34</f>
        <v>NE</v>
      </c>
      <c r="AF16" s="47" t="str">
        <f>[11]Setembro!$I$35</f>
        <v>NE</v>
      </c>
      <c r="AG16" s="46" t="s">
        <v>54</v>
      </c>
    </row>
    <row r="17" spans="1:34" ht="11.25" customHeight="1" x14ac:dyDescent="0.2">
      <c r="A17" s="14" t="s">
        <v>8</v>
      </c>
      <c r="B17" s="22" t="str">
        <f>[12]Setembro!$I$5</f>
        <v>N</v>
      </c>
      <c r="C17" s="22" t="str">
        <f>[12]Setembro!$I$6</f>
        <v>NE</v>
      </c>
      <c r="D17" s="22" t="str">
        <f>[12]Setembro!$I$7</f>
        <v>NE</v>
      </c>
      <c r="E17" s="22" t="str">
        <f>[12]Setembro!$I$8</f>
        <v>S</v>
      </c>
      <c r="F17" s="22" t="str">
        <f>[12]Setembro!$I$9</f>
        <v>S</v>
      </c>
      <c r="G17" s="22" t="str">
        <f>[12]Setembro!$I$10</f>
        <v>S</v>
      </c>
      <c r="H17" s="22" t="str">
        <f>[12]Setembro!$I$11</f>
        <v>NE</v>
      </c>
      <c r="I17" s="22" t="str">
        <f>[12]Setembro!$I$12</f>
        <v>NE</v>
      </c>
      <c r="J17" s="22" t="str">
        <f>[12]Setembro!$I$13</f>
        <v>NE</v>
      </c>
      <c r="K17" s="22" t="str">
        <f>[12]Setembro!$I$14</f>
        <v>NE</v>
      </c>
      <c r="L17" s="22" t="str">
        <f>[12]Setembro!$I$15</f>
        <v>S</v>
      </c>
      <c r="M17" s="22" t="str">
        <f>[12]Setembro!$I$16</f>
        <v>S</v>
      </c>
      <c r="N17" s="22" t="str">
        <f>[12]Setembro!$I$17</f>
        <v>SE</v>
      </c>
      <c r="O17" s="22" t="str">
        <f>[12]Setembro!$I$18</f>
        <v>NE</v>
      </c>
      <c r="P17" s="22" t="str">
        <f>[12]Setembro!$I$19</f>
        <v>NE</v>
      </c>
      <c r="Q17" s="19" t="str">
        <f>[12]Setembro!$I$20</f>
        <v>NE</v>
      </c>
      <c r="R17" s="19" t="str">
        <f>[12]Setembro!$I$21</f>
        <v>NO</v>
      </c>
      <c r="S17" s="19" t="str">
        <f>[12]Setembro!$I$22</f>
        <v>O</v>
      </c>
      <c r="T17" s="19" t="str">
        <f>[12]Setembro!$I$23</f>
        <v>N</v>
      </c>
      <c r="U17" s="19" t="str">
        <f>[12]Setembro!$I$24</f>
        <v>NE</v>
      </c>
      <c r="V17" s="19" t="str">
        <f>[12]Setembro!$I$25</f>
        <v>NE</v>
      </c>
      <c r="W17" s="19" t="str">
        <f>[12]Setembro!$I$26</f>
        <v>NE</v>
      </c>
      <c r="X17" s="19" t="str">
        <f>[12]Setembro!$I$27</f>
        <v>N</v>
      </c>
      <c r="Y17" s="19" t="str">
        <f>[12]Setembro!$I$28</f>
        <v>NO</v>
      </c>
      <c r="Z17" s="19" t="str">
        <f>[12]Setembro!$I$29</f>
        <v>SE</v>
      </c>
      <c r="AA17" s="19" t="str">
        <f>[12]Setembro!$I$30</f>
        <v>N</v>
      </c>
      <c r="AB17" s="19" t="str">
        <f>[12]Setembro!$I$31</f>
        <v>SO</v>
      </c>
      <c r="AC17" s="19" t="str">
        <f>[12]Setembro!$I$32</f>
        <v>S</v>
      </c>
      <c r="AD17" s="19" t="str">
        <f>[12]Setembro!$I$33</f>
        <v>L</v>
      </c>
      <c r="AE17" s="19" t="str">
        <f>[12]Setembro!$I$34</f>
        <v>NE</v>
      </c>
      <c r="AF17" s="47" t="str">
        <f>[12]Setembro!$I$35</f>
        <v>NE</v>
      </c>
    </row>
    <row r="18" spans="1:34" ht="11.25" customHeight="1" x14ac:dyDescent="0.2">
      <c r="A18" s="14" t="s">
        <v>9</v>
      </c>
      <c r="B18" s="22" t="str">
        <f>[13]Setembro!$I$5</f>
        <v>L</v>
      </c>
      <c r="C18" s="22" t="str">
        <f>[13]Setembro!$I$6</f>
        <v>NE</v>
      </c>
      <c r="D18" s="22" t="str">
        <f>[13]Setembro!$I$7</f>
        <v>L</v>
      </c>
      <c r="E18" s="22" t="str">
        <f>[13]Setembro!$I$8</f>
        <v>S</v>
      </c>
      <c r="F18" s="22" t="str">
        <f>[13]Setembro!$I$9</f>
        <v>S</v>
      </c>
      <c r="G18" s="22" t="str">
        <f>[13]Setembro!$I$10</f>
        <v>SE</v>
      </c>
      <c r="H18" s="22" t="str">
        <f>[13]Setembro!$I$11</f>
        <v>NE</v>
      </c>
      <c r="I18" s="22" t="str">
        <f>[13]Setembro!$I$12</f>
        <v>NE</v>
      </c>
      <c r="J18" s="22" t="str">
        <f>[13]Setembro!$I$13</f>
        <v>NE</v>
      </c>
      <c r="K18" s="22" t="str">
        <f>[13]Setembro!$I$14</f>
        <v>SE</v>
      </c>
      <c r="L18" s="22" t="str">
        <f>[13]Setembro!$I$15</f>
        <v>S</v>
      </c>
      <c r="M18" s="22" t="str">
        <f>[13]Setembro!$I$16</f>
        <v>S</v>
      </c>
      <c r="N18" s="22" t="str">
        <f>[13]Setembro!$I$17</f>
        <v>S</v>
      </c>
      <c r="O18" s="22" t="str">
        <f>[13]Setembro!$I$18</f>
        <v>L</v>
      </c>
      <c r="P18" s="22" t="str">
        <f>[13]Setembro!$I$19</f>
        <v>L</v>
      </c>
      <c r="Q18" s="22" t="str">
        <f>[13]Setembro!$I$20</f>
        <v>N</v>
      </c>
      <c r="R18" s="22" t="str">
        <f>[13]Setembro!$I$21</f>
        <v>NO</v>
      </c>
      <c r="S18" s="22" t="str">
        <f>[13]Setembro!$I$22</f>
        <v>NO</v>
      </c>
      <c r="T18" s="19" t="str">
        <f>[13]Setembro!$I$23</f>
        <v>L</v>
      </c>
      <c r="U18" s="19" t="str">
        <f>[13]Setembro!$I$24</f>
        <v>NE</v>
      </c>
      <c r="V18" s="19" t="str">
        <f>[13]Setembro!$I$25</f>
        <v>NE</v>
      </c>
      <c r="W18" s="19" t="str">
        <f>[13]Setembro!$I$26</f>
        <v>NE</v>
      </c>
      <c r="X18" s="19" t="str">
        <f>[13]Setembro!$I$27</f>
        <v>N</v>
      </c>
      <c r="Y18" s="19" t="str">
        <f>[13]Setembro!$I$28</f>
        <v>NE</v>
      </c>
      <c r="Z18" s="19" t="str">
        <f>[13]Setembro!$I$29</f>
        <v>N</v>
      </c>
      <c r="AA18" s="19" t="str">
        <f>[13]Setembro!$I$30</f>
        <v>N</v>
      </c>
      <c r="AB18" s="19" t="str">
        <f>[13]Setembro!$I$31</f>
        <v>N</v>
      </c>
      <c r="AC18" s="19" t="str">
        <f>[13]Setembro!$I$32</f>
        <v>SO</v>
      </c>
      <c r="AD18" s="19" t="str">
        <f>[13]Setembro!$I$33</f>
        <v>NE</v>
      </c>
      <c r="AE18" s="19" t="str">
        <f>[13]Setembro!$I$34</f>
        <v>L</v>
      </c>
      <c r="AF18" s="47" t="str">
        <f>[13]Setembro!$I$35</f>
        <v>NE</v>
      </c>
      <c r="AG18" s="46" t="s">
        <v>54</v>
      </c>
      <c r="AH18" s="116"/>
    </row>
    <row r="19" spans="1:34" ht="12" customHeight="1" x14ac:dyDescent="0.2">
      <c r="A19" s="14" t="s">
        <v>49</v>
      </c>
      <c r="B19" s="22" t="str">
        <f>[14]Setembro!$I$5</f>
        <v>SE</v>
      </c>
      <c r="C19" s="22" t="str">
        <f>[14]Setembro!$I$6</f>
        <v>SE</v>
      </c>
      <c r="D19" s="22" t="str">
        <f>[14]Setembro!$I$7</f>
        <v>SE</v>
      </c>
      <c r="E19" s="22" t="str">
        <f>[14]Setembro!$I$8</f>
        <v>S</v>
      </c>
      <c r="F19" s="22" t="str">
        <f>[14]Setembro!$I$9</f>
        <v>SO</v>
      </c>
      <c r="G19" s="22" t="str">
        <f>[14]Setembro!$I$10</f>
        <v>S</v>
      </c>
      <c r="H19" s="22" t="str">
        <f>[14]Setembro!$I$11</f>
        <v>N</v>
      </c>
      <c r="I19" s="22" t="str">
        <f>[14]Setembro!$I$12</f>
        <v>N</v>
      </c>
      <c r="J19" s="22" t="str">
        <f>[14]Setembro!$I$13</f>
        <v>N</v>
      </c>
      <c r="K19" s="22" t="str">
        <f>[14]Setembro!$I$14</f>
        <v>N</v>
      </c>
      <c r="L19" s="22" t="str">
        <f>[14]Setembro!$I$15</f>
        <v>S</v>
      </c>
      <c r="M19" s="22" t="str">
        <f>[14]Setembro!$I$16</f>
        <v>S</v>
      </c>
      <c r="N19" s="22" t="str">
        <f>[14]Setembro!$I$17</f>
        <v>SE</v>
      </c>
      <c r="O19" s="22" t="str">
        <f>[14]Setembro!$I$18</f>
        <v>S</v>
      </c>
      <c r="P19" s="22" t="str">
        <f>[14]Setembro!$I$19</f>
        <v>N</v>
      </c>
      <c r="Q19" s="22" t="str">
        <f>[14]Setembro!$I$20</f>
        <v>N</v>
      </c>
      <c r="R19" s="22" t="str">
        <f>[14]Setembro!$I$21</f>
        <v>N</v>
      </c>
      <c r="S19" s="22" t="str">
        <f>[14]Setembro!$I$22</f>
        <v>N</v>
      </c>
      <c r="T19" s="19" t="str">
        <f>[14]Setembro!$I$23</f>
        <v>SE</v>
      </c>
      <c r="U19" s="19" t="str">
        <f>[14]Setembro!$I$24</f>
        <v>N</v>
      </c>
      <c r="V19" s="19" t="str">
        <f>[14]Setembro!$I$25</f>
        <v>N</v>
      </c>
      <c r="W19" s="19" t="str">
        <f>[14]Setembro!$I$26</f>
        <v>N</v>
      </c>
      <c r="X19" s="19" t="str">
        <f>[14]Setembro!$I$27</f>
        <v>N</v>
      </c>
      <c r="Y19" s="19" t="str">
        <f>[14]Setembro!$I$28</f>
        <v>N</v>
      </c>
      <c r="Z19" s="19" t="str">
        <f>[14]Setembro!$I$29</f>
        <v>N</v>
      </c>
      <c r="AA19" s="19" t="str">
        <f>[14]Setembro!$I$30</f>
        <v>N</v>
      </c>
      <c r="AB19" s="19" t="str">
        <f>[14]Setembro!$I$31</f>
        <v>S</v>
      </c>
      <c r="AC19" s="19" t="str">
        <f>[14]Setembro!$I$32</f>
        <v>L</v>
      </c>
      <c r="AD19" s="19" t="str">
        <f>[14]Setembro!$I$33</f>
        <v>N</v>
      </c>
      <c r="AE19" s="19" t="str">
        <f>[14]Setembro!$I$34</f>
        <v>SE</v>
      </c>
      <c r="AF19" s="47" t="str">
        <f>[14]Setembro!$I$35</f>
        <v>N</v>
      </c>
    </row>
    <row r="20" spans="1:34" ht="11.25" customHeight="1" x14ac:dyDescent="0.2">
      <c r="A20" s="14" t="s">
        <v>10</v>
      </c>
      <c r="B20" s="16" t="str">
        <f>[15]Setembro!$I$5</f>
        <v>NE</v>
      </c>
      <c r="C20" s="16" t="str">
        <f>[15]Setembro!$I$6</f>
        <v>NE</v>
      </c>
      <c r="D20" s="16" t="str">
        <f>[15]Setembro!$I$7</f>
        <v>SO</v>
      </c>
      <c r="E20" s="16" t="str">
        <f>[15]Setembro!$I$8</f>
        <v>S</v>
      </c>
      <c r="F20" s="16" t="str">
        <f>[15]Setembro!$I$9</f>
        <v>S</v>
      </c>
      <c r="G20" s="16" t="str">
        <f>[15]Setembro!$I$10</f>
        <v>S</v>
      </c>
      <c r="H20" s="16" t="str">
        <f>[15]Setembro!$I$11</f>
        <v>NE</v>
      </c>
      <c r="I20" s="16" t="str">
        <f>[15]Setembro!$I$12</f>
        <v>N</v>
      </c>
      <c r="J20" s="16" t="str">
        <f>[15]Setembro!$I$13</f>
        <v>NE</v>
      </c>
      <c r="K20" s="16" t="str">
        <f>[15]Setembro!$I$14</f>
        <v>NE</v>
      </c>
      <c r="L20" s="16" t="str">
        <f>[15]Setembro!$I$15</f>
        <v>S</v>
      </c>
      <c r="M20" s="16" t="str">
        <f>[15]Setembro!$I$16</f>
        <v>S</v>
      </c>
      <c r="N20" s="16" t="str">
        <f>[15]Setembro!$I$17</f>
        <v>SE</v>
      </c>
      <c r="O20" s="16" t="str">
        <f>[15]Setembro!$I$18</f>
        <v>NE</v>
      </c>
      <c r="P20" s="16" t="str">
        <f>[15]Setembro!$I$19</f>
        <v>NE</v>
      </c>
      <c r="Q20" s="16" t="str">
        <f>[15]Setembro!$I$20</f>
        <v>N</v>
      </c>
      <c r="R20" s="16" t="str">
        <f>[15]Setembro!$I$21</f>
        <v>N</v>
      </c>
      <c r="S20" s="16" t="str">
        <f>[15]Setembro!$I$22</f>
        <v>N</v>
      </c>
      <c r="T20" s="19" t="str">
        <f>[15]Setembro!$I$23</f>
        <v>N</v>
      </c>
      <c r="U20" s="19" t="str">
        <f>[15]Setembro!$I$24</f>
        <v>N</v>
      </c>
      <c r="V20" s="19" t="str">
        <f>[15]Setembro!$I$25</f>
        <v>N</v>
      </c>
      <c r="W20" s="19" t="str">
        <f>[15]Setembro!$I$26</f>
        <v>NE</v>
      </c>
      <c r="X20" s="19" t="str">
        <f>[15]Setembro!$I$27</f>
        <v>N</v>
      </c>
      <c r="Y20" s="19" t="str">
        <f>[15]Setembro!$I$28</f>
        <v>NO</v>
      </c>
      <c r="Z20" s="19" t="str">
        <f>[15]Setembro!$I$29</f>
        <v>N</v>
      </c>
      <c r="AA20" s="19" t="str">
        <f>[15]Setembro!$I$30</f>
        <v>N</v>
      </c>
      <c r="AB20" s="19" t="str">
        <f>[15]Setembro!$I$31</f>
        <v>S</v>
      </c>
      <c r="AC20" s="19" t="str">
        <f>[15]Setembro!$I$32</f>
        <v>SO</v>
      </c>
      <c r="AD20" s="19" t="str">
        <f>[15]Setembro!$I$33</f>
        <v>NE</v>
      </c>
      <c r="AE20" s="19" t="str">
        <f>[15]Setembro!$I$34</f>
        <v>NE</v>
      </c>
      <c r="AF20" s="47" t="str">
        <f>[15]Setembro!$I$35</f>
        <v>NE</v>
      </c>
    </row>
    <row r="21" spans="1:34" ht="12.75" customHeight="1" x14ac:dyDescent="0.2">
      <c r="A21" s="14" t="s">
        <v>11</v>
      </c>
      <c r="B21" s="22" t="str">
        <f>[16]Setembro!$I$5</f>
        <v>NE</v>
      </c>
      <c r="C21" s="22" t="str">
        <f>[16]Setembro!$I$6</f>
        <v>NE</v>
      </c>
      <c r="D21" s="22" t="str">
        <f>[16]Setembro!$I$7</f>
        <v>NE</v>
      </c>
      <c r="E21" s="22" t="str">
        <f>[16]Setembro!$I$8</f>
        <v>O</v>
      </c>
      <c r="F21" s="22" t="str">
        <f>[16]Setembro!$I$9</f>
        <v>O</v>
      </c>
      <c r="G21" s="22" t="str">
        <f>[16]Setembro!$I$10</f>
        <v>O</v>
      </c>
      <c r="H21" s="22" t="str">
        <f>[16]Setembro!$I$11</f>
        <v>L</v>
      </c>
      <c r="I21" s="22" t="str">
        <f>[16]Setembro!$I$12</f>
        <v>L</v>
      </c>
      <c r="J21" s="22" t="str">
        <f>[16]Setembro!$I$13</f>
        <v>NE</v>
      </c>
      <c r="K21" s="22" t="str">
        <f>[16]Setembro!$I$14</f>
        <v>L</v>
      </c>
      <c r="L21" s="22" t="str">
        <f>[16]Setembro!$I$15</f>
        <v>O</v>
      </c>
      <c r="M21" s="22" t="str">
        <f>[16]Setembro!$I$16</f>
        <v>O</v>
      </c>
      <c r="N21" s="22" t="str">
        <f>[16]Setembro!$I$17</f>
        <v>SO</v>
      </c>
      <c r="O21" s="22" t="str">
        <f>[16]Setembro!$I$18</f>
        <v>SO</v>
      </c>
      <c r="P21" s="22" t="str">
        <f>[16]Setembro!$I$19</f>
        <v>L</v>
      </c>
      <c r="Q21" s="22" t="str">
        <f>[16]Setembro!$I$20</f>
        <v>NE</v>
      </c>
      <c r="R21" s="22" t="str">
        <f>[16]Setembro!$I$21</f>
        <v>L</v>
      </c>
      <c r="S21" s="22" t="str">
        <f>[16]Setembro!$I$22</f>
        <v>NE</v>
      </c>
      <c r="T21" s="19" t="str">
        <f>[16]Setembro!$I$23</f>
        <v>NE</v>
      </c>
      <c r="U21" s="19" t="str">
        <f>[16]Setembro!$I$24</f>
        <v>NE</v>
      </c>
      <c r="V21" s="19" t="str">
        <f>[16]Setembro!$I$25</f>
        <v>NE</v>
      </c>
      <c r="W21" s="19" t="str">
        <f>[16]Setembro!$I$26</f>
        <v>NE</v>
      </c>
      <c r="X21" s="19" t="str">
        <f>[16]Setembro!$I$27</f>
        <v>NE</v>
      </c>
      <c r="Y21" s="19" t="str">
        <f>[16]Setembro!$I$28</f>
        <v>L</v>
      </c>
      <c r="Z21" s="19" t="str">
        <f>[16]Setembro!$I$29</f>
        <v>NE</v>
      </c>
      <c r="AA21" s="19" t="str">
        <f>[16]Setembro!$I$30</f>
        <v>SO</v>
      </c>
      <c r="AB21" s="19" t="str">
        <f>[16]Setembro!$I$31</f>
        <v>L</v>
      </c>
      <c r="AC21" s="19" t="str">
        <f>[16]Setembro!$I$32</f>
        <v>SO</v>
      </c>
      <c r="AD21" s="19" t="str">
        <f>[16]Setembro!$I$33</f>
        <v>L</v>
      </c>
      <c r="AE21" s="19" t="str">
        <f>[16]Setembro!$I$34</f>
        <v>SO</v>
      </c>
      <c r="AF21" s="47" t="str">
        <f>[16]Setembro!$I$35</f>
        <v>NE</v>
      </c>
    </row>
    <row r="22" spans="1:34" ht="12.75" customHeight="1" x14ac:dyDescent="0.2">
      <c r="A22" s="14" t="s">
        <v>12</v>
      </c>
      <c r="B22" s="22" t="str">
        <f>[17]Setembro!$I$5</f>
        <v>S</v>
      </c>
      <c r="C22" s="22" t="str">
        <f>[17]Setembro!$I$6</f>
        <v>S</v>
      </c>
      <c r="D22" s="22" t="str">
        <f>[17]Setembro!$I$7</f>
        <v>S</v>
      </c>
      <c r="E22" s="22" t="str">
        <f>[17]Setembro!$I$8</f>
        <v>S</v>
      </c>
      <c r="F22" s="22" t="str">
        <f>[17]Setembro!$I$9</f>
        <v>S</v>
      </c>
      <c r="G22" s="22" t="str">
        <f>[17]Setembro!$I$10</f>
        <v>S</v>
      </c>
      <c r="H22" s="22" t="str">
        <f>[17]Setembro!$I$11</f>
        <v>N</v>
      </c>
      <c r="I22" s="22" t="str">
        <f>[17]Setembro!$I$12</f>
        <v>N</v>
      </c>
      <c r="J22" s="22" t="str">
        <f>[17]Setembro!$I$13</f>
        <v>S</v>
      </c>
      <c r="K22" s="22" t="str">
        <f>[17]Setembro!$I$14</f>
        <v>N</v>
      </c>
      <c r="L22" s="22" t="str">
        <f>[17]Setembro!$I$15</f>
        <v>S</v>
      </c>
      <c r="M22" s="22" t="str">
        <f>[17]Setembro!$I$16</f>
        <v>S</v>
      </c>
      <c r="N22" s="22" t="str">
        <f>[17]Setembro!$I$17</f>
        <v>S</v>
      </c>
      <c r="O22" s="22" t="str">
        <f>[17]Setembro!$I$18</f>
        <v>S</v>
      </c>
      <c r="P22" s="22" t="str">
        <f>[17]Setembro!$I$19</f>
        <v>NO</v>
      </c>
      <c r="Q22" s="22" t="str">
        <f>[17]Setembro!$I$20</f>
        <v>N</v>
      </c>
      <c r="R22" s="22" t="str">
        <f>[17]Setembro!$I$21</f>
        <v>N</v>
      </c>
      <c r="S22" s="22" t="str">
        <f>[17]Setembro!$I$22</f>
        <v>O</v>
      </c>
      <c r="T22" s="22" t="str">
        <f>[17]Setembro!$I$23</f>
        <v>O</v>
      </c>
      <c r="U22" s="22" t="str">
        <f>[17]Setembro!$I$24</f>
        <v>SO</v>
      </c>
      <c r="V22" s="22" t="str">
        <f>[17]Setembro!$I$25</f>
        <v>O</v>
      </c>
      <c r="W22" s="22" t="str">
        <f>[17]Setembro!$I$26</f>
        <v>N</v>
      </c>
      <c r="X22" s="22" t="str">
        <f>[17]Setembro!$I$27</f>
        <v>N</v>
      </c>
      <c r="Y22" s="22" t="str">
        <f>[17]Setembro!$I$28</f>
        <v>N</v>
      </c>
      <c r="Z22" s="22" t="str">
        <f>[17]Setembro!$I$29</f>
        <v>O</v>
      </c>
      <c r="AA22" s="22" t="str">
        <f>[17]Setembro!$I$30</f>
        <v>NE</v>
      </c>
      <c r="AB22" s="22" t="str">
        <f>[17]Setembro!$I$31</f>
        <v>N</v>
      </c>
      <c r="AC22" s="22" t="str">
        <f>[17]Setembro!$I$32</f>
        <v>S</v>
      </c>
      <c r="AD22" s="22" t="str">
        <f>[17]Setembro!$I$33</f>
        <v>N</v>
      </c>
      <c r="AE22" s="22" t="str">
        <f>[17]Setembro!$I$34</f>
        <v>SE</v>
      </c>
      <c r="AF22" s="78" t="str">
        <f>[17]Setembro!$I$35</f>
        <v>S</v>
      </c>
      <c r="AG22" s="46" t="s">
        <v>54</v>
      </c>
    </row>
    <row r="23" spans="1:34" ht="12" customHeight="1" x14ac:dyDescent="0.2">
      <c r="A23" s="14" t="s">
        <v>13</v>
      </c>
      <c r="B23" s="19" t="str">
        <f>[18]Setembro!$I$5</f>
        <v>*</v>
      </c>
      <c r="C23" s="19" t="str">
        <f>[18]Setembro!$I$6</f>
        <v>*</v>
      </c>
      <c r="D23" s="19" t="str">
        <f>[18]Setembro!$I$7</f>
        <v>*</v>
      </c>
      <c r="E23" s="19" t="str">
        <f>[18]Setembro!$I$8</f>
        <v>*</v>
      </c>
      <c r="F23" s="19" t="str">
        <f>[18]Setembro!$I$9</f>
        <v>*</v>
      </c>
      <c r="G23" s="19" t="str">
        <f>[18]Setembro!$I$10</f>
        <v>*</v>
      </c>
      <c r="H23" s="19" t="str">
        <f>[18]Setembro!$I$11</f>
        <v>*</v>
      </c>
      <c r="I23" s="19" t="str">
        <f>[18]Setembro!$I$12</f>
        <v>*</v>
      </c>
      <c r="J23" s="19" t="str">
        <f>[18]Setembro!$I$13</f>
        <v>*</v>
      </c>
      <c r="K23" s="19" t="str">
        <f>[18]Setembro!$I$14</f>
        <v>*</v>
      </c>
      <c r="L23" s="19" t="str">
        <f>[18]Setembro!$I$15</f>
        <v>*</v>
      </c>
      <c r="M23" s="19" t="str">
        <f>[18]Setembro!$I$16</f>
        <v>*</v>
      </c>
      <c r="N23" s="19" t="str">
        <f>[18]Setembro!$I$17</f>
        <v>*</v>
      </c>
      <c r="O23" s="19" t="str">
        <f>[18]Setembro!$I$18</f>
        <v>*</v>
      </c>
      <c r="P23" s="19" t="str">
        <f>[18]Setembro!$I$19</f>
        <v>*</v>
      </c>
      <c r="Q23" s="19" t="str">
        <f>[18]Setembro!$I$20</f>
        <v>*</v>
      </c>
      <c r="R23" s="19" t="str">
        <f>[18]Setembro!$I$21</f>
        <v>*</v>
      </c>
      <c r="S23" s="19" t="str">
        <f>[18]Setembro!$I$22</f>
        <v>*</v>
      </c>
      <c r="T23" s="19" t="str">
        <f>[18]Setembro!$I$23</f>
        <v>*</v>
      </c>
      <c r="U23" s="19" t="str">
        <f>[18]Setembro!$I$24</f>
        <v>*</v>
      </c>
      <c r="V23" s="19" t="str">
        <f>[18]Setembro!$I$25</f>
        <v>*</v>
      </c>
      <c r="W23" s="19" t="str">
        <f>[18]Setembro!$I$26</f>
        <v>*</v>
      </c>
      <c r="X23" s="19" t="str">
        <f>[18]Setembro!$I$27</f>
        <v>*</v>
      </c>
      <c r="Y23" s="19" t="str">
        <f>[18]Setembro!$I$28</f>
        <v>*</v>
      </c>
      <c r="Z23" s="19" t="str">
        <f>[18]Setembro!$I$29</f>
        <v>*</v>
      </c>
      <c r="AA23" s="19" t="str">
        <f>[18]Setembro!$I$30</f>
        <v>*</v>
      </c>
      <c r="AB23" s="19" t="str">
        <f>[18]Setembro!$I$31</f>
        <v>*</v>
      </c>
      <c r="AC23" s="19" t="str">
        <f>[18]Setembro!$I$32</f>
        <v>*</v>
      </c>
      <c r="AD23" s="19" t="str">
        <f>[18]Setembro!$I$33</f>
        <v>*</v>
      </c>
      <c r="AE23" s="19" t="str">
        <f>[18]Setembro!$I$34</f>
        <v>*</v>
      </c>
      <c r="AF23" s="47" t="s">
        <v>137</v>
      </c>
    </row>
    <row r="24" spans="1:34" ht="11.25" customHeight="1" x14ac:dyDescent="0.2">
      <c r="A24" s="14" t="s">
        <v>14</v>
      </c>
      <c r="B24" s="22" t="str">
        <f>[19]Setembro!$I$5</f>
        <v>S</v>
      </c>
      <c r="C24" s="22" t="str">
        <f>[19]Setembro!$I$6</f>
        <v>SE</v>
      </c>
      <c r="D24" s="22" t="str">
        <f>[19]Setembro!$I$7</f>
        <v>O</v>
      </c>
      <c r="E24" s="22" t="str">
        <f>[19]Setembro!$I$8</f>
        <v>SO</v>
      </c>
      <c r="F24" s="22" t="str">
        <f>[19]Setembro!$I$9</f>
        <v>S</v>
      </c>
      <c r="G24" s="22" t="str">
        <f>[19]Setembro!$I$10</f>
        <v>S</v>
      </c>
      <c r="H24" s="22" t="str">
        <f>[19]Setembro!$I$11</f>
        <v>NE</v>
      </c>
      <c r="I24" s="22" t="str">
        <f>[19]Setembro!$I$12</f>
        <v>N</v>
      </c>
      <c r="J24" s="22" t="str">
        <f>[19]Setembro!$I$13</f>
        <v>N</v>
      </c>
      <c r="K24" s="22" t="str">
        <f>[19]Setembro!$I$14</f>
        <v>NE</v>
      </c>
      <c r="L24" s="22" t="str">
        <f>[19]Setembro!$I$15</f>
        <v>S</v>
      </c>
      <c r="M24" s="22" t="str">
        <f>[19]Setembro!$I$16</f>
        <v>S</v>
      </c>
      <c r="N24" s="22" t="str">
        <f>[19]Setembro!$I$17</f>
        <v>S</v>
      </c>
      <c r="O24" s="22" t="str">
        <f>[19]Setembro!$I$18</f>
        <v>SO</v>
      </c>
      <c r="P24" s="22" t="str">
        <f>[19]Setembro!$I$19</f>
        <v>S</v>
      </c>
      <c r="Q24" s="22" t="str">
        <f>[19]Setembro!$I$20</f>
        <v>N</v>
      </c>
      <c r="R24" s="22" t="str">
        <f>[19]Setembro!$I$21</f>
        <v>N</v>
      </c>
      <c r="S24" s="22" t="str">
        <f>[19]Setembro!$I$22</f>
        <v>N</v>
      </c>
      <c r="T24" s="22" t="str">
        <f>[19]Setembro!$I$23</f>
        <v>NE</v>
      </c>
      <c r="U24" s="22" t="str">
        <f>[19]Setembro!$I$24</f>
        <v>N</v>
      </c>
      <c r="V24" s="22" t="str">
        <f>[19]Setembro!$I$25</f>
        <v>SE</v>
      </c>
      <c r="W24" s="22" t="str">
        <f>[19]Setembro!$I$26</f>
        <v>SE</v>
      </c>
      <c r="X24" s="22" t="str">
        <f>[19]Setembro!$I$27</f>
        <v>N</v>
      </c>
      <c r="Y24" s="22" t="str">
        <f>[19]Setembro!$I$28</f>
        <v>N</v>
      </c>
      <c r="Z24" s="22" t="str">
        <f>[19]Setembro!$I$29</f>
        <v>SO</v>
      </c>
      <c r="AA24" s="22" t="str">
        <f>[19]Setembro!$I$30</f>
        <v>SE</v>
      </c>
      <c r="AB24" s="22" t="str">
        <f>[19]Setembro!$I$31</f>
        <v>S</v>
      </c>
      <c r="AC24" s="22" t="str">
        <f>[19]Setembro!$I$32</f>
        <v>N</v>
      </c>
      <c r="AD24" s="22" t="str">
        <f>[19]Setembro!$I$33</f>
        <v>N</v>
      </c>
      <c r="AE24" s="22" t="str">
        <f>[19]Setembro!$I$34</f>
        <v>SO</v>
      </c>
      <c r="AF24" s="78" t="str">
        <f>[19]Setembro!$I$35</f>
        <v>N</v>
      </c>
      <c r="AG24" s="46" t="s">
        <v>54</v>
      </c>
      <c r="AH24" s="46" t="s">
        <v>54</v>
      </c>
    </row>
    <row r="25" spans="1:34" ht="12" customHeight="1" x14ac:dyDescent="0.2">
      <c r="A25" s="14" t="s">
        <v>15</v>
      </c>
      <c r="B25" s="22" t="str">
        <f>[20]Setembro!$I$5</f>
        <v>NO</v>
      </c>
      <c r="C25" s="22" t="str">
        <f>[20]Setembro!$I$6</f>
        <v>NO</v>
      </c>
      <c r="D25" s="22" t="str">
        <f>[20]Setembro!$I$7</f>
        <v>SO</v>
      </c>
      <c r="E25" s="22" t="str">
        <f>[20]Setembro!$I$8</f>
        <v>SO</v>
      </c>
      <c r="F25" s="22" t="str">
        <f>[20]Setembro!$I$9</f>
        <v>S</v>
      </c>
      <c r="G25" s="22" t="str">
        <f>[20]Setembro!$I$10</f>
        <v>SO</v>
      </c>
      <c r="H25" s="22" t="str">
        <f>[20]Setembro!$I$11</f>
        <v>NO</v>
      </c>
      <c r="I25" s="22" t="str">
        <f>[20]Setembro!$I$12</f>
        <v>NO</v>
      </c>
      <c r="J25" s="22" t="str">
        <f>[20]Setembro!$I$13</f>
        <v>NO</v>
      </c>
      <c r="K25" s="22" t="str">
        <f>[20]Setembro!$I$14</f>
        <v>NO</v>
      </c>
      <c r="L25" s="22" t="str">
        <f>[20]Setembro!$I$15</f>
        <v>S</v>
      </c>
      <c r="M25" s="22" t="str">
        <f>[20]Setembro!$I$16</f>
        <v>SO</v>
      </c>
      <c r="N25" s="22" t="str">
        <f>[20]Setembro!$I$17</f>
        <v>SO</v>
      </c>
      <c r="O25" s="22" t="str">
        <f>[20]Setembro!$I$18</f>
        <v>NO</v>
      </c>
      <c r="P25" s="22" t="str">
        <f>[20]Setembro!$I$19</f>
        <v>NO</v>
      </c>
      <c r="Q25" s="22" t="str">
        <f>[20]Setembro!$I$20</f>
        <v>NO</v>
      </c>
      <c r="R25" s="22" t="str">
        <f>[20]Setembro!$I$21</f>
        <v>NO</v>
      </c>
      <c r="S25" s="22" t="str">
        <f>[20]Setembro!$I$22</f>
        <v>N</v>
      </c>
      <c r="T25" s="22" t="str">
        <f>[20]Setembro!$I$23</f>
        <v>NO</v>
      </c>
      <c r="U25" s="22" t="str">
        <f>[20]Setembro!$I$24</f>
        <v>NO</v>
      </c>
      <c r="V25" s="22" t="str">
        <f>[20]Setembro!$I$25</f>
        <v>NO</v>
      </c>
      <c r="W25" s="22" t="str">
        <f>[20]Setembro!$I$26</f>
        <v>NO</v>
      </c>
      <c r="X25" s="22" t="str">
        <f>[20]Setembro!$I$27</f>
        <v>N</v>
      </c>
      <c r="Y25" s="22" t="str">
        <f>[20]Setembro!$I$28</f>
        <v>NO</v>
      </c>
      <c r="Z25" s="22" t="str">
        <f>[20]Setembro!$I$29</f>
        <v>O</v>
      </c>
      <c r="AA25" s="22" t="str">
        <f>[20]Setembro!$I$30</f>
        <v>NO</v>
      </c>
      <c r="AB25" s="22" t="str">
        <f>[20]Setembro!$I$31</f>
        <v>SO</v>
      </c>
      <c r="AC25" s="22" t="str">
        <f>[20]Setembro!$I$32</f>
        <v>S</v>
      </c>
      <c r="AD25" s="22" t="str">
        <f>[20]Setembro!$I$33</f>
        <v>NO</v>
      </c>
      <c r="AE25" s="22" t="str">
        <f>[20]Setembro!$I$34</f>
        <v>NO</v>
      </c>
      <c r="AF25" s="78" t="str">
        <f>[20]Setembro!$I$35</f>
        <v>NO</v>
      </c>
    </row>
    <row r="26" spans="1:34" ht="12.75" customHeight="1" x14ac:dyDescent="0.2">
      <c r="A26" s="14" t="s">
        <v>16</v>
      </c>
      <c r="B26" s="23" t="str">
        <f>[21]Setembro!$I$5</f>
        <v>SO</v>
      </c>
      <c r="C26" s="23" t="str">
        <f>[21]Setembro!$I$6</f>
        <v>SO</v>
      </c>
      <c r="D26" s="23" t="str">
        <f>[21]Setembro!$I$7</f>
        <v>SO</v>
      </c>
      <c r="E26" s="23" t="str">
        <f>[21]Setembro!$I$8</f>
        <v>SO</v>
      </c>
      <c r="F26" s="23" t="str">
        <f>[21]Setembro!$I$9</f>
        <v>SO</v>
      </c>
      <c r="G26" s="23" t="str">
        <f>[21]Setembro!$I$10</f>
        <v>SO</v>
      </c>
      <c r="H26" s="23" t="str">
        <f>[21]Setembro!$I$11</f>
        <v>SO</v>
      </c>
      <c r="I26" s="23" t="str">
        <f>[21]Setembro!$I$12</f>
        <v>SO</v>
      </c>
      <c r="J26" s="23" t="str">
        <f>[21]Setembro!$I$13</f>
        <v>SO</v>
      </c>
      <c r="K26" s="23" t="str">
        <f>[21]Setembro!$I$14</f>
        <v>SO</v>
      </c>
      <c r="L26" s="23" t="str">
        <f>[21]Setembro!$I$15</f>
        <v>SO</v>
      </c>
      <c r="M26" s="23" t="str">
        <f>[21]Setembro!$I$16</f>
        <v>SO</v>
      </c>
      <c r="N26" s="23" t="str">
        <f>[21]Setembro!$I$17</f>
        <v>SO</v>
      </c>
      <c r="O26" s="23" t="str">
        <f>[21]Setembro!$I$18</f>
        <v>SO</v>
      </c>
      <c r="P26" s="23" t="str">
        <f>[21]Setembro!$I$19</f>
        <v>SO</v>
      </c>
      <c r="Q26" s="23" t="str">
        <f>[21]Setembro!$I$20</f>
        <v>SO</v>
      </c>
      <c r="R26" s="23" t="str">
        <f>[21]Setembro!$I$21</f>
        <v>SO</v>
      </c>
      <c r="S26" s="23" t="str">
        <f>[21]Setembro!$I$22</f>
        <v>SO</v>
      </c>
      <c r="T26" s="23" t="str">
        <f>[21]Setembro!$I$23</f>
        <v>SO</v>
      </c>
      <c r="U26" s="23" t="str">
        <f>[21]Setembro!$I$24</f>
        <v>SO</v>
      </c>
      <c r="V26" s="23" t="str">
        <f>[21]Setembro!$I$25</f>
        <v>SO</v>
      </c>
      <c r="W26" s="23" t="str">
        <f>[21]Setembro!$I$26</f>
        <v>SO</v>
      </c>
      <c r="X26" s="23" t="str">
        <f>[21]Setembro!$I$27</f>
        <v>SO</v>
      </c>
      <c r="Y26" s="23" t="str">
        <f>[21]Setembro!$I$28</f>
        <v>SO</v>
      </c>
      <c r="Z26" s="23" t="str">
        <f>[21]Setembro!$I$29</f>
        <v>SO</v>
      </c>
      <c r="AA26" s="23" t="str">
        <f>[21]Setembro!$I$30</f>
        <v>SO</v>
      </c>
      <c r="AB26" s="23" t="str">
        <f>[21]Setembro!$I$31</f>
        <v>SO</v>
      </c>
      <c r="AC26" s="23" t="str">
        <f>[21]Setembro!$I$32</f>
        <v>SO</v>
      </c>
      <c r="AD26" s="23" t="str">
        <f>[21]Setembro!$I$33</f>
        <v>SO</v>
      </c>
      <c r="AE26" s="23" t="str">
        <f>[21]Setembro!$I$34</f>
        <v>SO</v>
      </c>
      <c r="AF26" s="79" t="str">
        <f>[21]Setembro!$I$35</f>
        <v>SO</v>
      </c>
    </row>
    <row r="27" spans="1:34" ht="11.25" customHeight="1" x14ac:dyDescent="0.2">
      <c r="A27" s="14" t="s">
        <v>17</v>
      </c>
      <c r="B27" s="22" t="str">
        <f>[22]Setembro!$I$5</f>
        <v>SO</v>
      </c>
      <c r="C27" s="22" t="str">
        <f>[22]Setembro!$I$6</f>
        <v>SO</v>
      </c>
      <c r="D27" s="22" t="str">
        <f>[22]Setembro!$I$7</f>
        <v>SO</v>
      </c>
      <c r="E27" s="22" t="str">
        <f>[22]Setembro!$I$8</f>
        <v>SO</v>
      </c>
      <c r="F27" s="22" t="str">
        <f>[22]Setembro!$I$9</f>
        <v>SO</v>
      </c>
      <c r="G27" s="22" t="str">
        <f>[22]Setembro!$I$10</f>
        <v>SO</v>
      </c>
      <c r="H27" s="22" t="str">
        <f>[22]Setembro!$I$11</f>
        <v>SO</v>
      </c>
      <c r="I27" s="22" t="str">
        <f>[22]Setembro!$I$12</f>
        <v>SO</v>
      </c>
      <c r="J27" s="22" t="str">
        <f>[22]Setembro!$I$13</f>
        <v>SO</v>
      </c>
      <c r="K27" s="22" t="str">
        <f>[22]Setembro!$I$14</f>
        <v>SO</v>
      </c>
      <c r="L27" s="22" t="str">
        <f>[22]Setembro!$I$15</f>
        <v>SO</v>
      </c>
      <c r="M27" s="22" t="str">
        <f>[22]Setembro!$I$16</f>
        <v>SO</v>
      </c>
      <c r="N27" s="22" t="str">
        <f>[22]Setembro!$I$17</f>
        <v>SO</v>
      </c>
      <c r="O27" s="22" t="str">
        <f>[22]Setembro!$I$18</f>
        <v>SO</v>
      </c>
      <c r="P27" s="22" t="str">
        <f>[22]Setembro!$I$19</f>
        <v>SO</v>
      </c>
      <c r="Q27" s="22" t="str">
        <f>[22]Setembro!$I$20</f>
        <v>SO</v>
      </c>
      <c r="R27" s="22" t="str">
        <f>[22]Setembro!$I$21</f>
        <v>SO</v>
      </c>
      <c r="S27" s="22" t="str">
        <f>[22]Setembro!$I$22</f>
        <v>SO</v>
      </c>
      <c r="T27" s="22" t="str">
        <f>[22]Setembro!$I$23</f>
        <v>SO</v>
      </c>
      <c r="U27" s="22" t="str">
        <f>[22]Setembro!$I$24</f>
        <v>SO</v>
      </c>
      <c r="V27" s="22" t="str">
        <f>[22]Setembro!$I$25</f>
        <v>SO</v>
      </c>
      <c r="W27" s="22" t="str">
        <f>[22]Setembro!$I$26</f>
        <v>SO</v>
      </c>
      <c r="X27" s="22" t="str">
        <f>[22]Setembro!$I$27</f>
        <v>SO</v>
      </c>
      <c r="Y27" s="22" t="str">
        <f>[22]Setembro!$I$28</f>
        <v>SO</v>
      </c>
      <c r="Z27" s="22" t="str">
        <f>[22]Setembro!$I$29</f>
        <v>SO</v>
      </c>
      <c r="AA27" s="22" t="str">
        <f>[22]Setembro!$I$30</f>
        <v>SO</v>
      </c>
      <c r="AB27" s="22" t="str">
        <f>[22]Setembro!$I$31</f>
        <v>SO</v>
      </c>
      <c r="AC27" s="22" t="str">
        <f>[22]Setembro!$I$32</f>
        <v>S</v>
      </c>
      <c r="AD27" s="22" t="str">
        <f>[22]Setembro!$I$33</f>
        <v>SO</v>
      </c>
      <c r="AE27" s="22" t="str">
        <f>[22]Setembro!$I$34</f>
        <v>SO</v>
      </c>
      <c r="AF27" s="78" t="str">
        <f>[22]Setembro!$I$35</f>
        <v>SO</v>
      </c>
    </row>
    <row r="28" spans="1:34" ht="12" customHeight="1" x14ac:dyDescent="0.2">
      <c r="A28" s="14" t="s">
        <v>18</v>
      </c>
      <c r="B28" s="22" t="str">
        <f>[23]Setembro!$I$5</f>
        <v>L</v>
      </c>
      <c r="C28" s="22" t="str">
        <f>[23]Setembro!$I$6</f>
        <v>L</v>
      </c>
      <c r="D28" s="22" t="str">
        <f>[23]Setembro!$I$7</f>
        <v>L</v>
      </c>
      <c r="E28" s="22" t="str">
        <f>[23]Setembro!$I$8</f>
        <v>L</v>
      </c>
      <c r="F28" s="22" t="str">
        <f>[23]Setembro!$I$9</f>
        <v>L</v>
      </c>
      <c r="G28" s="22" t="str">
        <f>[23]Setembro!$I$10</f>
        <v>L</v>
      </c>
      <c r="H28" s="22" t="str">
        <f>[23]Setembro!$I$11</f>
        <v>L</v>
      </c>
      <c r="I28" s="22" t="str">
        <f>[23]Setembro!$I$12</f>
        <v>L</v>
      </c>
      <c r="J28" s="22" t="str">
        <f>[23]Setembro!$I$13</f>
        <v>L</v>
      </c>
      <c r="K28" s="22" t="str">
        <f>[23]Setembro!$I$14</f>
        <v>L</v>
      </c>
      <c r="L28" s="22" t="str">
        <f>[23]Setembro!$I$15</f>
        <v>L</v>
      </c>
      <c r="M28" s="22" t="str">
        <f>[23]Setembro!$I$16</f>
        <v>L</v>
      </c>
      <c r="N28" s="22" t="str">
        <f>[23]Setembro!$I$17</f>
        <v>L</v>
      </c>
      <c r="O28" s="22" t="str">
        <f>[23]Setembro!$I$18</f>
        <v>L</v>
      </c>
      <c r="P28" s="22" t="str">
        <f>[23]Setembro!$I$19</f>
        <v>L</v>
      </c>
      <c r="Q28" s="22" t="str">
        <f>[23]Setembro!$I$20</f>
        <v>L</v>
      </c>
      <c r="R28" s="22" t="str">
        <f>[23]Setembro!$I$21</f>
        <v>L</v>
      </c>
      <c r="S28" s="22" t="str">
        <f>[23]Setembro!$I$22</f>
        <v>L</v>
      </c>
      <c r="T28" s="22" t="str">
        <f>[23]Setembro!$I$23</f>
        <v>L</v>
      </c>
      <c r="U28" s="22" t="str">
        <f>[23]Setembro!$I$24</f>
        <v>L</v>
      </c>
      <c r="V28" s="22" t="str">
        <f>[23]Setembro!$I$25</f>
        <v>L</v>
      </c>
      <c r="W28" s="22" t="str">
        <f>[23]Setembro!$I$26</f>
        <v>L</v>
      </c>
      <c r="X28" s="22" t="str">
        <f>[23]Setembro!$I$27</f>
        <v>L</v>
      </c>
      <c r="Y28" s="22" t="str">
        <f>[23]Setembro!$I$28</f>
        <v>L</v>
      </c>
      <c r="Z28" s="22" t="str">
        <f>[23]Setembro!$I$29</f>
        <v>L</v>
      </c>
      <c r="AA28" s="22" t="str">
        <f>[23]Setembro!$I$30</f>
        <v>L</v>
      </c>
      <c r="AB28" s="22" t="str">
        <f>[23]Setembro!$I$31</f>
        <v>L</v>
      </c>
      <c r="AC28" s="22" t="str">
        <f>[23]Setembro!$I$32</f>
        <v>L</v>
      </c>
      <c r="AD28" s="22" t="str">
        <f>[23]Setembro!$I$33</f>
        <v>L</v>
      </c>
      <c r="AE28" s="22" t="str">
        <f>[23]Setembro!$I$34</f>
        <v>L</v>
      </c>
      <c r="AF28" s="78" t="str">
        <f>[23]Setembro!$I$35</f>
        <v>L</v>
      </c>
    </row>
    <row r="29" spans="1:34" ht="12.75" customHeight="1" x14ac:dyDescent="0.2">
      <c r="A29" s="14" t="s">
        <v>19</v>
      </c>
      <c r="B29" s="22" t="str">
        <f>[24]Setembro!$I$5</f>
        <v>N</v>
      </c>
      <c r="C29" s="22" t="str">
        <f>[24]Setembro!$I$6</f>
        <v>NE</v>
      </c>
      <c r="D29" s="22" t="str">
        <f>[24]Setembro!$I$7</f>
        <v>SO</v>
      </c>
      <c r="E29" s="22" t="str">
        <f>[24]Setembro!$I$8</f>
        <v>S</v>
      </c>
      <c r="F29" s="22" t="str">
        <f>[24]Setembro!$I$9</f>
        <v>S</v>
      </c>
      <c r="G29" s="22" t="str">
        <f>[24]Setembro!$I$10</f>
        <v>S</v>
      </c>
      <c r="H29" s="22" t="str">
        <f>[24]Setembro!$I$11</f>
        <v>NE</v>
      </c>
      <c r="I29" s="22" t="str">
        <f>[24]Setembro!$I$12</f>
        <v>L</v>
      </c>
      <c r="J29" s="22" t="str">
        <f>[24]Setembro!$I$13</f>
        <v>NE</v>
      </c>
      <c r="K29" s="22" t="str">
        <f>[24]Setembro!$I$14</f>
        <v>NE</v>
      </c>
      <c r="L29" s="22" t="str">
        <f>[24]Setembro!$I$15</f>
        <v>S</v>
      </c>
      <c r="M29" s="22" t="str">
        <f>[24]Setembro!$I$16</f>
        <v>S</v>
      </c>
      <c r="N29" s="22" t="str">
        <f>[24]Setembro!$I$17</f>
        <v>SE</v>
      </c>
      <c r="O29" s="22" t="str">
        <f>[24]Setembro!$I$18</f>
        <v>SE</v>
      </c>
      <c r="P29" s="22" t="str">
        <f>[24]Setembro!$I$19</f>
        <v>NE</v>
      </c>
      <c r="Q29" s="22" t="str">
        <f>[24]Setembro!$I$20</f>
        <v>N</v>
      </c>
      <c r="R29" s="22" t="str">
        <f>[24]Setembro!$I$21</f>
        <v>N</v>
      </c>
      <c r="S29" s="22" t="str">
        <f>[24]Setembro!$I$22</f>
        <v>N</v>
      </c>
      <c r="T29" s="22" t="str">
        <f>[24]Setembro!$I$23</f>
        <v>NE</v>
      </c>
      <c r="U29" s="22" t="str">
        <f>[24]Setembro!$I$24</f>
        <v>S</v>
      </c>
      <c r="V29" s="22" t="str">
        <f>[24]Setembro!$I$25</f>
        <v>NE</v>
      </c>
      <c r="W29" s="22" t="str">
        <f>[24]Setembro!$I$26</f>
        <v>NE</v>
      </c>
      <c r="X29" s="22" t="str">
        <f>[24]Setembro!$I$27</f>
        <v>N</v>
      </c>
      <c r="Y29" s="22" t="str">
        <f>[24]Setembro!$I$28</f>
        <v>NO</v>
      </c>
      <c r="Z29" s="22" t="str">
        <f>[24]Setembro!$I$29</f>
        <v>S</v>
      </c>
      <c r="AA29" s="22" t="str">
        <f>[24]Setembro!$I$30</f>
        <v>N</v>
      </c>
      <c r="AB29" s="22" t="str">
        <f>[24]Setembro!$I$31</f>
        <v>SO</v>
      </c>
      <c r="AC29" s="22" t="str">
        <f>[24]Setembro!$I$32</f>
        <v>S</v>
      </c>
      <c r="AD29" s="22" t="str">
        <f>[24]Setembro!$I$33</f>
        <v>NE</v>
      </c>
      <c r="AE29" s="22" t="str">
        <f>[24]Setembro!$I$34</f>
        <v>NE</v>
      </c>
      <c r="AF29" s="78" t="str">
        <f>[24]Setembro!$I$35</f>
        <v>NE</v>
      </c>
    </row>
    <row r="30" spans="1:34" ht="11.25" customHeight="1" x14ac:dyDescent="0.2">
      <c r="A30" s="14" t="s">
        <v>31</v>
      </c>
      <c r="B30" s="22" t="str">
        <f>[25]Setembro!$I$5</f>
        <v>*</v>
      </c>
      <c r="C30" s="22" t="str">
        <f>[25]Setembro!$I$6</f>
        <v>*</v>
      </c>
      <c r="D30" s="22" t="str">
        <f>[25]Setembro!$I$7</f>
        <v>*</v>
      </c>
      <c r="E30" s="22" t="str">
        <f>[25]Setembro!$I$8</f>
        <v>*</v>
      </c>
      <c r="F30" s="22" t="str">
        <f>[25]Setembro!$I$9</f>
        <v>*</v>
      </c>
      <c r="G30" s="22" t="str">
        <f>[25]Setembro!$I$10</f>
        <v>*</v>
      </c>
      <c r="H30" s="22" t="str">
        <f>[25]Setembro!$I$11</f>
        <v>*</v>
      </c>
      <c r="I30" s="22" t="str">
        <f>[25]Setembro!$I$12</f>
        <v>*</v>
      </c>
      <c r="J30" s="22" t="str">
        <f>[25]Setembro!$I$13</f>
        <v>*</v>
      </c>
      <c r="K30" s="22" t="str">
        <f>[25]Setembro!$I$14</f>
        <v>*</v>
      </c>
      <c r="L30" s="22" t="str">
        <f>[25]Setembro!$I$15</f>
        <v>*</v>
      </c>
      <c r="M30" s="22" t="str">
        <f>[25]Setembro!$I$16</f>
        <v>*</v>
      </c>
      <c r="N30" s="22" t="str">
        <f>[25]Setembro!$I$17</f>
        <v>*</v>
      </c>
      <c r="O30" s="22" t="str">
        <f>[25]Setembro!$I$18</f>
        <v>*</v>
      </c>
      <c r="P30" s="22" t="str">
        <f>[25]Setembro!$I$19</f>
        <v>*</v>
      </c>
      <c r="Q30" s="22" t="str">
        <f>[25]Setembro!$I$20</f>
        <v>*</v>
      </c>
      <c r="R30" s="22" t="str">
        <f>[25]Setembro!$I$21</f>
        <v>*</v>
      </c>
      <c r="S30" s="22" t="str">
        <f>[25]Setembro!$I$22</f>
        <v>*</v>
      </c>
      <c r="T30" s="22" t="str">
        <f>[25]Setembro!$I$23</f>
        <v>*</v>
      </c>
      <c r="U30" s="22" t="str">
        <f>[25]Setembro!$I$24</f>
        <v>*</v>
      </c>
      <c r="V30" s="22" t="str">
        <f>[25]Setembro!$I$25</f>
        <v>*</v>
      </c>
      <c r="W30" s="22" t="str">
        <f>[25]Setembro!$I$26</f>
        <v>*</v>
      </c>
      <c r="X30" s="22" t="str">
        <f>[25]Setembro!$I$27</f>
        <v>*</v>
      </c>
      <c r="Y30" s="22" t="str">
        <f>[25]Setembro!$I$28</f>
        <v>*</v>
      </c>
      <c r="Z30" s="22" t="str">
        <f>[25]Setembro!$I$29</f>
        <v>*</v>
      </c>
      <c r="AA30" s="22" t="str">
        <f>[25]Setembro!$I$30</f>
        <v>*</v>
      </c>
      <c r="AB30" s="22" t="str">
        <f>[25]Setembro!$I$31</f>
        <v>*</v>
      </c>
      <c r="AC30" s="22" t="str">
        <f>[25]Setembro!$I$32</f>
        <v>*</v>
      </c>
      <c r="AD30" s="22" t="str">
        <f>[25]Setembro!$I$33</f>
        <v>*</v>
      </c>
      <c r="AE30" s="22" t="str">
        <f>[25]Setembro!$I$34</f>
        <v>*</v>
      </c>
      <c r="AF30" s="78" t="str">
        <f>[25]Setembro!$I$35</f>
        <v>*</v>
      </c>
    </row>
    <row r="31" spans="1:34" ht="11.25" customHeight="1" x14ac:dyDescent="0.2">
      <c r="A31" s="14" t="s">
        <v>51</v>
      </c>
      <c r="B31" s="22" t="str">
        <f>[26]Setembro!$I$5</f>
        <v>L</v>
      </c>
      <c r="C31" s="22" t="str">
        <f>[26]Setembro!$I$6</f>
        <v>SE</v>
      </c>
      <c r="D31" s="22" t="str">
        <f>[26]Setembro!$I$7</f>
        <v>S</v>
      </c>
      <c r="E31" s="22" t="str">
        <f>[26]Setembro!$I$8</f>
        <v>SO</v>
      </c>
      <c r="F31" s="22" t="str">
        <f>[26]Setembro!$I$9</f>
        <v>SO</v>
      </c>
      <c r="G31" s="22" t="str">
        <f>[26]Setembro!$I$10</f>
        <v>S</v>
      </c>
      <c r="H31" s="22" t="str">
        <f>[26]Setembro!$I$11</f>
        <v>L</v>
      </c>
      <c r="I31" s="22" t="str">
        <f>[26]Setembro!$I$12</f>
        <v>NO</v>
      </c>
      <c r="J31" s="22" t="str">
        <f>[26]Setembro!$I$13</f>
        <v>NE</v>
      </c>
      <c r="K31" s="22" t="str">
        <f>[26]Setembro!$I$14</f>
        <v>NE</v>
      </c>
      <c r="L31" s="22" t="str">
        <f>[26]Setembro!$I$15</f>
        <v>SO</v>
      </c>
      <c r="M31" s="22" t="str">
        <f>[26]Setembro!$I$16</f>
        <v>SO</v>
      </c>
      <c r="N31" s="22" t="str">
        <f>[26]Setembro!$I$17</f>
        <v>SO</v>
      </c>
      <c r="O31" s="22" t="str">
        <f>[26]Setembro!$I$18</f>
        <v>SO</v>
      </c>
      <c r="P31" s="22" t="str">
        <f>[26]Setembro!$I$19</f>
        <v>N</v>
      </c>
      <c r="Q31" s="22" t="str">
        <f>[26]Setembro!$I$20</f>
        <v>NO</v>
      </c>
      <c r="R31" s="22" t="str">
        <f>[26]Setembro!$I$21</f>
        <v>NO</v>
      </c>
      <c r="S31" s="22" t="str">
        <f>[26]Setembro!$I$22</f>
        <v>NO</v>
      </c>
      <c r="T31" s="22" t="str">
        <f>[26]Setembro!$I$23</f>
        <v>*</v>
      </c>
      <c r="U31" s="22" t="str">
        <f>[26]Setembro!$I$24</f>
        <v>*</v>
      </c>
      <c r="V31" s="22" t="str">
        <f>[26]Setembro!$I$25</f>
        <v>*</v>
      </c>
      <c r="W31" s="22" t="str">
        <f>[26]Setembro!$I$26</f>
        <v>O</v>
      </c>
      <c r="X31" s="22" t="str">
        <f>[26]Setembro!$I$27</f>
        <v>*</v>
      </c>
      <c r="Y31" s="22" t="str">
        <f>[26]Setembro!$I$28</f>
        <v>*</v>
      </c>
      <c r="Z31" s="22" t="str">
        <f>[26]Setembro!$I$29</f>
        <v>*</v>
      </c>
      <c r="AA31" s="22" t="str">
        <f>[26]Setembro!$I$30</f>
        <v>*</v>
      </c>
      <c r="AB31" s="22" t="str">
        <f>[26]Setembro!$I$31</f>
        <v>*</v>
      </c>
      <c r="AC31" s="22" t="str">
        <f>[26]Setembro!$I$32</f>
        <v>*</v>
      </c>
      <c r="AD31" s="22" t="str">
        <f>[26]Setembro!$I$33</f>
        <v>*</v>
      </c>
      <c r="AE31" s="22" t="str">
        <f>[26]Setembro!$I$34</f>
        <v>S</v>
      </c>
      <c r="AF31" s="78" t="str">
        <f>[26]Setembro!$I$35</f>
        <v>SO</v>
      </c>
    </row>
    <row r="32" spans="1:34" ht="11.25" customHeight="1" x14ac:dyDescent="0.2">
      <c r="A32" s="14" t="s">
        <v>20</v>
      </c>
      <c r="B32" s="19" t="str">
        <f>[27]Setembro!$I$5</f>
        <v>S</v>
      </c>
      <c r="C32" s="19" t="str">
        <f>[27]Setembro!$I$6</f>
        <v>SE</v>
      </c>
      <c r="D32" s="19" t="str">
        <f>[27]Setembro!$I$7</f>
        <v>SE</v>
      </c>
      <c r="E32" s="19" t="str">
        <f>[27]Setembro!$I$8</f>
        <v>S</v>
      </c>
      <c r="F32" s="19" t="str">
        <f>[27]Setembro!$I$9</f>
        <v>S</v>
      </c>
      <c r="G32" s="19" t="str">
        <f>[27]Setembro!$I$10</f>
        <v>S</v>
      </c>
      <c r="H32" s="19" t="str">
        <f>[27]Setembro!$I$11</f>
        <v>NE</v>
      </c>
      <c r="I32" s="19" t="str">
        <f>[27]Setembro!$I$12</f>
        <v>N</v>
      </c>
      <c r="J32" s="19" t="str">
        <f>[27]Setembro!$I$13</f>
        <v>N</v>
      </c>
      <c r="K32" s="19" t="str">
        <f>[27]Setembro!$I$14</f>
        <v>NE</v>
      </c>
      <c r="L32" s="19" t="str">
        <f>[27]Setembro!$I$15</f>
        <v>SO</v>
      </c>
      <c r="M32" s="19" t="str">
        <f>[27]Setembro!$I$16</f>
        <v>S</v>
      </c>
      <c r="N32" s="19" t="str">
        <f>[27]Setembro!$I$17</f>
        <v>S</v>
      </c>
      <c r="O32" s="19" t="str">
        <f>[27]Setembro!$I$18</f>
        <v>S</v>
      </c>
      <c r="P32" s="19" t="str">
        <f>[27]Setembro!$I$19</f>
        <v>L</v>
      </c>
      <c r="Q32" s="19" t="str">
        <f>[27]Setembro!$I$20</f>
        <v>N</v>
      </c>
      <c r="R32" s="19" t="str">
        <f>[27]Setembro!$I$21</f>
        <v>N</v>
      </c>
      <c r="S32" s="19" t="str">
        <f>[27]Setembro!$I$22</f>
        <v>N</v>
      </c>
      <c r="T32" s="19" t="str">
        <f>[27]Setembro!$I$23</f>
        <v>NE</v>
      </c>
      <c r="U32" s="19" t="str">
        <f>[27]Setembro!$I$24</f>
        <v>NE</v>
      </c>
      <c r="V32" s="19" t="str">
        <f>[27]Setembro!$I$25</f>
        <v>NE</v>
      </c>
      <c r="W32" s="19" t="str">
        <f>[27]Setembro!$I$26</f>
        <v>NE</v>
      </c>
      <c r="X32" s="19" t="str">
        <f>[27]Setembro!$I$27</f>
        <v>NE</v>
      </c>
      <c r="Y32" s="19" t="str">
        <f>[27]Setembro!$I$28</f>
        <v>NO</v>
      </c>
      <c r="Z32" s="19" t="str">
        <f>[27]Setembro!$I$29</f>
        <v>N</v>
      </c>
      <c r="AA32" s="19" t="str">
        <f>[27]Setembro!$I$30</f>
        <v>SE</v>
      </c>
      <c r="AB32" s="19" t="str">
        <f>[27]Setembro!$I$31</f>
        <v>NE</v>
      </c>
      <c r="AC32" s="19" t="str">
        <f>[27]Setembro!$I$32</f>
        <v>SE</v>
      </c>
      <c r="AD32" s="19" t="str">
        <f>[27]Setembro!$I$33</f>
        <v>NE</v>
      </c>
      <c r="AE32" s="19" t="str">
        <f>[27]Setembro!$I$34</f>
        <v>N</v>
      </c>
      <c r="AF32" s="47" t="str">
        <f>[27]Setembro!$I$35</f>
        <v>NE</v>
      </c>
    </row>
    <row r="33" spans="1:34" s="5" customFormat="1" ht="13.5" customHeight="1" x14ac:dyDescent="0.2">
      <c r="A33" s="28" t="s">
        <v>38</v>
      </c>
      <c r="B33" s="29" t="s">
        <v>56</v>
      </c>
      <c r="C33" s="29" t="s">
        <v>57</v>
      </c>
      <c r="D33" s="29" t="s">
        <v>56</v>
      </c>
      <c r="E33" s="29" t="s">
        <v>58</v>
      </c>
      <c r="F33" s="29" t="s">
        <v>58</v>
      </c>
      <c r="G33" s="29" t="s">
        <v>58</v>
      </c>
      <c r="H33" s="29" t="s">
        <v>56</v>
      </c>
      <c r="I33" s="29" t="s">
        <v>56</v>
      </c>
      <c r="J33" s="29" t="s">
        <v>56</v>
      </c>
      <c r="K33" s="29" t="s">
        <v>57</v>
      </c>
      <c r="L33" s="29" t="s">
        <v>57</v>
      </c>
      <c r="M33" s="29" t="s">
        <v>139</v>
      </c>
      <c r="N33" s="29" t="s">
        <v>58</v>
      </c>
      <c r="O33" s="29" t="s">
        <v>56</v>
      </c>
      <c r="P33" s="29" t="s">
        <v>139</v>
      </c>
      <c r="Q33" s="29" t="s">
        <v>140</v>
      </c>
      <c r="R33" s="29" t="s">
        <v>58</v>
      </c>
      <c r="S33" s="29" t="s">
        <v>56</v>
      </c>
      <c r="T33" s="29" t="s">
        <v>141</v>
      </c>
      <c r="U33" s="29" t="s">
        <v>139</v>
      </c>
      <c r="V33" s="29" t="s">
        <v>140</v>
      </c>
      <c r="W33" s="29" t="s">
        <v>58</v>
      </c>
      <c r="X33" s="29" t="s">
        <v>56</v>
      </c>
      <c r="Y33" s="29" t="s">
        <v>56</v>
      </c>
      <c r="Z33" s="29" t="s">
        <v>56</v>
      </c>
      <c r="AA33" s="29" t="s">
        <v>57</v>
      </c>
      <c r="AB33" s="29" t="s">
        <v>56</v>
      </c>
      <c r="AC33" s="29" t="s">
        <v>56</v>
      </c>
      <c r="AD33" s="29" t="s">
        <v>56</v>
      </c>
      <c r="AE33" s="29" t="s">
        <v>56</v>
      </c>
      <c r="AF33" s="24"/>
    </row>
    <row r="34" spans="1:34" x14ac:dyDescent="0.2">
      <c r="A34" s="123" t="s">
        <v>37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81" t="s">
        <v>56</v>
      </c>
    </row>
    <row r="35" spans="1:34" x14ac:dyDescent="0.2">
      <c r="A35" s="85"/>
      <c r="B35" s="82"/>
      <c r="C35" s="83"/>
      <c r="D35" s="84" t="s">
        <v>142</v>
      </c>
      <c r="E35" s="84"/>
      <c r="F35" s="84"/>
      <c r="G35" s="84"/>
      <c r="H35" s="84"/>
      <c r="I35" s="84"/>
      <c r="J35" s="86"/>
      <c r="K35" s="86"/>
      <c r="L35" s="86"/>
      <c r="M35" s="86" t="s">
        <v>52</v>
      </c>
      <c r="N35" s="86"/>
      <c r="O35" s="86"/>
      <c r="P35" s="86"/>
      <c r="Q35" s="86"/>
      <c r="R35" s="86"/>
      <c r="S35" s="86"/>
      <c r="T35" s="86"/>
      <c r="U35" s="86"/>
      <c r="V35" s="86" t="s">
        <v>135</v>
      </c>
      <c r="W35" s="86"/>
      <c r="X35" s="86"/>
      <c r="Y35" s="86"/>
      <c r="Z35" s="86"/>
      <c r="AA35" s="86"/>
      <c r="AB35" s="86"/>
      <c r="AC35" s="86"/>
      <c r="AD35" s="105"/>
      <c r="AE35" s="86"/>
      <c r="AF35" s="108"/>
      <c r="AG35" s="2"/>
    </row>
    <row r="36" spans="1:34" x14ac:dyDescent="0.2">
      <c r="A36" s="82"/>
      <c r="B36" s="83"/>
      <c r="C36" s="83"/>
      <c r="D36" s="83"/>
      <c r="E36" s="83"/>
      <c r="F36" s="83"/>
      <c r="G36" s="83"/>
      <c r="H36" s="83"/>
      <c r="I36" s="83"/>
      <c r="J36" s="90"/>
      <c r="K36" s="90"/>
      <c r="L36" s="90"/>
      <c r="M36" s="90" t="s">
        <v>53</v>
      </c>
      <c r="N36" s="90"/>
      <c r="O36" s="90"/>
      <c r="P36" s="90"/>
      <c r="Q36" s="83"/>
      <c r="R36" s="83"/>
      <c r="S36" s="83"/>
      <c r="T36" s="83"/>
      <c r="U36" s="83"/>
      <c r="V36" s="90" t="s">
        <v>136</v>
      </c>
      <c r="W36" s="90"/>
      <c r="X36" s="83"/>
      <c r="Y36" s="83"/>
      <c r="Z36" s="83"/>
      <c r="AA36" s="83"/>
      <c r="AB36" s="83"/>
      <c r="AC36" s="83"/>
      <c r="AD36" s="88"/>
      <c r="AE36" s="91"/>
      <c r="AF36" s="92"/>
      <c r="AG36" s="2"/>
      <c r="AH36" s="2"/>
    </row>
    <row r="37" spans="1:34" x14ac:dyDescent="0.2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102"/>
      <c r="R37" s="102"/>
      <c r="S37" s="102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6"/>
      <c r="AG37" s="12"/>
    </row>
    <row r="38" spans="1:34" x14ac:dyDescent="0.2">
      <c r="AF38" s="9"/>
    </row>
    <row r="39" spans="1:34" ht="12" customHeight="1" x14ac:dyDescent="0.2">
      <c r="U39" s="27"/>
      <c r="V39" s="27"/>
      <c r="W39" s="27"/>
      <c r="X39" s="27"/>
    </row>
    <row r="43" spans="1:34" x14ac:dyDescent="0.2">
      <c r="G43" s="2" t="s">
        <v>54</v>
      </c>
    </row>
    <row r="44" spans="1:34" x14ac:dyDescent="0.2">
      <c r="AB44" s="2" t="s">
        <v>54</v>
      </c>
    </row>
  </sheetData>
  <sheetProtection password="C6EC" sheet="1" objects="1" scenarios="1"/>
  <mergeCells count="34">
    <mergeCell ref="N3:N4"/>
    <mergeCell ref="O3:O4"/>
    <mergeCell ref="L3:L4"/>
    <mergeCell ref="P3:P4"/>
    <mergeCell ref="V3:V4"/>
    <mergeCell ref="U3:U4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T3:T4"/>
    <mergeCell ref="X3:X4"/>
    <mergeCell ref="M3:M4"/>
    <mergeCell ref="Q3:Q4"/>
    <mergeCell ref="A1:AF1"/>
    <mergeCell ref="B2:AF2"/>
    <mergeCell ref="W3:W4"/>
    <mergeCell ref="Y3:Y4"/>
    <mergeCell ref="Z3:Z4"/>
    <mergeCell ref="AE3:AE4"/>
    <mergeCell ref="AA3:AA4"/>
    <mergeCell ref="AB3:AB4"/>
    <mergeCell ref="AC3:AC4"/>
    <mergeCell ref="AD3:AD4"/>
    <mergeCell ref="R3:R4"/>
    <mergeCell ref="S3:S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opLeftCell="A22" zoomScale="90" zoomScaleNormal="90" workbookViewId="0">
      <selection activeCell="AA14" sqref="AA14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19" width="5.42578125" style="2" bestFit="1" customWidth="1"/>
    <col min="20" max="20" width="6.5703125" style="2" customWidth="1"/>
    <col min="21" max="21" width="6.28515625" style="2" customWidth="1"/>
    <col min="22" max="26" width="5.42578125" style="2" bestFit="1" customWidth="1"/>
    <col min="27" max="27" width="6.42578125" style="2" customWidth="1"/>
    <col min="28" max="29" width="6.140625" style="2" bestFit="1" customWidth="1"/>
    <col min="30" max="31" width="5.42578125" style="2" bestFit="1" customWidth="1"/>
    <col min="32" max="32" width="7.42578125" style="6" bestFit="1" customWidth="1"/>
  </cols>
  <sheetData>
    <row r="1" spans="1:32" ht="20.100000000000001" customHeight="1" x14ac:dyDescent="0.2">
      <c r="A1" s="118" t="s">
        <v>32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</row>
    <row r="2" spans="1:32" s="4" customFormat="1" ht="20.100000000000001" customHeight="1" x14ac:dyDescent="0.2">
      <c r="A2" s="119" t="s">
        <v>21</v>
      </c>
      <c r="B2" s="120" t="s">
        <v>143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</row>
    <row r="3" spans="1:32" s="5" customFormat="1" ht="20.100000000000001" customHeight="1" x14ac:dyDescent="0.2">
      <c r="A3" s="119"/>
      <c r="B3" s="117">
        <v>1</v>
      </c>
      <c r="C3" s="117">
        <f>SUM(B3+1)</f>
        <v>2</v>
      </c>
      <c r="D3" s="117">
        <f t="shared" ref="D3:AD3" si="0">SUM(C3+1)</f>
        <v>3</v>
      </c>
      <c r="E3" s="117">
        <f t="shared" si="0"/>
        <v>4</v>
      </c>
      <c r="F3" s="117">
        <f t="shared" si="0"/>
        <v>5</v>
      </c>
      <c r="G3" s="117">
        <f t="shared" si="0"/>
        <v>6</v>
      </c>
      <c r="H3" s="117">
        <f t="shared" si="0"/>
        <v>7</v>
      </c>
      <c r="I3" s="117">
        <f t="shared" si="0"/>
        <v>8</v>
      </c>
      <c r="J3" s="117">
        <f t="shared" si="0"/>
        <v>9</v>
      </c>
      <c r="K3" s="117">
        <f t="shared" si="0"/>
        <v>10</v>
      </c>
      <c r="L3" s="117">
        <f t="shared" si="0"/>
        <v>11</v>
      </c>
      <c r="M3" s="117">
        <f t="shared" si="0"/>
        <v>12</v>
      </c>
      <c r="N3" s="117">
        <f t="shared" si="0"/>
        <v>13</v>
      </c>
      <c r="O3" s="117">
        <f t="shared" si="0"/>
        <v>14</v>
      </c>
      <c r="P3" s="117">
        <f t="shared" si="0"/>
        <v>15</v>
      </c>
      <c r="Q3" s="117">
        <f t="shared" si="0"/>
        <v>16</v>
      </c>
      <c r="R3" s="117">
        <f t="shared" si="0"/>
        <v>17</v>
      </c>
      <c r="S3" s="117">
        <f t="shared" si="0"/>
        <v>18</v>
      </c>
      <c r="T3" s="117">
        <f t="shared" si="0"/>
        <v>19</v>
      </c>
      <c r="U3" s="117">
        <f t="shared" si="0"/>
        <v>20</v>
      </c>
      <c r="V3" s="117">
        <f t="shared" si="0"/>
        <v>21</v>
      </c>
      <c r="W3" s="117">
        <f t="shared" si="0"/>
        <v>22</v>
      </c>
      <c r="X3" s="117">
        <f t="shared" si="0"/>
        <v>23</v>
      </c>
      <c r="Y3" s="117">
        <f t="shared" si="0"/>
        <v>24</v>
      </c>
      <c r="Z3" s="117">
        <f t="shared" si="0"/>
        <v>25</v>
      </c>
      <c r="AA3" s="117">
        <f t="shared" si="0"/>
        <v>26</v>
      </c>
      <c r="AB3" s="117">
        <f t="shared" si="0"/>
        <v>27</v>
      </c>
      <c r="AC3" s="117">
        <f t="shared" si="0"/>
        <v>28</v>
      </c>
      <c r="AD3" s="117">
        <f t="shared" si="0"/>
        <v>29</v>
      </c>
      <c r="AE3" s="117">
        <v>30</v>
      </c>
      <c r="AF3" s="33" t="s">
        <v>41</v>
      </c>
    </row>
    <row r="4" spans="1:32" s="5" customFormat="1" ht="20.100000000000001" customHeight="1" x14ac:dyDescent="0.2">
      <c r="A4" s="119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33" t="s">
        <v>39</v>
      </c>
    </row>
    <row r="5" spans="1:32" s="5" customFormat="1" ht="20.100000000000001" customHeight="1" x14ac:dyDescent="0.2">
      <c r="A5" s="14" t="s">
        <v>47</v>
      </c>
      <c r="B5" s="15">
        <f>[1]Setembro!$J$5</f>
        <v>50.76</v>
      </c>
      <c r="C5" s="15">
        <f>[1]Setembro!$J$6</f>
        <v>22.68</v>
      </c>
      <c r="D5" s="15">
        <f>[1]Setembro!$J$7</f>
        <v>23.759999999999998</v>
      </c>
      <c r="E5" s="15">
        <f>[1]Setembro!$J$8</f>
        <v>21.96</v>
      </c>
      <c r="F5" s="15">
        <f>[1]Setembro!$J$9</f>
        <v>25.2</v>
      </c>
      <c r="G5" s="15">
        <f>[1]Setembro!$J$10</f>
        <v>21.96</v>
      </c>
      <c r="H5" s="15">
        <f>[1]Setembro!$J$11</f>
        <v>43.56</v>
      </c>
      <c r="I5" s="15">
        <f>[1]Setembro!$J$12</f>
        <v>67.319999999999993</v>
      </c>
      <c r="J5" s="15">
        <f>[1]Setembro!$J$13</f>
        <v>26.64</v>
      </c>
      <c r="K5" s="15">
        <f>[1]Setembro!$J$14</f>
        <v>48.6</v>
      </c>
      <c r="L5" s="15">
        <f>[1]Setembro!$J$15</f>
        <v>38.880000000000003</v>
      </c>
      <c r="M5" s="15">
        <f>[1]Setembro!$J$16</f>
        <v>32.4</v>
      </c>
      <c r="N5" s="15">
        <f>[1]Setembro!$J$17</f>
        <v>16.559999999999999</v>
      </c>
      <c r="O5" s="15">
        <f>[1]Setembro!$J$18</f>
        <v>28.44</v>
      </c>
      <c r="P5" s="15">
        <f>[1]Setembro!$J$19</f>
        <v>23.400000000000002</v>
      </c>
      <c r="Q5" s="15">
        <f>[1]Setembro!$J$20</f>
        <v>39.96</v>
      </c>
      <c r="R5" s="15">
        <f>[1]Setembro!$J$21</f>
        <v>30.6</v>
      </c>
      <c r="S5" s="15">
        <f>[1]Setembro!$J$22</f>
        <v>19.079999999999998</v>
      </c>
      <c r="T5" s="15">
        <f>[1]Setembro!$J$23</f>
        <v>37.800000000000004</v>
      </c>
      <c r="U5" s="15">
        <f>[1]Setembro!$J$24</f>
        <v>28.44</v>
      </c>
      <c r="V5" s="15">
        <f>[1]Setembro!$J$25</f>
        <v>28.44</v>
      </c>
      <c r="W5" s="15">
        <f>[1]Setembro!$J$26</f>
        <v>23.759999999999998</v>
      </c>
      <c r="X5" s="15">
        <f>[1]Setembro!$J$27</f>
        <v>30.240000000000002</v>
      </c>
      <c r="Y5" s="15">
        <f>[1]Setembro!$J$28</f>
        <v>64.08</v>
      </c>
      <c r="Z5" s="15">
        <f>[1]Setembro!$J$29</f>
        <v>60.480000000000004</v>
      </c>
      <c r="AA5" s="15">
        <f>[1]Setembro!$J$30</f>
        <v>36.72</v>
      </c>
      <c r="AB5" s="15">
        <f>[1]Setembro!$J$31</f>
        <v>24.12</v>
      </c>
      <c r="AC5" s="15">
        <f>[1]Setembro!$J$32</f>
        <v>46.800000000000004</v>
      </c>
      <c r="AD5" s="15">
        <f>[1]Setembro!$J$33</f>
        <v>24.840000000000003</v>
      </c>
      <c r="AE5" s="15">
        <f>[1]Setembro!$J$34</f>
        <v>50.76</v>
      </c>
      <c r="AF5" s="34">
        <f t="shared" ref="AF5:AF14" si="1">MAX(B5:AE5)</f>
        <v>67.319999999999993</v>
      </c>
    </row>
    <row r="6" spans="1:32" s="1" customFormat="1" ht="17.100000000000001" customHeight="1" x14ac:dyDescent="0.2">
      <c r="A6" s="14" t="s">
        <v>0</v>
      </c>
      <c r="B6" s="16">
        <f>[2]Setembro!$J$5</f>
        <v>28.44</v>
      </c>
      <c r="C6" s="16">
        <f>[2]Setembro!$J$6</f>
        <v>32.04</v>
      </c>
      <c r="D6" s="16">
        <f>[2]Setembro!$J$7</f>
        <v>30.6</v>
      </c>
      <c r="E6" s="16">
        <f>[2]Setembro!$J$8</f>
        <v>35.64</v>
      </c>
      <c r="F6" s="16">
        <f>[2]Setembro!$J$9</f>
        <v>22.68</v>
      </c>
      <c r="G6" s="16">
        <f>[2]Setembro!$J$10</f>
        <v>14.76</v>
      </c>
      <c r="H6" s="16">
        <f>[2]Setembro!$J$11</f>
        <v>55.080000000000005</v>
      </c>
      <c r="I6" s="16">
        <f>[2]Setembro!$J$12</f>
        <v>70.2</v>
      </c>
      <c r="J6" s="16">
        <f>[2]Setembro!$J$13</f>
        <v>37.440000000000005</v>
      </c>
      <c r="K6" s="16">
        <f>[2]Setembro!$J$14</f>
        <v>30.6</v>
      </c>
      <c r="L6" s="16">
        <f>[2]Setembro!$J$15</f>
        <v>43.56</v>
      </c>
      <c r="M6" s="16">
        <f>[2]Setembro!$J$16</f>
        <v>27.720000000000002</v>
      </c>
      <c r="N6" s="16">
        <f>[2]Setembro!$J$17</f>
        <v>27.720000000000002</v>
      </c>
      <c r="O6" s="16">
        <f>[2]Setembro!$J$18</f>
        <v>34.92</v>
      </c>
      <c r="P6" s="16">
        <f>[2]Setembro!$J$19</f>
        <v>36.72</v>
      </c>
      <c r="Q6" s="16">
        <f>[2]Setembro!$J$20</f>
        <v>57.24</v>
      </c>
      <c r="R6" s="16">
        <f>[2]Setembro!$J$21</f>
        <v>55.440000000000005</v>
      </c>
      <c r="S6" s="16">
        <f>[2]Setembro!$J$22</f>
        <v>45.72</v>
      </c>
      <c r="T6" s="16">
        <f>[2]Setembro!$J$23</f>
        <v>52.56</v>
      </c>
      <c r="U6" s="16">
        <f>[2]Setembro!$J$24</f>
        <v>35.64</v>
      </c>
      <c r="V6" s="16">
        <f>[2]Setembro!$J$25</f>
        <v>42.12</v>
      </c>
      <c r="W6" s="16">
        <f>[2]Setembro!$J$26</f>
        <v>30.96</v>
      </c>
      <c r="X6" s="16">
        <f>[2]Setembro!$J$27</f>
        <v>44.64</v>
      </c>
      <c r="Y6" s="16">
        <f>[2]Setembro!$J$28</f>
        <v>57.6</v>
      </c>
      <c r="Z6" s="16">
        <f>[2]Setembro!$J$29</f>
        <v>55.080000000000005</v>
      </c>
      <c r="AA6" s="16">
        <f>[2]Setembro!$J$30</f>
        <v>80.28</v>
      </c>
      <c r="AB6" s="16">
        <f>[2]Setembro!$J$31</f>
        <v>42.480000000000004</v>
      </c>
      <c r="AC6" s="16">
        <f>[2]Setembro!$J$32</f>
        <v>27</v>
      </c>
      <c r="AD6" s="16">
        <f>[2]Setembro!$J$33</f>
        <v>39.6</v>
      </c>
      <c r="AE6" s="16">
        <f>[2]Setembro!$J$34</f>
        <v>54.72</v>
      </c>
      <c r="AF6" s="35">
        <f t="shared" si="1"/>
        <v>80.28</v>
      </c>
    </row>
    <row r="7" spans="1:32" ht="17.100000000000001" customHeight="1" x14ac:dyDescent="0.2">
      <c r="A7" s="14" t="s">
        <v>1</v>
      </c>
      <c r="B7" s="17">
        <f>[3]Setembro!$J$5</f>
        <v>21.6</v>
      </c>
      <c r="C7" s="17">
        <f>[3]Setembro!$J$6</f>
        <v>31.680000000000003</v>
      </c>
      <c r="D7" s="17">
        <f>[3]Setembro!$J$7</f>
        <v>15.120000000000001</v>
      </c>
      <c r="E7" s="17">
        <f>[3]Setembro!$J$8</f>
        <v>23.040000000000003</v>
      </c>
      <c r="F7" s="17">
        <f>[3]Setembro!$J$9</f>
        <v>25.92</v>
      </c>
      <c r="G7" s="17">
        <f>[3]Setembro!$J$10</f>
        <v>22.32</v>
      </c>
      <c r="H7" s="17">
        <f>[3]Setembro!$J$11</f>
        <v>48.6</v>
      </c>
      <c r="I7" s="17">
        <f>[3]Setembro!$J$12</f>
        <v>43.2</v>
      </c>
      <c r="J7" s="17">
        <f>[3]Setembro!$J$13</f>
        <v>21.6</v>
      </c>
      <c r="K7" s="17">
        <f>[3]Setembro!$J$14</f>
        <v>56.88</v>
      </c>
      <c r="L7" s="17">
        <f>[3]Setembro!$J$15</f>
        <v>31.680000000000003</v>
      </c>
      <c r="M7" s="17">
        <f>[3]Setembro!$J$16</f>
        <v>26.28</v>
      </c>
      <c r="N7" s="17">
        <f>[3]Setembro!$J$17</f>
        <v>33.480000000000004</v>
      </c>
      <c r="O7" s="17">
        <f>[3]Setembro!$J$18</f>
        <v>22.68</v>
      </c>
      <c r="P7" s="17">
        <f>[3]Setembro!$J$19</f>
        <v>27.36</v>
      </c>
      <c r="Q7" s="17">
        <f>[3]Setembro!$J$20</f>
        <v>47.519999999999996</v>
      </c>
      <c r="R7" s="17">
        <f>[3]Setembro!$J$21</f>
        <v>37.080000000000005</v>
      </c>
      <c r="S7" s="17">
        <f>[3]Setembro!$J$22</f>
        <v>28.44</v>
      </c>
      <c r="T7" s="17">
        <f>[3]Setembro!$J$23</f>
        <v>28.44</v>
      </c>
      <c r="U7" s="17">
        <f>[3]Setembro!$J$24</f>
        <v>37.440000000000005</v>
      </c>
      <c r="V7" s="17">
        <f>[3]Setembro!$J$25</f>
        <v>27.36</v>
      </c>
      <c r="W7" s="17">
        <f>[3]Setembro!$J$26</f>
        <v>23.759999999999998</v>
      </c>
      <c r="X7" s="17">
        <f>[3]Setembro!$J$27</f>
        <v>33.119999999999997</v>
      </c>
      <c r="Y7" s="17">
        <f>[3]Setembro!$J$28</f>
        <v>31.319999999999997</v>
      </c>
      <c r="Z7" s="17">
        <f>[3]Setembro!$J$29</f>
        <v>35.28</v>
      </c>
      <c r="AA7" s="17">
        <f>[3]Setembro!$J$30</f>
        <v>44.28</v>
      </c>
      <c r="AB7" s="17">
        <f>[3]Setembro!$J$31</f>
        <v>35.28</v>
      </c>
      <c r="AC7" s="17">
        <f>[3]Setembro!$J$32</f>
        <v>24.840000000000003</v>
      </c>
      <c r="AD7" s="17">
        <f>[3]Setembro!$J$33</f>
        <v>36.72</v>
      </c>
      <c r="AE7" s="17">
        <f>[3]Setembro!$J$34</f>
        <v>53.64</v>
      </c>
      <c r="AF7" s="35">
        <f t="shared" si="1"/>
        <v>56.88</v>
      </c>
    </row>
    <row r="8" spans="1:32" ht="17.100000000000001" customHeight="1" x14ac:dyDescent="0.2">
      <c r="A8" s="14" t="s">
        <v>55</v>
      </c>
      <c r="B8" s="17">
        <f>[4]Setembro!$J$5</f>
        <v>32.04</v>
      </c>
      <c r="C8" s="17">
        <f>[4]Setembro!$J$6</f>
        <v>41.04</v>
      </c>
      <c r="D8" s="17">
        <f>[4]Setembro!$J$7</f>
        <v>32.76</v>
      </c>
      <c r="E8" s="17">
        <f>[4]Setembro!$J$8</f>
        <v>30.96</v>
      </c>
      <c r="F8" s="17">
        <f>[4]Setembro!$J$9</f>
        <v>27.36</v>
      </c>
      <c r="G8" s="17">
        <f>[4]Setembro!$J$10</f>
        <v>27.36</v>
      </c>
      <c r="H8" s="17">
        <f>[4]Setembro!$J$11</f>
        <v>47.519999999999996</v>
      </c>
      <c r="I8" s="17">
        <f>[4]Setembro!$J$12</f>
        <v>84.24</v>
      </c>
      <c r="J8" s="17">
        <f>[4]Setembro!$J$13</f>
        <v>30.240000000000002</v>
      </c>
      <c r="K8" s="17">
        <f>[4]Setembro!$J$14</f>
        <v>46.080000000000005</v>
      </c>
      <c r="L8" s="17">
        <f>[4]Setembro!$J$15</f>
        <v>38.880000000000003</v>
      </c>
      <c r="M8" s="17">
        <f>[4]Setembro!$J$16</f>
        <v>34.92</v>
      </c>
      <c r="N8" s="17">
        <f>[4]Setembro!$J$17</f>
        <v>29.52</v>
      </c>
      <c r="O8" s="17">
        <f>[4]Setembro!$J$18</f>
        <v>41.4</v>
      </c>
      <c r="P8" s="17">
        <f>[4]Setembro!$J$19</f>
        <v>34.200000000000003</v>
      </c>
      <c r="Q8" s="17">
        <f>[4]Setembro!$J$20</f>
        <v>39.96</v>
      </c>
      <c r="R8" s="17">
        <f>[4]Setembro!$J$21</f>
        <v>45.36</v>
      </c>
      <c r="S8" s="17">
        <f>[4]Setembro!$J$22</f>
        <v>36</v>
      </c>
      <c r="T8" s="17">
        <f>[4]Setembro!$J$23</f>
        <v>37.800000000000004</v>
      </c>
      <c r="U8" s="17">
        <f>[4]Setembro!$J$24</f>
        <v>36.72</v>
      </c>
      <c r="V8" s="17">
        <f>[4]Setembro!$J$25</f>
        <v>31.319999999999997</v>
      </c>
      <c r="W8" s="17">
        <f>[4]Setembro!$J$26</f>
        <v>29.16</v>
      </c>
      <c r="X8" s="17">
        <f>[4]Setembro!$J$27</f>
        <v>33.480000000000004</v>
      </c>
      <c r="Y8" s="17">
        <f>[4]Setembro!$J$28</f>
        <v>42.480000000000004</v>
      </c>
      <c r="Z8" s="17">
        <f>[4]Setembro!$J$29</f>
        <v>55.800000000000004</v>
      </c>
      <c r="AA8" s="17">
        <f>[4]Setembro!$J$30</f>
        <v>47.88</v>
      </c>
      <c r="AB8" s="17">
        <f>[4]Setembro!$J$31</f>
        <v>57.6</v>
      </c>
      <c r="AC8" s="17">
        <f>[4]Setembro!$J$32</f>
        <v>60.839999999999996</v>
      </c>
      <c r="AD8" s="17">
        <f>[4]Setembro!$J$33</f>
        <v>24.840000000000003</v>
      </c>
      <c r="AE8" s="17">
        <f>[4]Setembro!$J$34</f>
        <v>43.56</v>
      </c>
      <c r="AF8" s="35">
        <f t="shared" ref="AF8" si="2">MAX(B8:AE8)</f>
        <v>84.24</v>
      </c>
    </row>
    <row r="9" spans="1:32" ht="17.100000000000001" customHeight="1" x14ac:dyDescent="0.2">
      <c r="A9" s="14" t="s">
        <v>48</v>
      </c>
      <c r="B9" s="17">
        <f>[5]Setembro!$J$5</f>
        <v>23.400000000000002</v>
      </c>
      <c r="C9" s="17">
        <f>[5]Setembro!$J$6</f>
        <v>21.6</v>
      </c>
      <c r="D9" s="17">
        <f>[5]Setembro!$J$7</f>
        <v>26.64</v>
      </c>
      <c r="E9" s="17">
        <f>[5]Setembro!$J$8</f>
        <v>33.119999999999997</v>
      </c>
      <c r="F9" s="17">
        <f>[5]Setembro!$J$9</f>
        <v>26.64</v>
      </c>
      <c r="G9" s="17">
        <f>[5]Setembro!$J$10</f>
        <v>15.840000000000002</v>
      </c>
      <c r="H9" s="17">
        <f>[5]Setembro!$J$11</f>
        <v>51.84</v>
      </c>
      <c r="I9" s="17">
        <f>[5]Setembro!$J$12</f>
        <v>68.400000000000006</v>
      </c>
      <c r="J9" s="17">
        <f>[5]Setembro!$J$13</f>
        <v>39.24</v>
      </c>
      <c r="K9" s="17">
        <f>[5]Setembro!$J$14</f>
        <v>46.800000000000004</v>
      </c>
      <c r="L9" s="17">
        <f>[5]Setembro!$J$15</f>
        <v>39.96</v>
      </c>
      <c r="M9" s="17">
        <f>[5]Setembro!$J$16</f>
        <v>22.68</v>
      </c>
      <c r="N9" s="17">
        <f>[5]Setembro!$J$17</f>
        <v>17.28</v>
      </c>
      <c r="O9" s="17">
        <f>[5]Setembro!$J$18</f>
        <v>29.16</v>
      </c>
      <c r="P9" s="17">
        <f>[5]Setembro!$J$19</f>
        <v>37.800000000000004</v>
      </c>
      <c r="Q9" s="17">
        <f>[5]Setembro!$J$20</f>
        <v>49.32</v>
      </c>
      <c r="R9" s="17">
        <f>[5]Setembro!$J$21</f>
        <v>48.6</v>
      </c>
      <c r="S9" s="17">
        <f>[5]Setembro!$J$22</f>
        <v>38.519999999999996</v>
      </c>
      <c r="T9" s="17">
        <f>[5]Setembro!$J$23</f>
        <v>31.319999999999997</v>
      </c>
      <c r="U9" s="17">
        <f>[5]Setembro!$J$24</f>
        <v>34.92</v>
      </c>
      <c r="V9" s="17">
        <f>[5]Setembro!$J$25</f>
        <v>33.480000000000004</v>
      </c>
      <c r="W9" s="17">
        <f>[5]Setembro!$J$26</f>
        <v>28.44</v>
      </c>
      <c r="X9" s="17">
        <f>[5]Setembro!$J$27</f>
        <v>35.64</v>
      </c>
      <c r="Y9" s="17">
        <f>[5]Setembro!$J$28</f>
        <v>46.080000000000005</v>
      </c>
      <c r="Z9" s="17">
        <f>[5]Setembro!$J$29</f>
        <v>34.56</v>
      </c>
      <c r="AA9" s="17">
        <f>[5]Setembro!$J$30</f>
        <v>55.800000000000004</v>
      </c>
      <c r="AB9" s="17">
        <f>[5]Setembro!$J$31</f>
        <v>36.72</v>
      </c>
      <c r="AC9" s="17">
        <f>[5]Setembro!$J$32</f>
        <v>20.52</v>
      </c>
      <c r="AD9" s="17">
        <f>[5]Setembro!$J$33</f>
        <v>38.880000000000003</v>
      </c>
      <c r="AE9" s="17">
        <f>[5]Setembro!$J$34</f>
        <v>56.519999999999996</v>
      </c>
      <c r="AF9" s="35">
        <f t="shared" si="1"/>
        <v>68.400000000000006</v>
      </c>
    </row>
    <row r="10" spans="1:32" ht="17.100000000000001" customHeight="1" x14ac:dyDescent="0.2">
      <c r="A10" s="14" t="s">
        <v>2</v>
      </c>
      <c r="B10" s="16">
        <v>29.52</v>
      </c>
      <c r="C10" s="16">
        <v>40.32</v>
      </c>
      <c r="D10" s="16">
        <v>38.880000000000003</v>
      </c>
      <c r="E10" s="16">
        <v>30.96</v>
      </c>
      <c r="F10" s="16">
        <v>32.76</v>
      </c>
      <c r="G10" s="16">
        <v>34.200000000000003</v>
      </c>
      <c r="H10" s="16">
        <v>59.04</v>
      </c>
      <c r="I10" s="16">
        <v>67.319999999999993</v>
      </c>
      <c r="J10" s="16">
        <v>32.76</v>
      </c>
      <c r="K10" s="16">
        <v>67.680000000000007</v>
      </c>
      <c r="L10" s="16">
        <v>47.16</v>
      </c>
      <c r="M10" s="16">
        <v>41.76</v>
      </c>
      <c r="N10" s="16">
        <v>38.159999999999997</v>
      </c>
      <c r="O10" s="16">
        <v>41.04</v>
      </c>
      <c r="P10" s="16">
        <v>38.159999999999997</v>
      </c>
      <c r="Q10" s="16">
        <v>54</v>
      </c>
      <c r="R10" s="16">
        <v>37.800000000000004</v>
      </c>
      <c r="S10" s="16">
        <v>30.6</v>
      </c>
      <c r="T10" s="16">
        <v>43.56</v>
      </c>
      <c r="U10" s="16">
        <v>34.92</v>
      </c>
      <c r="V10" s="16">
        <v>36.36</v>
      </c>
      <c r="W10" s="16">
        <v>31.680000000000003</v>
      </c>
      <c r="X10" s="16">
        <v>32.4</v>
      </c>
      <c r="Y10" s="16">
        <v>43.2</v>
      </c>
      <c r="Z10" s="16">
        <v>48.96</v>
      </c>
      <c r="AA10" s="16">
        <v>48.6</v>
      </c>
      <c r="AB10" s="16">
        <v>42.48</v>
      </c>
      <c r="AC10" s="16">
        <v>28.8</v>
      </c>
      <c r="AD10" s="16">
        <v>36.72</v>
      </c>
      <c r="AE10" s="16">
        <v>51.12</v>
      </c>
      <c r="AF10" s="35">
        <f t="shared" si="1"/>
        <v>67.680000000000007</v>
      </c>
    </row>
    <row r="11" spans="1:32" ht="17.100000000000001" customHeight="1" x14ac:dyDescent="0.2">
      <c r="A11" s="14" t="s">
        <v>3</v>
      </c>
      <c r="B11" s="16">
        <f>[6]Setembro!$J$5</f>
        <v>36.36</v>
      </c>
      <c r="C11" s="16">
        <f>[6]Setembro!$J$6</f>
        <v>23.040000000000003</v>
      </c>
      <c r="D11" s="16">
        <f>[6]Setembro!$J$7</f>
        <v>27.36</v>
      </c>
      <c r="E11" s="16">
        <f>[6]Setembro!$J$8</f>
        <v>28.08</v>
      </c>
      <c r="F11" s="16">
        <f>[6]Setembro!$J$9</f>
        <v>30.6</v>
      </c>
      <c r="G11" s="16">
        <f>[6]Setembro!$J$10</f>
        <v>33.480000000000004</v>
      </c>
      <c r="H11" s="16">
        <f>[6]Setembro!$J$11</f>
        <v>44.28</v>
      </c>
      <c r="I11" s="16">
        <f>[6]Setembro!$J$12</f>
        <v>72.72</v>
      </c>
      <c r="J11" s="16">
        <f>[6]Setembro!$J$13</f>
        <v>24.48</v>
      </c>
      <c r="K11" s="16">
        <f>[6]Setembro!$J$14</f>
        <v>29.52</v>
      </c>
      <c r="L11" s="16">
        <f>[6]Setembro!$J$15</f>
        <v>50.4</v>
      </c>
      <c r="M11" s="16">
        <f>[6]Setembro!$J$16</f>
        <v>26.28</v>
      </c>
      <c r="N11" s="16">
        <f>[6]Setembro!$J$17</f>
        <v>24.840000000000003</v>
      </c>
      <c r="O11" s="16">
        <f>[6]Setembro!$J$18</f>
        <v>23.400000000000002</v>
      </c>
      <c r="P11" s="16">
        <f>[6]Setembro!$J$19</f>
        <v>30.6</v>
      </c>
      <c r="Q11" s="16">
        <f>[6]Setembro!$J$20</f>
        <v>34.56</v>
      </c>
      <c r="R11" s="16">
        <f>[6]Setembro!$J$21</f>
        <v>29.52</v>
      </c>
      <c r="S11" s="16">
        <f>[6]Setembro!$J$22</f>
        <v>28.08</v>
      </c>
      <c r="T11" s="16">
        <f>[6]Setembro!$J$23</f>
        <v>36.36</v>
      </c>
      <c r="U11" s="16">
        <f>[6]Setembro!$J$24</f>
        <v>25.56</v>
      </c>
      <c r="V11" s="16">
        <f>[6]Setembro!$J$25</f>
        <v>27.720000000000002</v>
      </c>
      <c r="W11" s="16">
        <f>[6]Setembro!$J$26</f>
        <v>25.92</v>
      </c>
      <c r="X11" s="16">
        <f>[6]Setembro!$J$27</f>
        <v>28.8</v>
      </c>
      <c r="Y11" s="16">
        <f>[6]Setembro!$J$28</f>
        <v>32.04</v>
      </c>
      <c r="Z11" s="16">
        <f>[6]Setembro!$J$29</f>
        <v>39.96</v>
      </c>
      <c r="AA11" s="16">
        <f>[6]Setembro!$J$30</f>
        <v>29.52</v>
      </c>
      <c r="AB11" s="16">
        <f>[6]Setembro!$J$31</f>
        <v>79.92</v>
      </c>
      <c r="AC11" s="16">
        <f>[6]Setembro!$J$32</f>
        <v>18</v>
      </c>
      <c r="AD11" s="16">
        <f>[6]Setembro!$J$33</f>
        <v>27</v>
      </c>
      <c r="AE11" s="16">
        <f>[6]Setembro!$J$34</f>
        <v>34.56</v>
      </c>
      <c r="AF11" s="35">
        <f t="shared" si="1"/>
        <v>79.92</v>
      </c>
    </row>
    <row r="12" spans="1:32" ht="17.100000000000001" customHeight="1" x14ac:dyDescent="0.2">
      <c r="A12" s="14" t="s">
        <v>4</v>
      </c>
      <c r="B12" s="16">
        <f>[7]Setembro!$J$5</f>
        <v>30.6</v>
      </c>
      <c r="C12" s="16">
        <f>[7]Setembro!$J$6</f>
        <v>33.480000000000004</v>
      </c>
      <c r="D12" s="16">
        <f>[7]Setembro!$J$7</f>
        <v>36.72</v>
      </c>
      <c r="E12" s="16">
        <f>[7]Setembro!$J$8</f>
        <v>39.6</v>
      </c>
      <c r="F12" s="16">
        <f>[7]Setembro!$J$9</f>
        <v>29.880000000000003</v>
      </c>
      <c r="G12" s="16">
        <f>[7]Setembro!$J$10</f>
        <v>33.840000000000003</v>
      </c>
      <c r="H12" s="16">
        <f>[7]Setembro!$J$11</f>
        <v>65.52</v>
      </c>
      <c r="I12" s="16">
        <f>[7]Setembro!$J$12</f>
        <v>88.56</v>
      </c>
      <c r="J12" s="16">
        <f>[7]Setembro!$J$13</f>
        <v>39.96</v>
      </c>
      <c r="K12" s="16">
        <f>[7]Setembro!$J$14</f>
        <v>52.2</v>
      </c>
      <c r="L12" s="16">
        <f>[7]Setembro!$J$15</f>
        <v>37.800000000000004</v>
      </c>
      <c r="M12" s="16">
        <f>[7]Setembro!$J$16</f>
        <v>29.880000000000003</v>
      </c>
      <c r="N12" s="16">
        <f>[7]Setembro!$J$17</f>
        <v>27.720000000000002</v>
      </c>
      <c r="O12" s="16">
        <f>[7]Setembro!$J$18</f>
        <v>28.08</v>
      </c>
      <c r="P12" s="16">
        <f>[7]Setembro!$J$19</f>
        <v>37.080000000000005</v>
      </c>
      <c r="Q12" s="16">
        <f>[7]Setembro!$J$20</f>
        <v>95.4</v>
      </c>
      <c r="R12" s="16">
        <f>[7]Setembro!$J$21</f>
        <v>48.24</v>
      </c>
      <c r="S12" s="16">
        <f>[7]Setembro!$J$22</f>
        <v>26.28</v>
      </c>
      <c r="T12" s="16">
        <f>[7]Setembro!$J$23</f>
        <v>54</v>
      </c>
      <c r="U12" s="16">
        <f>[7]Setembro!$J$24</f>
        <v>34.92</v>
      </c>
      <c r="V12" s="16">
        <f>[7]Setembro!$J$25</f>
        <v>35.64</v>
      </c>
      <c r="W12" s="16">
        <f>[7]Setembro!$J$26</f>
        <v>31.680000000000003</v>
      </c>
      <c r="X12" s="16">
        <f>[7]Setembro!$J$27</f>
        <v>43.92</v>
      </c>
      <c r="Y12" s="16">
        <f>[7]Setembro!$J$28</f>
        <v>65.88000000000001</v>
      </c>
      <c r="Z12" s="16">
        <f>[7]Setembro!$J$29</f>
        <v>41.4</v>
      </c>
      <c r="AA12" s="16">
        <f>[7]Setembro!$J$30</f>
        <v>28.8</v>
      </c>
      <c r="AB12" s="16">
        <f>[7]Setembro!$J$31</f>
        <v>44.64</v>
      </c>
      <c r="AC12" s="16">
        <f>[7]Setembro!$J$32</f>
        <v>24.48</v>
      </c>
      <c r="AD12" s="16">
        <f>[7]Setembro!$J$33</f>
        <v>41.04</v>
      </c>
      <c r="AE12" s="16">
        <f>[7]Setembro!$J$34</f>
        <v>42.84</v>
      </c>
      <c r="AF12" s="35">
        <f t="shared" si="1"/>
        <v>95.4</v>
      </c>
    </row>
    <row r="13" spans="1:32" ht="17.100000000000001" customHeight="1" x14ac:dyDescent="0.2">
      <c r="A13" s="14" t="s">
        <v>5</v>
      </c>
      <c r="B13" s="16" t="str">
        <f>[8]Setembro!$J$5</f>
        <v>*</v>
      </c>
      <c r="C13" s="16" t="str">
        <f>[8]Setembro!$J$6</f>
        <v>*</v>
      </c>
      <c r="D13" s="16" t="str">
        <f>[8]Setembro!$J$7</f>
        <v>*</v>
      </c>
      <c r="E13" s="16" t="str">
        <f>[8]Setembro!$J$8</f>
        <v>*</v>
      </c>
      <c r="F13" s="16" t="str">
        <f>[8]Setembro!$J$9</f>
        <v>*</v>
      </c>
      <c r="G13" s="16" t="str">
        <f>[8]Setembro!$J$10</f>
        <v>*</v>
      </c>
      <c r="H13" s="16" t="str">
        <f>[8]Setembro!$J$11</f>
        <v>*</v>
      </c>
      <c r="I13" s="16" t="str">
        <f>[8]Setembro!$J$12</f>
        <v>*</v>
      </c>
      <c r="J13" s="16" t="str">
        <f>[8]Setembro!$J$13</f>
        <v>*</v>
      </c>
      <c r="K13" s="16" t="str">
        <f>[8]Setembro!$J$14</f>
        <v>*</v>
      </c>
      <c r="L13" s="16" t="str">
        <f>[8]Setembro!$J$15</f>
        <v>*</v>
      </c>
      <c r="M13" s="16" t="str">
        <f>[8]Setembro!$J$16</f>
        <v>*</v>
      </c>
      <c r="N13" s="16" t="str">
        <f>[8]Setembro!$J$17</f>
        <v>*</v>
      </c>
      <c r="O13" s="16" t="str">
        <f>[8]Setembro!$J$18</f>
        <v>*</v>
      </c>
      <c r="P13" s="16" t="str">
        <f>[8]Setembro!$J$19</f>
        <v>*</v>
      </c>
      <c r="Q13" s="16" t="str">
        <f>[8]Setembro!$J$20</f>
        <v>*</v>
      </c>
      <c r="R13" s="16" t="str">
        <f>[8]Setembro!$J$21</f>
        <v>*</v>
      </c>
      <c r="S13" s="16" t="str">
        <f>[8]Setembro!$J$22</f>
        <v>*</v>
      </c>
      <c r="T13" s="16" t="str">
        <f>[8]Setembro!$J$23</f>
        <v>*</v>
      </c>
      <c r="U13" s="16" t="str">
        <f>[8]Setembro!$J$24</f>
        <v>*</v>
      </c>
      <c r="V13" s="16" t="str">
        <f>[8]Setembro!$J$25</f>
        <v>*</v>
      </c>
      <c r="W13" s="16" t="str">
        <f>[8]Setembro!$J$26</f>
        <v>*</v>
      </c>
      <c r="X13" s="16" t="str">
        <f>[8]Setembro!$J$27</f>
        <v>*</v>
      </c>
      <c r="Y13" s="16" t="str">
        <f>[8]Setembro!$J$28</f>
        <v>*</v>
      </c>
      <c r="Z13" s="16" t="str">
        <f>[8]Setembro!$J$29</f>
        <v>*</v>
      </c>
      <c r="AA13" s="16" t="str">
        <f>[8]Setembro!$J$30</f>
        <v>*</v>
      </c>
      <c r="AB13" s="16" t="str">
        <f>[8]Setembro!$J$31</f>
        <v>*</v>
      </c>
      <c r="AC13" s="16" t="str">
        <f>[8]Setembro!$J$32</f>
        <v>*</v>
      </c>
      <c r="AD13" s="16" t="str">
        <f>[8]Setembro!$J$33</f>
        <v>*</v>
      </c>
      <c r="AE13" s="16" t="str">
        <f>[8]Setembro!$J$34</f>
        <v>*</v>
      </c>
      <c r="AF13" s="35" t="s">
        <v>137</v>
      </c>
    </row>
    <row r="14" spans="1:32" ht="17.100000000000001" customHeight="1" x14ac:dyDescent="0.2">
      <c r="A14" s="14" t="s">
        <v>50</v>
      </c>
      <c r="B14" s="16">
        <f>[9]Setembro!$J$5</f>
        <v>53.28</v>
      </c>
      <c r="C14" s="16">
        <f>[9]Setembro!$J$6</f>
        <v>32.04</v>
      </c>
      <c r="D14" s="16">
        <f>[9]Setembro!$J$7</f>
        <v>36</v>
      </c>
      <c r="E14" s="16">
        <f>[9]Setembro!$J$8</f>
        <v>42.84</v>
      </c>
      <c r="F14" s="16">
        <f>[9]Setembro!$J$9</f>
        <v>26.28</v>
      </c>
      <c r="G14" s="16">
        <f>[9]Setembro!$J$10</f>
        <v>32.76</v>
      </c>
      <c r="H14" s="16">
        <f>[9]Setembro!$J$11</f>
        <v>57.24</v>
      </c>
      <c r="I14" s="16">
        <f>[9]Setembro!$J$12</f>
        <v>73.44</v>
      </c>
      <c r="J14" s="16">
        <f>[9]Setembro!$J$13</f>
        <v>58.32</v>
      </c>
      <c r="K14" s="16">
        <f>[9]Setembro!$J$14</f>
        <v>48.24</v>
      </c>
      <c r="L14" s="16">
        <f>[9]Setembro!$J$15</f>
        <v>36.72</v>
      </c>
      <c r="M14" s="16">
        <f>[9]Setembro!$J$16</f>
        <v>35.28</v>
      </c>
      <c r="N14" s="16">
        <f>[9]Setembro!$J$17</f>
        <v>32.76</v>
      </c>
      <c r="O14" s="16">
        <f>[9]Setembro!$J$18</f>
        <v>30.6</v>
      </c>
      <c r="P14" s="16">
        <f>[9]Setembro!$J$19</f>
        <v>44.28</v>
      </c>
      <c r="Q14" s="16">
        <f>[9]Setembro!$J$20</f>
        <v>40.32</v>
      </c>
      <c r="R14" s="16">
        <f>[9]Setembro!$J$21</f>
        <v>41.76</v>
      </c>
      <c r="S14" s="16">
        <f>[9]Setembro!$J$22</f>
        <v>33.119999999999997</v>
      </c>
      <c r="T14" s="16">
        <f>[9]Setembro!$J$23</f>
        <v>49.32</v>
      </c>
      <c r="U14" s="16">
        <f>[9]Setembro!$J$24</f>
        <v>29.52</v>
      </c>
      <c r="V14" s="16">
        <f>[9]Setembro!$J$25</f>
        <v>36.72</v>
      </c>
      <c r="W14" s="16">
        <f>[9]Setembro!$J$26</f>
        <v>33.480000000000004</v>
      </c>
      <c r="X14" s="16">
        <f>[9]Setembro!$J$27</f>
        <v>36.72</v>
      </c>
      <c r="Y14" s="16">
        <f>[9]Setembro!$J$28</f>
        <v>81</v>
      </c>
      <c r="Z14" s="16">
        <f>[9]Setembro!$J$29</f>
        <v>33.480000000000004</v>
      </c>
      <c r="AA14" s="16">
        <f>[9]Setembro!$J$30</f>
        <v>122.4</v>
      </c>
      <c r="AB14" s="16">
        <f>[9]Setembro!$J$31</f>
        <v>43.56</v>
      </c>
      <c r="AC14" s="16">
        <f>[9]Setembro!$J$32</f>
        <v>24.12</v>
      </c>
      <c r="AD14" s="16">
        <f>[9]Setembro!$J$33</f>
        <v>43.2</v>
      </c>
      <c r="AE14" s="16">
        <f>[9]Setembro!$J$34</f>
        <v>46.080000000000005</v>
      </c>
      <c r="AF14" s="35">
        <f t="shared" si="1"/>
        <v>122.4</v>
      </c>
    </row>
    <row r="15" spans="1:32" ht="17.100000000000001" customHeight="1" x14ac:dyDescent="0.2">
      <c r="A15" s="14" t="s">
        <v>6</v>
      </c>
      <c r="B15" s="16">
        <f>[10]Setembro!$J$5</f>
        <v>23.759999999999998</v>
      </c>
      <c r="C15" s="16">
        <f>[10]Setembro!$J$6</f>
        <v>26.28</v>
      </c>
      <c r="D15" s="16">
        <f>[10]Setembro!$J$7</f>
        <v>32.04</v>
      </c>
      <c r="E15" s="16">
        <f>[10]Setembro!$J$8</f>
        <v>27</v>
      </c>
      <c r="F15" s="16">
        <f>[10]Setembro!$J$9</f>
        <v>28.08</v>
      </c>
      <c r="G15" s="16">
        <f>[10]Setembro!$J$10</f>
        <v>27.720000000000002</v>
      </c>
      <c r="H15" s="16">
        <f>[10]Setembro!$J$11</f>
        <v>43.92</v>
      </c>
      <c r="I15" s="16">
        <f>[10]Setembro!$J$12</f>
        <v>69.84</v>
      </c>
      <c r="J15" s="16">
        <f>[10]Setembro!$J$13</f>
        <v>50.4</v>
      </c>
      <c r="K15" s="16">
        <f>[10]Setembro!$J$14</f>
        <v>46.440000000000005</v>
      </c>
      <c r="L15" s="16">
        <f>[10]Setembro!$J$15</f>
        <v>22.68</v>
      </c>
      <c r="M15" s="16">
        <f>[10]Setembro!$J$16</f>
        <v>28.08</v>
      </c>
      <c r="N15" s="16">
        <f>[10]Setembro!$J$17</f>
        <v>35.64</v>
      </c>
      <c r="O15" s="16">
        <f>[10]Setembro!$J$18</f>
        <v>23.040000000000003</v>
      </c>
      <c r="P15" s="16">
        <f>[10]Setembro!$J$19</f>
        <v>32.04</v>
      </c>
      <c r="Q15" s="16">
        <f>[10]Setembro!$J$20</f>
        <v>39.24</v>
      </c>
      <c r="R15" s="16">
        <f>[10]Setembro!$J$21</f>
        <v>39.6</v>
      </c>
      <c r="S15" s="16">
        <f>[10]Setembro!$J$22</f>
        <v>20.16</v>
      </c>
      <c r="T15" s="16">
        <f>[10]Setembro!$J$23</f>
        <v>30.96</v>
      </c>
      <c r="U15" s="16">
        <f>[10]Setembro!$J$24</f>
        <v>34.200000000000003</v>
      </c>
      <c r="V15" s="16">
        <f>[10]Setembro!$J$25</f>
        <v>28.44</v>
      </c>
      <c r="W15" s="16">
        <f>[10]Setembro!$J$26</f>
        <v>26.28</v>
      </c>
      <c r="X15" s="16">
        <f>[10]Setembro!$J$27</f>
        <v>32.4</v>
      </c>
      <c r="Y15" s="16">
        <f>[10]Setembro!$J$28</f>
        <v>38.159999999999997</v>
      </c>
      <c r="Z15" s="16">
        <f>[10]Setembro!$J$29</f>
        <v>32.4</v>
      </c>
      <c r="AA15" s="16">
        <f>[10]Setembro!$J$30</f>
        <v>27.720000000000002</v>
      </c>
      <c r="AB15" s="16">
        <f>[10]Setembro!$J$31</f>
        <v>27</v>
      </c>
      <c r="AC15" s="16">
        <f>[10]Setembro!$J$32</f>
        <v>25.56</v>
      </c>
      <c r="AD15" s="16">
        <f>[10]Setembro!$J$33</f>
        <v>42.12</v>
      </c>
      <c r="AE15" s="16">
        <f>[10]Setembro!$J$34</f>
        <v>34.56</v>
      </c>
      <c r="AF15" s="35">
        <f t="shared" ref="AF15:AF29" si="3">MAX(B15:AE15)</f>
        <v>69.84</v>
      </c>
    </row>
    <row r="16" spans="1:32" ht="17.100000000000001" customHeight="1" x14ac:dyDescent="0.2">
      <c r="A16" s="14" t="s">
        <v>7</v>
      </c>
      <c r="B16" s="16">
        <f>[11]Setembro!$J$5</f>
        <v>33.840000000000003</v>
      </c>
      <c r="C16" s="16">
        <f>[11]Setembro!$J$6</f>
        <v>36.36</v>
      </c>
      <c r="D16" s="16">
        <f>[11]Setembro!$J$7</f>
        <v>34.56</v>
      </c>
      <c r="E16" s="16">
        <f>[11]Setembro!$J$8</f>
        <v>37.080000000000005</v>
      </c>
      <c r="F16" s="16">
        <f>[11]Setembro!$J$9</f>
        <v>25.92</v>
      </c>
      <c r="G16" s="16">
        <f>[11]Setembro!$J$10</f>
        <v>21.240000000000002</v>
      </c>
      <c r="H16" s="16">
        <f>[11]Setembro!$J$11</f>
        <v>47.88</v>
      </c>
      <c r="I16" s="16">
        <f>[11]Setembro!$J$12</f>
        <v>56.88</v>
      </c>
      <c r="J16" s="16">
        <f>[11]Setembro!$J$13</f>
        <v>36.36</v>
      </c>
      <c r="K16" s="16">
        <f>[11]Setembro!$J$14</f>
        <v>50.76</v>
      </c>
      <c r="L16" s="16">
        <f>[11]Setembro!$J$15</f>
        <v>39.96</v>
      </c>
      <c r="M16" s="16">
        <f>[11]Setembro!$J$16</f>
        <v>34.56</v>
      </c>
      <c r="N16" s="16">
        <f>[11]Setembro!$J$17</f>
        <v>27.36</v>
      </c>
      <c r="O16" s="16">
        <f>[11]Setembro!$J$18</f>
        <v>32.76</v>
      </c>
      <c r="P16" s="16">
        <f>[11]Setembro!$J$19</f>
        <v>33.480000000000004</v>
      </c>
      <c r="Q16" s="16">
        <f>[11]Setembro!$J$20</f>
        <v>52.56</v>
      </c>
      <c r="R16" s="16">
        <f>[11]Setembro!$J$21</f>
        <v>52.92</v>
      </c>
      <c r="S16" s="16">
        <f>[11]Setembro!$J$22</f>
        <v>33.480000000000004</v>
      </c>
      <c r="T16" s="16">
        <f>[11]Setembro!$J$23</f>
        <v>34.92</v>
      </c>
      <c r="U16" s="16">
        <f>[11]Setembro!$J$24</f>
        <v>33.840000000000003</v>
      </c>
      <c r="V16" s="16">
        <f>[11]Setembro!$J$25</f>
        <v>42.12</v>
      </c>
      <c r="W16" s="16">
        <f>[11]Setembro!$J$26</f>
        <v>29.16</v>
      </c>
      <c r="X16" s="16">
        <f>[11]Setembro!$J$27</f>
        <v>34.92</v>
      </c>
      <c r="Y16" s="16">
        <f>[11]Setembro!$J$28</f>
        <v>51.84</v>
      </c>
      <c r="Z16" s="16">
        <f>[11]Setembro!$J$29</f>
        <v>48.24</v>
      </c>
      <c r="AA16" s="16">
        <f>[11]Setembro!$J$30</f>
        <v>41.4</v>
      </c>
      <c r="AB16" s="16">
        <f>[11]Setembro!$J$31</f>
        <v>52.56</v>
      </c>
      <c r="AC16" s="16">
        <f>[11]Setembro!$J$32</f>
        <v>26.28</v>
      </c>
      <c r="AD16" s="16">
        <f>[11]Setembro!$J$33</f>
        <v>44.28</v>
      </c>
      <c r="AE16" s="16">
        <f>[11]Setembro!$J$34</f>
        <v>43.92</v>
      </c>
      <c r="AF16" s="35">
        <f t="shared" si="3"/>
        <v>56.88</v>
      </c>
    </row>
    <row r="17" spans="1:32" ht="17.100000000000001" customHeight="1" x14ac:dyDescent="0.2">
      <c r="A17" s="14" t="s">
        <v>8</v>
      </c>
      <c r="B17" s="16">
        <f>[12]Setembro!$J$5</f>
        <v>26.64</v>
      </c>
      <c r="C17" s="16">
        <f>[12]Setembro!$J$6</f>
        <v>36</v>
      </c>
      <c r="D17" s="16">
        <f>[12]Setembro!$J$7</f>
        <v>32.04</v>
      </c>
      <c r="E17" s="16">
        <f>[12]Setembro!$J$8</f>
        <v>29.16</v>
      </c>
      <c r="F17" s="16">
        <f>[12]Setembro!$J$9</f>
        <v>29.52</v>
      </c>
      <c r="G17" s="16">
        <f>[12]Setembro!$J$10</f>
        <v>16.920000000000002</v>
      </c>
      <c r="H17" s="16">
        <f>[12]Setembro!$J$11</f>
        <v>30.6</v>
      </c>
      <c r="I17" s="16">
        <f>[12]Setembro!$J$12</f>
        <v>65.52</v>
      </c>
      <c r="J17" s="16">
        <f>[12]Setembro!$J$13</f>
        <v>32.04</v>
      </c>
      <c r="K17" s="16">
        <f>[12]Setembro!$J$14</f>
        <v>29.16</v>
      </c>
      <c r="L17" s="16">
        <f>[12]Setembro!$J$15</f>
        <v>45</v>
      </c>
      <c r="M17" s="16">
        <f>[12]Setembro!$J$16</f>
        <v>33.480000000000004</v>
      </c>
      <c r="N17" s="16">
        <f>[12]Setembro!$J$17</f>
        <v>30.96</v>
      </c>
      <c r="O17" s="16">
        <f>[12]Setembro!$J$18</f>
        <v>31.680000000000003</v>
      </c>
      <c r="P17" s="16">
        <f>[12]Setembro!$J$19</f>
        <v>32.04</v>
      </c>
      <c r="Q17" s="16">
        <f>[12]Setembro!$J$20</f>
        <v>50.76</v>
      </c>
      <c r="R17" s="16">
        <f>[12]Setembro!$J$21</f>
        <v>59.760000000000005</v>
      </c>
      <c r="S17" s="16">
        <f>[12]Setembro!$J$22</f>
        <v>33.840000000000003</v>
      </c>
      <c r="T17" s="16">
        <f>[12]Setembro!$J$23</f>
        <v>38.880000000000003</v>
      </c>
      <c r="U17" s="16">
        <f>[12]Setembro!$J$24</f>
        <v>32.76</v>
      </c>
      <c r="V17" s="16">
        <f>[12]Setembro!$J$25</f>
        <v>35.64</v>
      </c>
      <c r="W17" s="16">
        <f>[12]Setembro!$J$26</f>
        <v>33.840000000000003</v>
      </c>
      <c r="X17" s="16">
        <f>[12]Setembro!$J$27</f>
        <v>35.28</v>
      </c>
      <c r="Y17" s="16">
        <f>[12]Setembro!$J$28</f>
        <v>48.6</v>
      </c>
      <c r="Z17" s="16">
        <f>[12]Setembro!$J$29</f>
        <v>83.52</v>
      </c>
      <c r="AA17" s="16">
        <f>[12]Setembro!$J$30</f>
        <v>89.28</v>
      </c>
      <c r="AB17" s="16">
        <f>[12]Setembro!$J$31</f>
        <v>39.96</v>
      </c>
      <c r="AC17" s="16">
        <f>[12]Setembro!$J$32</f>
        <v>30.6</v>
      </c>
      <c r="AD17" s="16">
        <f>[12]Setembro!$J$33</f>
        <v>34.200000000000003</v>
      </c>
      <c r="AE17" s="16">
        <f>[12]Setembro!$J$34</f>
        <v>73.8</v>
      </c>
      <c r="AF17" s="35">
        <f t="shared" si="3"/>
        <v>89.28</v>
      </c>
    </row>
    <row r="18" spans="1:32" ht="17.100000000000001" customHeight="1" x14ac:dyDescent="0.2">
      <c r="A18" s="14" t="s">
        <v>9</v>
      </c>
      <c r="B18" s="16">
        <f>[13]Setembro!$J$5</f>
        <v>21.240000000000002</v>
      </c>
      <c r="C18" s="16">
        <f>[13]Setembro!$J$6</f>
        <v>32.04</v>
      </c>
      <c r="D18" s="16">
        <f>[13]Setembro!$J$7</f>
        <v>30.6</v>
      </c>
      <c r="E18" s="16">
        <f>[13]Setembro!$J$8</f>
        <v>30.96</v>
      </c>
      <c r="F18" s="16">
        <f>[13]Setembro!$J$9</f>
        <v>29.880000000000003</v>
      </c>
      <c r="G18" s="16">
        <f>[13]Setembro!$J$10</f>
        <v>19.8</v>
      </c>
      <c r="H18" s="16">
        <f>[13]Setembro!$J$11</f>
        <v>36.36</v>
      </c>
      <c r="I18" s="16">
        <f>[13]Setembro!$J$12</f>
        <v>51.84</v>
      </c>
      <c r="J18" s="16">
        <f>[13]Setembro!$J$13</f>
        <v>32.04</v>
      </c>
      <c r="K18" s="16">
        <f>[13]Setembro!$J$14</f>
        <v>50.76</v>
      </c>
      <c r="L18" s="16">
        <f>[13]Setembro!$J$15</f>
        <v>39.24</v>
      </c>
      <c r="M18" s="16">
        <f>[13]Setembro!$J$16</f>
        <v>35.28</v>
      </c>
      <c r="N18" s="16">
        <f>[13]Setembro!$J$17</f>
        <v>25.92</v>
      </c>
      <c r="O18" s="16">
        <f>[13]Setembro!$J$18</f>
        <v>31.319999999999997</v>
      </c>
      <c r="P18" s="16">
        <f>[13]Setembro!$J$19</f>
        <v>30.96</v>
      </c>
      <c r="Q18" s="16">
        <f>[13]Setembro!$J$20</f>
        <v>54.36</v>
      </c>
      <c r="R18" s="16">
        <f>[13]Setembro!$J$21</f>
        <v>46.800000000000004</v>
      </c>
      <c r="S18" s="16">
        <f>[13]Setembro!$J$22</f>
        <v>32.4</v>
      </c>
      <c r="T18" s="16">
        <f>[13]Setembro!$J$23</f>
        <v>33.480000000000004</v>
      </c>
      <c r="U18" s="16">
        <f>[13]Setembro!$J$24</f>
        <v>34.92</v>
      </c>
      <c r="V18" s="16">
        <f>[13]Setembro!$J$25</f>
        <v>40.680000000000007</v>
      </c>
      <c r="W18" s="16">
        <f>[13]Setembro!$J$26</f>
        <v>29.880000000000003</v>
      </c>
      <c r="X18" s="16">
        <f>[13]Setembro!$J$27</f>
        <v>41.76</v>
      </c>
      <c r="Y18" s="16">
        <f>[13]Setembro!$J$28</f>
        <v>46.440000000000005</v>
      </c>
      <c r="Z18" s="16">
        <f>[13]Setembro!$J$29</f>
        <v>63</v>
      </c>
      <c r="AA18" s="16">
        <f>[13]Setembro!$J$30</f>
        <v>39.24</v>
      </c>
      <c r="AB18" s="16">
        <f>[13]Setembro!$J$31</f>
        <v>50.04</v>
      </c>
      <c r="AC18" s="16">
        <f>[13]Setembro!$J$32</f>
        <v>28.44</v>
      </c>
      <c r="AD18" s="16">
        <f>[13]Setembro!$J$33</f>
        <v>33.840000000000003</v>
      </c>
      <c r="AE18" s="16">
        <f>[13]Setembro!$J$34</f>
        <v>45.72</v>
      </c>
      <c r="AF18" s="35">
        <f t="shared" si="3"/>
        <v>63</v>
      </c>
    </row>
    <row r="19" spans="1:32" ht="17.100000000000001" customHeight="1" x14ac:dyDescent="0.2">
      <c r="A19" s="14" t="s">
        <v>49</v>
      </c>
      <c r="B19" s="16">
        <f>[14]Setembro!$J$5</f>
        <v>22.32</v>
      </c>
      <c r="C19" s="16">
        <f>[14]Setembro!$J$6</f>
        <v>21.96</v>
      </c>
      <c r="D19" s="16">
        <f>[14]Setembro!$J$7</f>
        <v>24.840000000000003</v>
      </c>
      <c r="E19" s="16">
        <f>[14]Setembro!$J$8</f>
        <v>25.56</v>
      </c>
      <c r="F19" s="16">
        <f>[14]Setembro!$J$9</f>
        <v>21.96</v>
      </c>
      <c r="G19" s="16">
        <f>[14]Setembro!$J$10</f>
        <v>17.28</v>
      </c>
      <c r="H19" s="16">
        <f>[14]Setembro!$J$11</f>
        <v>52.2</v>
      </c>
      <c r="I19" s="16">
        <f>[14]Setembro!$J$12</f>
        <v>51.12</v>
      </c>
      <c r="J19" s="16">
        <f>[14]Setembro!$J$13</f>
        <v>32.4</v>
      </c>
      <c r="K19" s="16">
        <f>[14]Setembro!$J$14</f>
        <v>63</v>
      </c>
      <c r="L19" s="16">
        <f>[14]Setembro!$J$15</f>
        <v>35.64</v>
      </c>
      <c r="M19" s="16">
        <f>[14]Setembro!$J$16</f>
        <v>20.52</v>
      </c>
      <c r="N19" s="16">
        <f>[14]Setembro!$J$17</f>
        <v>18</v>
      </c>
      <c r="O19" s="16">
        <f>[14]Setembro!$J$18</f>
        <v>25.56</v>
      </c>
      <c r="P19" s="16">
        <f>[14]Setembro!$J$19</f>
        <v>36</v>
      </c>
      <c r="Q19" s="16">
        <f>[14]Setembro!$J$20</f>
        <v>46.800000000000004</v>
      </c>
      <c r="R19" s="16">
        <f>[14]Setembro!$J$21</f>
        <v>41.04</v>
      </c>
      <c r="S19" s="16">
        <f>[14]Setembro!$J$22</f>
        <v>34.200000000000003</v>
      </c>
      <c r="T19" s="16">
        <f>[14]Setembro!$J$23</f>
        <v>31.319999999999997</v>
      </c>
      <c r="U19" s="16">
        <f>[14]Setembro!$J$24</f>
        <v>33.119999999999997</v>
      </c>
      <c r="V19" s="16">
        <f>[14]Setembro!$J$25</f>
        <v>38.880000000000003</v>
      </c>
      <c r="W19" s="16">
        <f>[14]Setembro!$J$26</f>
        <v>30.96</v>
      </c>
      <c r="X19" s="16">
        <f>[14]Setembro!$J$27</f>
        <v>34.92</v>
      </c>
      <c r="Y19" s="16">
        <f>[14]Setembro!$J$28</f>
        <v>37.080000000000005</v>
      </c>
      <c r="Z19" s="16">
        <f>[14]Setembro!$J$29</f>
        <v>78.48</v>
      </c>
      <c r="AA19" s="16">
        <f>[14]Setembro!$J$30</f>
        <v>52.92</v>
      </c>
      <c r="AB19" s="16">
        <f>[14]Setembro!$J$31</f>
        <v>45</v>
      </c>
      <c r="AC19" s="16">
        <f>[14]Setembro!$J$32</f>
        <v>19.079999999999998</v>
      </c>
      <c r="AD19" s="16">
        <f>[14]Setembro!$J$33</f>
        <v>36.36</v>
      </c>
      <c r="AE19" s="16">
        <f>[14]Setembro!$J$34</f>
        <v>50.76</v>
      </c>
      <c r="AF19" s="35">
        <f t="shared" si="3"/>
        <v>78.48</v>
      </c>
    </row>
    <row r="20" spans="1:32" ht="17.100000000000001" customHeight="1" x14ac:dyDescent="0.2">
      <c r="A20" s="14" t="s">
        <v>10</v>
      </c>
      <c r="B20" s="16">
        <f>[15]Setembro!$J$5</f>
        <v>16.920000000000002</v>
      </c>
      <c r="C20" s="16">
        <f>[15]Setembro!$J$6</f>
        <v>30.240000000000002</v>
      </c>
      <c r="D20" s="16">
        <f>[15]Setembro!$J$7</f>
        <v>30.96</v>
      </c>
      <c r="E20" s="16">
        <f>[15]Setembro!$J$8</f>
        <v>27.720000000000002</v>
      </c>
      <c r="F20" s="16">
        <f>[15]Setembro!$J$9</f>
        <v>19.440000000000001</v>
      </c>
      <c r="G20" s="16">
        <f>[15]Setembro!$J$10</f>
        <v>17.64</v>
      </c>
      <c r="H20" s="16">
        <f>[15]Setembro!$J$11</f>
        <v>47.16</v>
      </c>
      <c r="I20" s="16">
        <f>[15]Setembro!$J$12</f>
        <v>42.12</v>
      </c>
      <c r="J20" s="16">
        <f>[15]Setembro!$J$13</f>
        <v>28.8</v>
      </c>
      <c r="K20" s="16">
        <f>[15]Setembro!$J$14</f>
        <v>36</v>
      </c>
      <c r="L20" s="16">
        <f>[15]Setembro!$J$15</f>
        <v>33.480000000000004</v>
      </c>
      <c r="M20" s="16">
        <f>[15]Setembro!$J$16</f>
        <v>18.720000000000002</v>
      </c>
      <c r="N20" s="16">
        <f>[15]Setembro!$J$17</f>
        <v>23.759999999999998</v>
      </c>
      <c r="O20" s="16">
        <f>[15]Setembro!$J$18</f>
        <v>32.76</v>
      </c>
      <c r="P20" s="16">
        <f>[15]Setembro!$J$19</f>
        <v>32.04</v>
      </c>
      <c r="Q20" s="16">
        <f>[15]Setembro!$J$20</f>
        <v>45.72</v>
      </c>
      <c r="R20" s="16">
        <f>[15]Setembro!$J$21</f>
        <v>42.84</v>
      </c>
      <c r="S20" s="16">
        <f>[15]Setembro!$J$22</f>
        <v>30.6</v>
      </c>
      <c r="T20" s="16">
        <f>[15]Setembro!$J$23</f>
        <v>32.04</v>
      </c>
      <c r="U20" s="16">
        <f>[15]Setembro!$J$24</f>
        <v>45</v>
      </c>
      <c r="V20" s="16">
        <f>[15]Setembro!$J$25</f>
        <v>39.24</v>
      </c>
      <c r="W20" s="16">
        <f>[15]Setembro!$J$26</f>
        <v>32.4</v>
      </c>
      <c r="X20" s="16">
        <f>[15]Setembro!$J$27</f>
        <v>33.480000000000004</v>
      </c>
      <c r="Y20" s="16">
        <f>[15]Setembro!$J$28</f>
        <v>39.24</v>
      </c>
      <c r="Z20" s="16">
        <f>[15]Setembro!$J$29</f>
        <v>31.319999999999997</v>
      </c>
      <c r="AA20" s="16">
        <f>[15]Setembro!$J$30</f>
        <v>44.28</v>
      </c>
      <c r="AB20" s="16">
        <f>[15]Setembro!$J$31</f>
        <v>30.6</v>
      </c>
      <c r="AC20" s="16">
        <f>[15]Setembro!$J$32</f>
        <v>19.079999999999998</v>
      </c>
      <c r="AD20" s="16">
        <f>[15]Setembro!$J$33</f>
        <v>33.119999999999997</v>
      </c>
      <c r="AE20" s="16">
        <f>[15]Setembro!$J$34</f>
        <v>44.64</v>
      </c>
      <c r="AF20" s="35">
        <f t="shared" si="3"/>
        <v>47.16</v>
      </c>
    </row>
    <row r="21" spans="1:32" ht="17.100000000000001" customHeight="1" x14ac:dyDescent="0.2">
      <c r="A21" s="14" t="s">
        <v>11</v>
      </c>
      <c r="B21" s="16">
        <f>[16]Setembro!$J$5</f>
        <v>19.079999999999998</v>
      </c>
      <c r="C21" s="16">
        <f>[16]Setembro!$J$6</f>
        <v>25.56</v>
      </c>
      <c r="D21" s="16">
        <f>[16]Setembro!$J$7</f>
        <v>29.52</v>
      </c>
      <c r="E21" s="16">
        <f>[16]Setembro!$J$8</f>
        <v>26.28</v>
      </c>
      <c r="F21" s="16">
        <f>[16]Setembro!$J$9</f>
        <v>21.6</v>
      </c>
      <c r="G21" s="16">
        <f>[16]Setembro!$J$10</f>
        <v>18.36</v>
      </c>
      <c r="H21" s="16">
        <f>[16]Setembro!$J$11</f>
        <v>46.800000000000004</v>
      </c>
      <c r="I21" s="16">
        <f>[16]Setembro!$J$12</f>
        <v>66.239999999999995</v>
      </c>
      <c r="J21" s="16">
        <f>[16]Setembro!$J$13</f>
        <v>28.44</v>
      </c>
      <c r="K21" s="16">
        <f>[16]Setembro!$J$14</f>
        <v>65.160000000000011</v>
      </c>
      <c r="L21" s="16">
        <f>[16]Setembro!$J$15</f>
        <v>29.880000000000003</v>
      </c>
      <c r="M21" s="16">
        <f>[16]Setembro!$J$16</f>
        <v>29.52</v>
      </c>
      <c r="N21" s="16">
        <f>[16]Setembro!$J$17</f>
        <v>24.840000000000003</v>
      </c>
      <c r="O21" s="16">
        <f>[16]Setembro!$J$18</f>
        <v>27.720000000000002</v>
      </c>
      <c r="P21" s="16">
        <f>[16]Setembro!$J$19</f>
        <v>28.44</v>
      </c>
      <c r="Q21" s="16">
        <f>[16]Setembro!$J$20</f>
        <v>42.480000000000004</v>
      </c>
      <c r="R21" s="16">
        <f>[16]Setembro!$J$21</f>
        <v>42.12</v>
      </c>
      <c r="S21" s="16">
        <f>[16]Setembro!$J$22</f>
        <v>32.4</v>
      </c>
      <c r="T21" s="16">
        <f>[16]Setembro!$J$23</f>
        <v>33.480000000000004</v>
      </c>
      <c r="U21" s="16">
        <f>[16]Setembro!$J$24</f>
        <v>31.680000000000003</v>
      </c>
      <c r="V21" s="16">
        <f>[16]Setembro!$J$25</f>
        <v>33.119999999999997</v>
      </c>
      <c r="W21" s="16">
        <f>[16]Setembro!$J$26</f>
        <v>27.720000000000002</v>
      </c>
      <c r="X21" s="16">
        <f>[16]Setembro!$J$27</f>
        <v>30.240000000000002</v>
      </c>
      <c r="Y21" s="16">
        <f>[16]Setembro!$J$28</f>
        <v>41.04</v>
      </c>
      <c r="Z21" s="16">
        <f>[16]Setembro!$J$29</f>
        <v>75.239999999999995</v>
      </c>
      <c r="AA21" s="16">
        <f>[16]Setembro!$J$30</f>
        <v>65.88000000000001</v>
      </c>
      <c r="AB21" s="16">
        <f>[16]Setembro!$J$31</f>
        <v>54.36</v>
      </c>
      <c r="AC21" s="16">
        <f>[16]Setembro!$J$32</f>
        <v>23.759999999999998</v>
      </c>
      <c r="AD21" s="16">
        <f>[16]Setembro!$J$33</f>
        <v>36</v>
      </c>
      <c r="AE21" s="16">
        <f>[16]Setembro!$J$34</f>
        <v>41.76</v>
      </c>
      <c r="AF21" s="35">
        <f t="shared" si="3"/>
        <v>75.239999999999995</v>
      </c>
    </row>
    <row r="22" spans="1:32" ht="17.100000000000001" customHeight="1" x14ac:dyDescent="0.2">
      <c r="A22" s="14" t="s">
        <v>12</v>
      </c>
      <c r="B22" s="16">
        <f>[17]Setembro!$J$5</f>
        <v>20.52</v>
      </c>
      <c r="C22" s="16">
        <f>[17]Setembro!$J$6</f>
        <v>25.2</v>
      </c>
      <c r="D22" s="16">
        <f>[17]Setembro!$J$7</f>
        <v>24.840000000000003</v>
      </c>
      <c r="E22" s="16">
        <f>[17]Setembro!$J$8</f>
        <v>23.400000000000002</v>
      </c>
      <c r="F22" s="16">
        <f>[17]Setembro!$J$9</f>
        <v>27</v>
      </c>
      <c r="G22" s="16">
        <f>[17]Setembro!$J$10</f>
        <v>16.559999999999999</v>
      </c>
      <c r="H22" s="16">
        <f>[17]Setembro!$J$11</f>
        <v>47.519999999999996</v>
      </c>
      <c r="I22" s="16">
        <f>[17]Setembro!$J$12</f>
        <v>47.88</v>
      </c>
      <c r="J22" s="16">
        <f>[17]Setembro!$J$13</f>
        <v>23.040000000000003</v>
      </c>
      <c r="K22" s="16">
        <f>[17]Setembro!$J$14</f>
        <v>52.2</v>
      </c>
      <c r="L22" s="16">
        <f>[17]Setembro!$J$15</f>
        <v>33.480000000000004</v>
      </c>
      <c r="M22" s="16">
        <f>[17]Setembro!$J$16</f>
        <v>27.36</v>
      </c>
      <c r="N22" s="16">
        <f>[17]Setembro!$J$17</f>
        <v>22.68</v>
      </c>
      <c r="O22" s="16">
        <f>[17]Setembro!$J$18</f>
        <v>21.96</v>
      </c>
      <c r="P22" s="16">
        <f>[17]Setembro!$J$19</f>
        <v>30.240000000000002</v>
      </c>
      <c r="Q22" s="16">
        <f>[17]Setembro!$J$20</f>
        <v>44.28</v>
      </c>
      <c r="R22" s="16">
        <f>[17]Setembro!$J$21</f>
        <v>40.680000000000007</v>
      </c>
      <c r="S22" s="16">
        <f>[17]Setembro!$J$22</f>
        <v>27.36</v>
      </c>
      <c r="T22" s="16">
        <f>[17]Setembro!$J$23</f>
        <v>20.52</v>
      </c>
      <c r="U22" s="16">
        <f>[17]Setembro!$J$24</f>
        <v>32.4</v>
      </c>
      <c r="V22" s="16">
        <f>[17]Setembro!$J$25</f>
        <v>27.36</v>
      </c>
      <c r="W22" s="16">
        <f>[17]Setembro!$J$26</f>
        <v>23.400000000000002</v>
      </c>
      <c r="X22" s="16">
        <f>[17]Setembro!$J$27</f>
        <v>27.720000000000002</v>
      </c>
      <c r="Y22" s="16">
        <f>[17]Setembro!$J$28</f>
        <v>31.680000000000003</v>
      </c>
      <c r="Z22" s="16">
        <f>[17]Setembro!$J$29</f>
        <v>28.08</v>
      </c>
      <c r="AA22" s="16">
        <f>[17]Setembro!$J$30</f>
        <v>52.2</v>
      </c>
      <c r="AB22" s="16">
        <f>[17]Setembro!$J$31</f>
        <v>36.72</v>
      </c>
      <c r="AC22" s="16">
        <f>[17]Setembro!$J$32</f>
        <v>19.8</v>
      </c>
      <c r="AD22" s="16">
        <f>[17]Setembro!$J$33</f>
        <v>26.64</v>
      </c>
      <c r="AE22" s="16">
        <f>[17]Setembro!$J$34</f>
        <v>33.480000000000004</v>
      </c>
      <c r="AF22" s="35">
        <f t="shared" si="3"/>
        <v>52.2</v>
      </c>
    </row>
    <row r="23" spans="1:32" ht="17.100000000000001" customHeight="1" x14ac:dyDescent="0.2">
      <c r="A23" s="14" t="s">
        <v>13</v>
      </c>
      <c r="B23" s="16" t="str">
        <f>[18]Setembro!$J$5</f>
        <v>*</v>
      </c>
      <c r="C23" s="16" t="str">
        <f>[18]Setembro!$J$6</f>
        <v>*</v>
      </c>
      <c r="D23" s="16" t="str">
        <f>[18]Setembro!$J$7</f>
        <v>*</v>
      </c>
      <c r="E23" s="16" t="str">
        <f>[18]Setembro!$J$8</f>
        <v>*</v>
      </c>
      <c r="F23" s="16" t="str">
        <f>[18]Setembro!$J$9</f>
        <v>*</v>
      </c>
      <c r="G23" s="16" t="str">
        <f>[18]Setembro!$J$10</f>
        <v>*</v>
      </c>
      <c r="H23" s="16" t="str">
        <f>[18]Setembro!$J$11</f>
        <v>*</v>
      </c>
      <c r="I23" s="16" t="str">
        <f>[18]Setembro!$J$12</f>
        <v>*</v>
      </c>
      <c r="J23" s="16" t="str">
        <f>[18]Setembro!$J$13</f>
        <v>*</v>
      </c>
      <c r="K23" s="16" t="str">
        <f>[18]Setembro!$J$14</f>
        <v>*</v>
      </c>
      <c r="L23" s="16" t="str">
        <f>[18]Setembro!$J$15</f>
        <v>*</v>
      </c>
      <c r="M23" s="16" t="str">
        <f>[18]Setembro!$J$16</f>
        <v>*</v>
      </c>
      <c r="N23" s="16" t="str">
        <f>[18]Setembro!$J$17</f>
        <v>*</v>
      </c>
      <c r="O23" s="16" t="str">
        <f>[18]Setembro!$J$18</f>
        <v>*</v>
      </c>
      <c r="P23" s="16" t="str">
        <f>[18]Setembro!$J$19</f>
        <v>*</v>
      </c>
      <c r="Q23" s="16" t="str">
        <f>[18]Setembro!$J$20</f>
        <v>*</v>
      </c>
      <c r="R23" s="16" t="str">
        <f>[18]Setembro!$J$21</f>
        <v>*</v>
      </c>
      <c r="S23" s="16" t="str">
        <f>[18]Setembro!$J$22</f>
        <v>*</v>
      </c>
      <c r="T23" s="16" t="str">
        <f>[18]Setembro!$J$23</f>
        <v>*</v>
      </c>
      <c r="U23" s="16" t="str">
        <f>[18]Setembro!$J$24</f>
        <v>*</v>
      </c>
      <c r="V23" s="16" t="str">
        <f>[18]Setembro!$J$25</f>
        <v>*</v>
      </c>
      <c r="W23" s="16" t="str">
        <f>[18]Setembro!$J$26</f>
        <v>*</v>
      </c>
      <c r="X23" s="16" t="str">
        <f>[18]Setembro!$J$27</f>
        <v>*</v>
      </c>
      <c r="Y23" s="16" t="str">
        <f>[18]Setembro!$J$28</f>
        <v>*</v>
      </c>
      <c r="Z23" s="16" t="str">
        <f>[18]Setembro!$J$29</f>
        <v>*</v>
      </c>
      <c r="AA23" s="16" t="str">
        <f>[18]Setembro!$J$30</f>
        <v>*</v>
      </c>
      <c r="AB23" s="16" t="str">
        <f>[18]Setembro!$J$31</f>
        <v>*</v>
      </c>
      <c r="AC23" s="16" t="str">
        <f>[18]Setembro!$J$32</f>
        <v>*</v>
      </c>
      <c r="AD23" s="16" t="str">
        <f>[18]Setembro!$J$33</f>
        <v>*</v>
      </c>
      <c r="AE23" s="16" t="str">
        <f>[18]Setembro!$J$34</f>
        <v>*</v>
      </c>
      <c r="AF23" s="35" t="s">
        <v>137</v>
      </c>
    </row>
    <row r="24" spans="1:32" ht="17.100000000000001" customHeight="1" x14ac:dyDescent="0.2">
      <c r="A24" s="14" t="s">
        <v>14</v>
      </c>
      <c r="B24" s="16">
        <f>[19]Setembro!$J$5</f>
        <v>31.680000000000003</v>
      </c>
      <c r="C24" s="16">
        <f>[19]Setembro!$J$6</f>
        <v>21.96</v>
      </c>
      <c r="D24" s="16">
        <f>[19]Setembro!$J$7</f>
        <v>34.200000000000003</v>
      </c>
      <c r="E24" s="16">
        <f>[19]Setembro!$J$8</f>
        <v>44.28</v>
      </c>
      <c r="F24" s="16">
        <f>[19]Setembro!$J$9</f>
        <v>29.52</v>
      </c>
      <c r="G24" s="16">
        <f>[19]Setembro!$J$10</f>
        <v>27.720000000000002</v>
      </c>
      <c r="H24" s="16">
        <f>[19]Setembro!$J$11</f>
        <v>43.2</v>
      </c>
      <c r="I24" s="16">
        <f>[19]Setembro!$J$12</f>
        <v>80.64</v>
      </c>
      <c r="J24" s="16">
        <f>[19]Setembro!$J$13</f>
        <v>29.880000000000003</v>
      </c>
      <c r="K24" s="16">
        <f>[19]Setembro!$J$14</f>
        <v>36.72</v>
      </c>
      <c r="L24" s="16">
        <f>[19]Setembro!$J$15</f>
        <v>43.92</v>
      </c>
      <c r="M24" s="16">
        <f>[19]Setembro!$J$16</f>
        <v>30.6</v>
      </c>
      <c r="N24" s="16">
        <f>[19]Setembro!$J$17</f>
        <v>30.6</v>
      </c>
      <c r="O24" s="16">
        <f>[19]Setembro!$J$18</f>
        <v>25.92</v>
      </c>
      <c r="P24" s="16">
        <f>[19]Setembro!$J$19</f>
        <v>29.880000000000003</v>
      </c>
      <c r="Q24" s="16">
        <f>[19]Setembro!$J$20</f>
        <v>36.36</v>
      </c>
      <c r="R24" s="16">
        <f>[19]Setembro!$J$21</f>
        <v>29.52</v>
      </c>
      <c r="S24" s="16">
        <f>[19]Setembro!$J$22</f>
        <v>35.28</v>
      </c>
      <c r="T24" s="16">
        <f>[19]Setembro!$J$23</f>
        <v>28.44</v>
      </c>
      <c r="U24" s="16">
        <f>[19]Setembro!$J$24</f>
        <v>24.840000000000003</v>
      </c>
      <c r="V24" s="16">
        <f>[19]Setembro!$J$25</f>
        <v>22.68</v>
      </c>
      <c r="W24" s="16">
        <f>[19]Setembro!$J$26</f>
        <v>30.240000000000002</v>
      </c>
      <c r="X24" s="16">
        <f>[19]Setembro!$J$27</f>
        <v>28.8</v>
      </c>
      <c r="Y24" s="16">
        <f>[19]Setembro!$J$28</f>
        <v>38.880000000000003</v>
      </c>
      <c r="Z24" s="16">
        <f>[19]Setembro!$J$29</f>
        <v>80.64</v>
      </c>
      <c r="AA24" s="16">
        <f>[19]Setembro!$J$30</f>
        <v>36</v>
      </c>
      <c r="AB24" s="16">
        <f>[19]Setembro!$J$31</f>
        <v>71.28</v>
      </c>
      <c r="AC24" s="16">
        <f>[19]Setembro!$J$32</f>
        <v>37.080000000000005</v>
      </c>
      <c r="AD24" s="16">
        <f>[19]Setembro!$J$33</f>
        <v>33.480000000000004</v>
      </c>
      <c r="AE24" s="16">
        <f>[19]Setembro!$J$34</f>
        <v>40.32</v>
      </c>
      <c r="AF24" s="35">
        <f t="shared" si="3"/>
        <v>80.64</v>
      </c>
    </row>
    <row r="25" spans="1:32" ht="17.100000000000001" customHeight="1" x14ac:dyDescent="0.2">
      <c r="A25" s="14" t="s">
        <v>15</v>
      </c>
      <c r="B25" s="16">
        <f>[20]Setembro!$J$5</f>
        <v>26.64</v>
      </c>
      <c r="C25" s="16">
        <f>[20]Setembro!$J$6</f>
        <v>38.880000000000003</v>
      </c>
      <c r="D25" s="16">
        <f>[20]Setembro!$J$7</f>
        <v>30.6</v>
      </c>
      <c r="E25" s="16">
        <f>[20]Setembro!$J$8</f>
        <v>34.56</v>
      </c>
      <c r="F25" s="16">
        <f>[20]Setembro!$J$9</f>
        <v>25.56</v>
      </c>
      <c r="G25" s="16">
        <f>[20]Setembro!$J$10</f>
        <v>18.720000000000002</v>
      </c>
      <c r="H25" s="16">
        <f>[20]Setembro!$J$11</f>
        <v>52.2</v>
      </c>
      <c r="I25" s="16">
        <f>[20]Setembro!$J$12</f>
        <v>61.92</v>
      </c>
      <c r="J25" s="16">
        <f>[20]Setembro!$J$13</f>
        <v>36</v>
      </c>
      <c r="K25" s="16">
        <f>[20]Setembro!$J$14</f>
        <v>39.6</v>
      </c>
      <c r="L25" s="16">
        <f>[20]Setembro!$J$15</f>
        <v>44.28</v>
      </c>
      <c r="M25" s="16">
        <f>[20]Setembro!$J$16</f>
        <v>32.76</v>
      </c>
      <c r="N25" s="16">
        <f>[20]Setembro!$J$17</f>
        <v>34.92</v>
      </c>
      <c r="O25" s="16">
        <f>[20]Setembro!$J$18</f>
        <v>39.96</v>
      </c>
      <c r="P25" s="16">
        <f>[20]Setembro!$J$19</f>
        <v>40.32</v>
      </c>
      <c r="Q25" s="16">
        <f>[20]Setembro!$J$20</f>
        <v>57.6</v>
      </c>
      <c r="R25" s="16">
        <f>[20]Setembro!$J$21</f>
        <v>54</v>
      </c>
      <c r="S25" s="16">
        <f>[20]Setembro!$J$22</f>
        <v>41.76</v>
      </c>
      <c r="T25" s="16">
        <f>[20]Setembro!$J$23</f>
        <v>42.12</v>
      </c>
      <c r="U25" s="16">
        <f>[20]Setembro!$J$24</f>
        <v>36</v>
      </c>
      <c r="V25" s="16">
        <f>[20]Setembro!$J$25</f>
        <v>37.080000000000005</v>
      </c>
      <c r="W25" s="16">
        <f>[20]Setembro!$J$26</f>
        <v>36.72</v>
      </c>
      <c r="X25" s="16">
        <f>[20]Setembro!$J$27</f>
        <v>35.28</v>
      </c>
      <c r="Y25" s="16">
        <f>[20]Setembro!$J$28</f>
        <v>50.76</v>
      </c>
      <c r="Z25" s="16">
        <f>[20]Setembro!$J$29</f>
        <v>44.64</v>
      </c>
      <c r="AA25" s="16">
        <f>[20]Setembro!$J$30</f>
        <v>61.92</v>
      </c>
      <c r="AB25" s="16">
        <f>[20]Setembro!$J$31</f>
        <v>42.84</v>
      </c>
      <c r="AC25" s="16">
        <f>[20]Setembro!$J$32</f>
        <v>34.56</v>
      </c>
      <c r="AD25" s="16">
        <f>[20]Setembro!$J$33</f>
        <v>40.32</v>
      </c>
      <c r="AE25" s="16">
        <f>[20]Setembro!$J$34</f>
        <v>46.440000000000005</v>
      </c>
      <c r="AF25" s="35">
        <f t="shared" si="3"/>
        <v>61.92</v>
      </c>
    </row>
    <row r="26" spans="1:32" ht="17.100000000000001" customHeight="1" x14ac:dyDescent="0.2">
      <c r="A26" s="14" t="s">
        <v>16</v>
      </c>
      <c r="B26" s="16">
        <f>[21]Setembro!$J$5</f>
        <v>13.32</v>
      </c>
      <c r="C26" s="16">
        <f>[21]Setembro!$J$6</f>
        <v>27</v>
      </c>
      <c r="D26" s="16">
        <f>[21]Setembro!$J$7</f>
        <v>31.680000000000003</v>
      </c>
      <c r="E26" s="16">
        <f>[21]Setembro!$J$8</f>
        <v>28.44</v>
      </c>
      <c r="F26" s="16">
        <f>[21]Setembro!$J$9</f>
        <v>32.04</v>
      </c>
      <c r="G26" s="16">
        <f>[21]Setembro!$J$10</f>
        <v>21.96</v>
      </c>
      <c r="H26" s="16">
        <f>[21]Setembro!$J$11</f>
        <v>57.960000000000008</v>
      </c>
      <c r="I26" s="16">
        <f>[21]Setembro!$J$12</f>
        <v>60.12</v>
      </c>
      <c r="J26" s="16">
        <f>[21]Setembro!$J$13</f>
        <v>32.76</v>
      </c>
      <c r="K26" s="16">
        <f>[21]Setembro!$J$14</f>
        <v>39.24</v>
      </c>
      <c r="L26" s="16">
        <f>[21]Setembro!$J$15</f>
        <v>41.04</v>
      </c>
      <c r="M26" s="16">
        <f>[21]Setembro!$J$16</f>
        <v>26.64</v>
      </c>
      <c r="N26" s="16">
        <f>[21]Setembro!$J$17</f>
        <v>25.56</v>
      </c>
      <c r="O26" s="16">
        <f>[21]Setembro!$J$18</f>
        <v>22.32</v>
      </c>
      <c r="P26" s="16">
        <f>[21]Setembro!$J$19</f>
        <v>43.92</v>
      </c>
      <c r="Q26" s="16">
        <f>[21]Setembro!$J$20</f>
        <v>72.360000000000014</v>
      </c>
      <c r="R26" s="16">
        <f>[21]Setembro!$J$21</f>
        <v>40.32</v>
      </c>
      <c r="S26" s="16">
        <f>[21]Setembro!$J$22</f>
        <v>30.96</v>
      </c>
      <c r="T26" s="16">
        <f>[21]Setembro!$J$23</f>
        <v>27.720000000000002</v>
      </c>
      <c r="U26" s="16">
        <f>[21]Setembro!$J$24</f>
        <v>26.28</v>
      </c>
      <c r="V26" s="16">
        <f>[21]Setembro!$J$25</f>
        <v>28.8</v>
      </c>
      <c r="W26" s="16">
        <f>[21]Setembro!$J$26</f>
        <v>33.480000000000004</v>
      </c>
      <c r="X26" s="16">
        <f>[21]Setembro!$J$27</f>
        <v>43.2</v>
      </c>
      <c r="Y26" s="16">
        <f>[21]Setembro!$J$28</f>
        <v>39.96</v>
      </c>
      <c r="Z26" s="16">
        <f>[21]Setembro!$J$29</f>
        <v>33.480000000000004</v>
      </c>
      <c r="AA26" s="16">
        <f>[21]Setembro!$J$30</f>
        <v>38.519999999999996</v>
      </c>
      <c r="AB26" s="16">
        <f>[21]Setembro!$J$31</f>
        <v>37.440000000000005</v>
      </c>
      <c r="AC26" s="16">
        <f>[21]Setembro!$J$32</f>
        <v>30.240000000000002</v>
      </c>
      <c r="AD26" s="16">
        <f>[21]Setembro!$J$33</f>
        <v>40.680000000000007</v>
      </c>
      <c r="AE26" s="16">
        <f>[21]Setembro!$J$34</f>
        <v>47.519999999999996</v>
      </c>
      <c r="AF26" s="35">
        <f t="shared" si="3"/>
        <v>72.360000000000014</v>
      </c>
    </row>
    <row r="27" spans="1:32" ht="17.100000000000001" customHeight="1" x14ac:dyDescent="0.2">
      <c r="A27" s="14" t="s">
        <v>17</v>
      </c>
      <c r="B27" s="16">
        <f>[22]Setembro!$J$5</f>
        <v>23.040000000000003</v>
      </c>
      <c r="C27" s="16">
        <f>[22]Setembro!$J$6</f>
        <v>32.4</v>
      </c>
      <c r="D27" s="16">
        <f>[22]Setembro!$J$7</f>
        <v>34.56</v>
      </c>
      <c r="E27" s="16">
        <f>[22]Setembro!$J$8</f>
        <v>32.4</v>
      </c>
      <c r="F27" s="16">
        <f>[22]Setembro!$J$9</f>
        <v>23.759999999999998</v>
      </c>
      <c r="G27" s="16">
        <f>[22]Setembro!$J$10</f>
        <v>19.440000000000001</v>
      </c>
      <c r="H27" s="16">
        <f>[22]Setembro!$J$11</f>
        <v>60.839999999999996</v>
      </c>
      <c r="I27" s="16">
        <f>[22]Setembro!$J$12</f>
        <v>61.2</v>
      </c>
      <c r="J27" s="16">
        <f>[22]Setembro!$J$13</f>
        <v>32.4</v>
      </c>
      <c r="K27" s="16">
        <f>[22]Setembro!$J$14</f>
        <v>66.239999999999995</v>
      </c>
      <c r="L27" s="16">
        <f>[22]Setembro!$J$15</f>
        <v>37.440000000000005</v>
      </c>
      <c r="M27" s="16">
        <f>[22]Setembro!$J$16</f>
        <v>34.200000000000003</v>
      </c>
      <c r="N27" s="16">
        <f>[22]Setembro!$J$17</f>
        <v>22.68</v>
      </c>
      <c r="O27" s="16">
        <f>[22]Setembro!$J$18</f>
        <v>28.08</v>
      </c>
      <c r="P27" s="16">
        <f>[22]Setembro!$J$19</f>
        <v>46.800000000000004</v>
      </c>
      <c r="Q27" s="16">
        <f>[22]Setembro!$J$20</f>
        <v>56.519999999999996</v>
      </c>
      <c r="R27" s="16">
        <f>[22]Setembro!$J$21</f>
        <v>46.800000000000004</v>
      </c>
      <c r="S27" s="16">
        <f>[22]Setembro!$J$22</f>
        <v>33.840000000000003</v>
      </c>
      <c r="T27" s="16">
        <f>[22]Setembro!$J$23</f>
        <v>37.080000000000005</v>
      </c>
      <c r="U27" s="16">
        <f>[22]Setembro!$J$24</f>
        <v>37.800000000000004</v>
      </c>
      <c r="V27" s="16">
        <f>[22]Setembro!$J$25</f>
        <v>41.4</v>
      </c>
      <c r="W27" s="16">
        <f>[22]Setembro!$J$26</f>
        <v>35.64</v>
      </c>
      <c r="X27" s="16">
        <f>[22]Setembro!$J$27</f>
        <v>41.4</v>
      </c>
      <c r="Y27" s="16">
        <f>[22]Setembro!$J$28</f>
        <v>50.4</v>
      </c>
      <c r="Z27" s="16">
        <f>[22]Setembro!$J$29</f>
        <v>84.600000000000009</v>
      </c>
      <c r="AA27" s="16">
        <f>[22]Setembro!$J$30</f>
        <v>41.4</v>
      </c>
      <c r="AB27" s="16">
        <f>[22]Setembro!$J$31</f>
        <v>51.12</v>
      </c>
      <c r="AC27" s="16">
        <f>[22]Setembro!$J$32</f>
        <v>22.32</v>
      </c>
      <c r="AD27" s="16">
        <f>[22]Setembro!$J$33</f>
        <v>35.64</v>
      </c>
      <c r="AE27" s="16">
        <f>[22]Setembro!$J$34</f>
        <v>55.440000000000005</v>
      </c>
      <c r="AF27" s="35">
        <f>MAX(B27:AE27)</f>
        <v>84.600000000000009</v>
      </c>
    </row>
    <row r="28" spans="1:32" ht="17.100000000000001" customHeight="1" x14ac:dyDescent="0.2">
      <c r="A28" s="14" t="s">
        <v>18</v>
      </c>
      <c r="B28" s="16">
        <f>[23]Setembro!$J$5</f>
        <v>36.36</v>
      </c>
      <c r="C28" s="16">
        <f>[23]Setembro!$J$6</f>
        <v>37.800000000000004</v>
      </c>
      <c r="D28" s="16">
        <f>[23]Setembro!$J$7</f>
        <v>32.76</v>
      </c>
      <c r="E28" s="16">
        <f>[23]Setembro!$J$8</f>
        <v>32.76</v>
      </c>
      <c r="F28" s="16">
        <f>[23]Setembro!$J$9</f>
        <v>51.12</v>
      </c>
      <c r="G28" s="16">
        <f>[23]Setembro!$J$10</f>
        <v>41.4</v>
      </c>
      <c r="H28" s="16">
        <f>[23]Setembro!$J$11</f>
        <v>59.4</v>
      </c>
      <c r="I28" s="16">
        <f>[23]Setembro!$J$12</f>
        <v>91.44</v>
      </c>
      <c r="J28" s="16">
        <f>[23]Setembro!$J$13</f>
        <v>42.12</v>
      </c>
      <c r="K28" s="16">
        <f>[23]Setembro!$J$14</f>
        <v>59.4</v>
      </c>
      <c r="L28" s="16">
        <f>[23]Setembro!$J$15</f>
        <v>77.039999999999992</v>
      </c>
      <c r="M28" s="16">
        <f>[23]Setembro!$J$16</f>
        <v>33.840000000000003</v>
      </c>
      <c r="N28" s="16">
        <f>[23]Setembro!$J$17</f>
        <v>28.44</v>
      </c>
      <c r="O28" s="16">
        <f>[23]Setembro!$J$18</f>
        <v>30.240000000000002</v>
      </c>
      <c r="P28" s="16">
        <f>[23]Setembro!$J$19</f>
        <v>35.28</v>
      </c>
      <c r="Q28" s="16">
        <f>[23]Setembro!$J$20</f>
        <v>53.28</v>
      </c>
      <c r="R28" s="16">
        <f>[23]Setembro!$J$21</f>
        <v>41.76</v>
      </c>
      <c r="S28" s="16">
        <f>[23]Setembro!$J$22</f>
        <v>58.32</v>
      </c>
      <c r="T28" s="16">
        <f>[23]Setembro!$J$23</f>
        <v>46.440000000000005</v>
      </c>
      <c r="U28" s="16">
        <f>[23]Setembro!$J$24</f>
        <v>35.64</v>
      </c>
      <c r="V28" s="16">
        <f>[23]Setembro!$J$25</f>
        <v>47.88</v>
      </c>
      <c r="W28" s="16">
        <f>[23]Setembro!$J$26</f>
        <v>33.480000000000004</v>
      </c>
      <c r="X28" s="16">
        <f>[23]Setembro!$J$27</f>
        <v>36.36</v>
      </c>
      <c r="Y28" s="16">
        <f>[23]Setembro!$J$28</f>
        <v>42.84</v>
      </c>
      <c r="Z28" s="16">
        <f>[23]Setembro!$J$29</f>
        <v>52.92</v>
      </c>
      <c r="AA28" s="16">
        <f>[23]Setembro!$J$30</f>
        <v>73.44</v>
      </c>
      <c r="AB28" s="16">
        <f>[23]Setembro!$J$31</f>
        <v>34.92</v>
      </c>
      <c r="AC28" s="16">
        <f>[23]Setembro!$J$32</f>
        <v>29.52</v>
      </c>
      <c r="AD28" s="16">
        <f>[23]Setembro!$J$33</f>
        <v>38.880000000000003</v>
      </c>
      <c r="AE28" s="16">
        <f>[23]Setembro!$J$34</f>
        <v>46.080000000000005</v>
      </c>
      <c r="AF28" s="35">
        <f t="shared" si="3"/>
        <v>91.44</v>
      </c>
    </row>
    <row r="29" spans="1:32" ht="17.100000000000001" customHeight="1" x14ac:dyDescent="0.2">
      <c r="A29" s="14" t="s">
        <v>19</v>
      </c>
      <c r="B29" s="16">
        <f>[24]Setembro!$J$5</f>
        <v>26.64</v>
      </c>
      <c r="C29" s="16">
        <f>[24]Setembro!$J$6</f>
        <v>33.840000000000003</v>
      </c>
      <c r="D29" s="16">
        <f>[24]Setembro!$J$7</f>
        <v>25.92</v>
      </c>
      <c r="E29" s="16">
        <f>[24]Setembro!$J$8</f>
        <v>36.36</v>
      </c>
      <c r="F29" s="16">
        <f>[24]Setembro!$J$9</f>
        <v>30.96</v>
      </c>
      <c r="G29" s="16">
        <f>[24]Setembro!$J$10</f>
        <v>29.880000000000003</v>
      </c>
      <c r="H29" s="16">
        <f>[24]Setembro!$J$11</f>
        <v>38.159999999999997</v>
      </c>
      <c r="I29" s="16">
        <f>[24]Setembro!$J$12</f>
        <v>56.519999999999996</v>
      </c>
      <c r="J29" s="16">
        <f>[24]Setembro!$J$13</f>
        <v>32.76</v>
      </c>
      <c r="K29" s="16">
        <f>[24]Setembro!$J$14</f>
        <v>29.16</v>
      </c>
      <c r="L29" s="16">
        <f>[24]Setembro!$J$15</f>
        <v>41.04</v>
      </c>
      <c r="M29" s="16">
        <f>[24]Setembro!$J$16</f>
        <v>41.4</v>
      </c>
      <c r="N29" s="16">
        <f>[24]Setembro!$J$17</f>
        <v>28.44</v>
      </c>
      <c r="O29" s="16">
        <f>[24]Setembro!$J$18</f>
        <v>34.56</v>
      </c>
      <c r="P29" s="16">
        <f>[24]Setembro!$J$19</f>
        <v>39.24</v>
      </c>
      <c r="Q29" s="16">
        <f>[24]Setembro!$J$20</f>
        <v>49.680000000000007</v>
      </c>
      <c r="R29" s="16">
        <f>[24]Setembro!$J$21</f>
        <v>58.680000000000007</v>
      </c>
      <c r="S29" s="16">
        <f>[24]Setembro!$J$22</f>
        <v>40.32</v>
      </c>
      <c r="T29" s="16">
        <f>[24]Setembro!$J$23</f>
        <v>58.680000000000007</v>
      </c>
      <c r="U29" s="16">
        <f>[24]Setembro!$J$24</f>
        <v>32.4</v>
      </c>
      <c r="V29" s="16">
        <f>[24]Setembro!$J$25</f>
        <v>39.96</v>
      </c>
      <c r="W29" s="16">
        <f>[24]Setembro!$J$26</f>
        <v>29.880000000000003</v>
      </c>
      <c r="X29" s="16">
        <f>[24]Setembro!$J$27</f>
        <v>35.64</v>
      </c>
      <c r="Y29" s="16">
        <f>[24]Setembro!$J$28</f>
        <v>54</v>
      </c>
      <c r="Z29" s="16">
        <f>[24]Setembro!$J$29</f>
        <v>35.64</v>
      </c>
      <c r="AA29" s="16">
        <f>[24]Setembro!$J$30</f>
        <v>51.480000000000004</v>
      </c>
      <c r="AB29" s="16">
        <f>[24]Setembro!$J$31</f>
        <v>32.4</v>
      </c>
      <c r="AC29" s="16">
        <f>[24]Setembro!$J$32</f>
        <v>25.92</v>
      </c>
      <c r="AD29" s="16">
        <f>[24]Setembro!$J$33</f>
        <v>29.16</v>
      </c>
      <c r="AE29" s="16">
        <f>[24]Setembro!$J$34</f>
        <v>47.519999999999996</v>
      </c>
      <c r="AF29" s="35">
        <f t="shared" si="3"/>
        <v>58.680000000000007</v>
      </c>
    </row>
    <row r="30" spans="1:32" ht="17.100000000000001" customHeight="1" x14ac:dyDescent="0.2">
      <c r="A30" s="14" t="s">
        <v>31</v>
      </c>
      <c r="B30" s="16" t="str">
        <f>[25]Setembro!$J$5</f>
        <v>*</v>
      </c>
      <c r="C30" s="16" t="str">
        <f>[25]Setembro!$J$6</f>
        <v>*</v>
      </c>
      <c r="D30" s="16" t="str">
        <f>[25]Setembro!$J$7</f>
        <v>*</v>
      </c>
      <c r="E30" s="16" t="str">
        <f>[25]Setembro!$J$8</f>
        <v>*</v>
      </c>
      <c r="F30" s="16" t="str">
        <f>[25]Setembro!$J$9</f>
        <v>*</v>
      </c>
      <c r="G30" s="16" t="str">
        <f>[25]Setembro!$J$10</f>
        <v>*</v>
      </c>
      <c r="H30" s="16" t="str">
        <f>[25]Setembro!$J$11</f>
        <v>*</v>
      </c>
      <c r="I30" s="16" t="str">
        <f>[25]Setembro!$J$12</f>
        <v>*</v>
      </c>
      <c r="J30" s="16" t="str">
        <f>[25]Setembro!$J$13</f>
        <v>*</v>
      </c>
      <c r="K30" s="16" t="str">
        <f>[25]Setembro!$J$14</f>
        <v>*</v>
      </c>
      <c r="L30" s="16" t="str">
        <f>[25]Setembro!$J$15</f>
        <v>*</v>
      </c>
      <c r="M30" s="16" t="str">
        <f>[25]Setembro!$J$16</f>
        <v>*</v>
      </c>
      <c r="N30" s="16" t="str">
        <f>[25]Setembro!$J$17</f>
        <v>*</v>
      </c>
      <c r="O30" s="16" t="str">
        <f>[25]Setembro!$J$18</f>
        <v>*</v>
      </c>
      <c r="P30" s="16" t="str">
        <f>[25]Setembro!$J$19</f>
        <v>*</v>
      </c>
      <c r="Q30" s="16" t="str">
        <f>[25]Setembro!$J$20</f>
        <v>*</v>
      </c>
      <c r="R30" s="16" t="str">
        <f>[25]Setembro!$J$21</f>
        <v>*</v>
      </c>
      <c r="S30" s="16" t="str">
        <f>[25]Setembro!$J$22</f>
        <v>*</v>
      </c>
      <c r="T30" s="16" t="str">
        <f>[25]Setembro!$J$23</f>
        <v>*</v>
      </c>
      <c r="U30" s="16" t="str">
        <f>[25]Setembro!$J$24</f>
        <v>*</v>
      </c>
      <c r="V30" s="16" t="str">
        <f>[25]Setembro!$J$25</f>
        <v>*</v>
      </c>
      <c r="W30" s="16" t="str">
        <f>[25]Setembro!$J$26</f>
        <v>*</v>
      </c>
      <c r="X30" s="16" t="str">
        <f>[25]Setembro!$J$27</f>
        <v>*</v>
      </c>
      <c r="Y30" s="16" t="str">
        <f>[25]Setembro!$J$28</f>
        <v>*</v>
      </c>
      <c r="Z30" s="16" t="str">
        <f>[25]Setembro!$J$29</f>
        <v>*</v>
      </c>
      <c r="AA30" s="16" t="str">
        <f>[25]Setembro!$J$30</f>
        <v>*</v>
      </c>
      <c r="AB30" s="16" t="str">
        <f>[25]Setembro!$J$31</f>
        <v>*</v>
      </c>
      <c r="AC30" s="16" t="str">
        <f>[25]Setembro!$J$32</f>
        <v>*</v>
      </c>
      <c r="AD30" s="16" t="str">
        <f>[25]Setembro!$J$33</f>
        <v>*</v>
      </c>
      <c r="AE30" s="16" t="str">
        <f>[25]Setembro!$J$34</f>
        <v>*</v>
      </c>
      <c r="AF30" s="35" t="s">
        <v>137</v>
      </c>
    </row>
    <row r="31" spans="1:32" ht="17.100000000000001" customHeight="1" x14ac:dyDescent="0.2">
      <c r="A31" s="14" t="s">
        <v>51</v>
      </c>
      <c r="B31" s="16">
        <f>[26]Setembro!$J$5</f>
        <v>35.64</v>
      </c>
      <c r="C31" s="16">
        <f>[26]Setembro!$J$6</f>
        <v>41.4</v>
      </c>
      <c r="D31" s="16">
        <f>[26]Setembro!$J$7</f>
        <v>34.56</v>
      </c>
      <c r="E31" s="16">
        <f>[26]Setembro!$J$8</f>
        <v>36.36</v>
      </c>
      <c r="F31" s="16">
        <f>[26]Setembro!$J$9</f>
        <v>33.480000000000004</v>
      </c>
      <c r="G31" s="16">
        <f>[26]Setembro!$J$10</f>
        <v>34.200000000000003</v>
      </c>
      <c r="H31" s="16">
        <f>[26]Setembro!$J$11</f>
        <v>47.16</v>
      </c>
      <c r="I31" s="16">
        <f>[26]Setembro!$J$12</f>
        <v>60.839999999999996</v>
      </c>
      <c r="J31" s="16">
        <f>[26]Setembro!$J$13</f>
        <v>62.639999999999993</v>
      </c>
      <c r="K31" s="16">
        <f>[26]Setembro!$J$14</f>
        <v>46.080000000000005</v>
      </c>
      <c r="L31" s="16">
        <f>[26]Setembro!$J$15</f>
        <v>35.64</v>
      </c>
      <c r="M31" s="16">
        <f>[26]Setembro!$J$16</f>
        <v>27</v>
      </c>
      <c r="N31" s="16">
        <f>[26]Setembro!$J$17</f>
        <v>21.96</v>
      </c>
      <c r="O31" s="16">
        <f>[26]Setembro!$J$18</f>
        <v>24.48</v>
      </c>
      <c r="P31" s="16">
        <f>[26]Setembro!$J$19</f>
        <v>37.440000000000005</v>
      </c>
      <c r="Q31" s="16">
        <f>[26]Setembro!$J$20</f>
        <v>42.480000000000004</v>
      </c>
      <c r="R31" s="16">
        <f>[26]Setembro!$J$21</f>
        <v>35.64</v>
      </c>
      <c r="S31" s="16">
        <f>[26]Setembro!$J$22</f>
        <v>34.200000000000003</v>
      </c>
      <c r="T31" s="16" t="str">
        <f>[26]Setembro!$J$23</f>
        <v>*</v>
      </c>
      <c r="U31" s="16" t="str">
        <f>[26]Setembro!$J$24</f>
        <v>*</v>
      </c>
      <c r="V31" s="16" t="str">
        <f>[26]Setembro!$J$25</f>
        <v>*</v>
      </c>
      <c r="W31" s="16">
        <f>[26]Setembro!$J$26</f>
        <v>28.08</v>
      </c>
      <c r="X31" s="16" t="str">
        <f>[26]Setembro!$J$27</f>
        <v>*</v>
      </c>
      <c r="Y31" s="16" t="str">
        <f>[26]Setembro!$J$28</f>
        <v>*</v>
      </c>
      <c r="Z31" s="16" t="str">
        <f>[26]Setembro!$J$29</f>
        <v>*</v>
      </c>
      <c r="AA31" s="16" t="str">
        <f>[26]Setembro!$J$30</f>
        <v>*</v>
      </c>
      <c r="AB31" s="16" t="str">
        <f>[26]Setembro!$J$31</f>
        <v>*</v>
      </c>
      <c r="AC31" s="16" t="str">
        <f>[26]Setembro!$J$32</f>
        <v>*</v>
      </c>
      <c r="AD31" s="16" t="str">
        <f>[26]Setembro!$J$33</f>
        <v>*</v>
      </c>
      <c r="AE31" s="16">
        <f>[26]Setembro!$J$34</f>
        <v>45.72</v>
      </c>
      <c r="AF31" s="35">
        <f>MAX(B31:AE31)</f>
        <v>62.639999999999993</v>
      </c>
    </row>
    <row r="32" spans="1:32" ht="17.100000000000001" customHeight="1" x14ac:dyDescent="0.2">
      <c r="A32" s="14" t="s">
        <v>20</v>
      </c>
      <c r="B32" s="16">
        <f>[27]Setembro!$J$5</f>
        <v>25.92</v>
      </c>
      <c r="C32" s="16">
        <f>[27]Setembro!$J$6</f>
        <v>21.96</v>
      </c>
      <c r="D32" s="16">
        <f>[27]Setembro!$J$7</f>
        <v>25.56</v>
      </c>
      <c r="E32" s="16">
        <f>[27]Setembro!$J$8</f>
        <v>29.880000000000003</v>
      </c>
      <c r="F32" s="16">
        <f>[27]Setembro!$J$9</f>
        <v>25.2</v>
      </c>
      <c r="G32" s="16">
        <f>[27]Setembro!$J$10</f>
        <v>20.88</v>
      </c>
      <c r="H32" s="16">
        <f>[27]Setembro!$J$11</f>
        <v>50.04</v>
      </c>
      <c r="I32" s="16">
        <f>[27]Setembro!$J$12</f>
        <v>65.88000000000001</v>
      </c>
      <c r="J32" s="16">
        <f>[27]Setembro!$J$13</f>
        <v>24.48</v>
      </c>
      <c r="K32" s="16">
        <f>[27]Setembro!$J$14</f>
        <v>35.64</v>
      </c>
      <c r="L32" s="16">
        <f>[27]Setembro!$J$15</f>
        <v>45</v>
      </c>
      <c r="M32" s="16">
        <f>[27]Setembro!$J$16</f>
        <v>20.52</v>
      </c>
      <c r="N32" s="16">
        <f>[27]Setembro!$J$17</f>
        <v>19.8</v>
      </c>
      <c r="O32" s="16">
        <f>[27]Setembro!$J$18</f>
        <v>28.44</v>
      </c>
      <c r="P32" s="16">
        <f>[27]Setembro!$J$19</f>
        <v>19.8</v>
      </c>
      <c r="Q32" s="16">
        <f>[27]Setembro!$J$20</f>
        <v>30.6</v>
      </c>
      <c r="R32" s="16">
        <f>[27]Setembro!$J$21</f>
        <v>25.92</v>
      </c>
      <c r="S32" s="16">
        <f>[27]Setembro!$J$22</f>
        <v>27</v>
      </c>
      <c r="T32" s="16">
        <f>[27]Setembro!$J$23</f>
        <v>29.880000000000003</v>
      </c>
      <c r="U32" s="16">
        <f>[27]Setembro!$J$24</f>
        <v>27.720000000000002</v>
      </c>
      <c r="V32" s="16">
        <f>[27]Setembro!$J$25</f>
        <v>26.28</v>
      </c>
      <c r="W32" s="16">
        <f>[27]Setembro!$J$26</f>
        <v>28.44</v>
      </c>
      <c r="X32" s="16">
        <f>[27]Setembro!$J$27</f>
        <v>32.04</v>
      </c>
      <c r="Y32" s="16">
        <f>[27]Setembro!$J$28</f>
        <v>26.28</v>
      </c>
      <c r="Z32" s="16">
        <f>[27]Setembro!$J$29</f>
        <v>61.2</v>
      </c>
      <c r="AA32" s="16">
        <f>[27]Setembro!$J$30</f>
        <v>33.840000000000003</v>
      </c>
      <c r="AB32" s="16">
        <f>[27]Setembro!$J$31</f>
        <v>55.080000000000005</v>
      </c>
      <c r="AC32" s="16">
        <f>[27]Setembro!$J$32</f>
        <v>41.4</v>
      </c>
      <c r="AD32" s="16">
        <f>[27]Setembro!$J$33</f>
        <v>25.56</v>
      </c>
      <c r="AE32" s="16">
        <f>[27]Setembro!$J$34</f>
        <v>39.6</v>
      </c>
      <c r="AF32" s="35">
        <f>MAX(B32:AE32)</f>
        <v>65.88000000000001</v>
      </c>
    </row>
    <row r="33" spans="1:34" s="5" customFormat="1" ht="17.100000000000001" customHeight="1" x14ac:dyDescent="0.2">
      <c r="A33" s="28" t="s">
        <v>33</v>
      </c>
      <c r="B33" s="29">
        <f t="shared" ref="B33:AF33" si="4">MAX(B5:B32)</f>
        <v>53.28</v>
      </c>
      <c r="C33" s="29">
        <f t="shared" si="4"/>
        <v>41.4</v>
      </c>
      <c r="D33" s="29">
        <f t="shared" si="4"/>
        <v>38.880000000000003</v>
      </c>
      <c r="E33" s="29">
        <f t="shared" si="4"/>
        <v>44.28</v>
      </c>
      <c r="F33" s="29">
        <f t="shared" si="4"/>
        <v>51.12</v>
      </c>
      <c r="G33" s="29">
        <f t="shared" si="4"/>
        <v>41.4</v>
      </c>
      <c r="H33" s="29">
        <f t="shared" si="4"/>
        <v>65.52</v>
      </c>
      <c r="I33" s="29">
        <f t="shared" si="4"/>
        <v>91.44</v>
      </c>
      <c r="J33" s="29">
        <f t="shared" si="4"/>
        <v>62.639999999999993</v>
      </c>
      <c r="K33" s="29">
        <f t="shared" si="4"/>
        <v>67.680000000000007</v>
      </c>
      <c r="L33" s="29">
        <f t="shared" si="4"/>
        <v>77.039999999999992</v>
      </c>
      <c r="M33" s="29">
        <f t="shared" si="4"/>
        <v>41.76</v>
      </c>
      <c r="N33" s="29">
        <f t="shared" si="4"/>
        <v>38.159999999999997</v>
      </c>
      <c r="O33" s="29">
        <f t="shared" si="4"/>
        <v>41.4</v>
      </c>
      <c r="P33" s="29">
        <f t="shared" si="4"/>
        <v>46.800000000000004</v>
      </c>
      <c r="Q33" s="29">
        <f t="shared" si="4"/>
        <v>95.4</v>
      </c>
      <c r="R33" s="29">
        <f t="shared" si="4"/>
        <v>59.760000000000005</v>
      </c>
      <c r="S33" s="29">
        <f t="shared" si="4"/>
        <v>58.32</v>
      </c>
      <c r="T33" s="29">
        <f t="shared" si="4"/>
        <v>58.680000000000007</v>
      </c>
      <c r="U33" s="29">
        <f t="shared" si="4"/>
        <v>45</v>
      </c>
      <c r="V33" s="29">
        <f t="shared" si="4"/>
        <v>47.88</v>
      </c>
      <c r="W33" s="29">
        <f t="shared" si="4"/>
        <v>36.72</v>
      </c>
      <c r="X33" s="29">
        <f t="shared" si="4"/>
        <v>44.64</v>
      </c>
      <c r="Y33" s="29">
        <f t="shared" si="4"/>
        <v>81</v>
      </c>
      <c r="Z33" s="29">
        <f t="shared" si="4"/>
        <v>84.600000000000009</v>
      </c>
      <c r="AA33" s="29">
        <f t="shared" si="4"/>
        <v>122.4</v>
      </c>
      <c r="AB33" s="29">
        <f t="shared" si="4"/>
        <v>79.92</v>
      </c>
      <c r="AC33" s="29">
        <f t="shared" si="4"/>
        <v>60.839999999999996</v>
      </c>
      <c r="AD33" s="29">
        <f t="shared" si="4"/>
        <v>44.28</v>
      </c>
      <c r="AE33" s="29">
        <f t="shared" si="4"/>
        <v>73.8</v>
      </c>
      <c r="AF33" s="34">
        <f t="shared" si="4"/>
        <v>122.4</v>
      </c>
    </row>
    <row r="34" spans="1:34" x14ac:dyDescent="0.2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7"/>
    </row>
    <row r="35" spans="1:34" x14ac:dyDescent="0.2">
      <c r="A35" s="82"/>
      <c r="B35" s="83"/>
      <c r="C35" s="84"/>
      <c r="D35" s="82"/>
      <c r="E35" s="83"/>
      <c r="F35" s="84" t="s">
        <v>142</v>
      </c>
      <c r="G35" s="84"/>
      <c r="H35" s="84"/>
      <c r="I35" s="84"/>
      <c r="J35" s="83"/>
      <c r="K35" s="83"/>
      <c r="L35" s="83"/>
      <c r="M35" s="83" t="s">
        <v>52</v>
      </c>
      <c r="N35" s="83"/>
      <c r="O35" s="83"/>
      <c r="P35" s="83"/>
      <c r="Q35" s="83"/>
      <c r="R35" s="83"/>
      <c r="S35" s="83"/>
      <c r="T35" s="83"/>
      <c r="U35" s="83"/>
      <c r="V35" s="83" t="s">
        <v>135</v>
      </c>
      <c r="W35" s="83"/>
      <c r="X35" s="83"/>
      <c r="Y35" s="83"/>
      <c r="Z35" s="83"/>
      <c r="AA35" s="83"/>
      <c r="AB35" s="83"/>
      <c r="AC35" s="83"/>
      <c r="AD35" s="88"/>
      <c r="AE35" s="83"/>
      <c r="AF35" s="89"/>
      <c r="AG35" s="2"/>
    </row>
    <row r="36" spans="1:34" x14ac:dyDescent="0.2">
      <c r="A36" s="82"/>
      <c r="B36" s="83"/>
      <c r="C36" s="83"/>
      <c r="D36" s="83"/>
      <c r="E36" s="83"/>
      <c r="F36" s="83"/>
      <c r="G36" s="83"/>
      <c r="H36" s="83"/>
      <c r="I36" s="83"/>
      <c r="J36" s="90"/>
      <c r="K36" s="90"/>
      <c r="L36" s="90"/>
      <c r="M36" s="90" t="s">
        <v>53</v>
      </c>
      <c r="N36" s="90"/>
      <c r="O36" s="90"/>
      <c r="P36" s="90"/>
      <c r="Q36" s="83"/>
      <c r="R36" s="83"/>
      <c r="S36" s="83"/>
      <c r="T36" s="83"/>
      <c r="U36" s="83"/>
      <c r="V36" s="90" t="s">
        <v>136</v>
      </c>
      <c r="W36" s="90"/>
      <c r="X36" s="83"/>
      <c r="Y36" s="83"/>
      <c r="Z36" s="83"/>
      <c r="AA36" s="83"/>
      <c r="AB36" s="83"/>
      <c r="AC36" s="83"/>
      <c r="AD36" s="88"/>
      <c r="AE36" s="91"/>
      <c r="AF36" s="92"/>
      <c r="AG36" s="2"/>
      <c r="AH36" s="2"/>
    </row>
    <row r="37" spans="1:34" x14ac:dyDescent="0.2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102"/>
      <c r="R37" s="102"/>
      <c r="S37" s="102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6"/>
      <c r="AG37" s="12"/>
    </row>
    <row r="38" spans="1:34" x14ac:dyDescent="0.2">
      <c r="AF38" s="9"/>
    </row>
    <row r="41" spans="1:34" x14ac:dyDescent="0.2">
      <c r="F41" s="2" t="s">
        <v>54</v>
      </c>
      <c r="X41" s="2" t="s">
        <v>54</v>
      </c>
    </row>
    <row r="42" spans="1:34" x14ac:dyDescent="0.2">
      <c r="H42" s="2" t="s">
        <v>54</v>
      </c>
      <c r="K42" s="2" t="s">
        <v>54</v>
      </c>
    </row>
    <row r="44" spans="1:34" x14ac:dyDescent="0.2">
      <c r="Z44" s="2" t="s">
        <v>54</v>
      </c>
    </row>
  </sheetData>
  <sheetProtection password="C6EC" sheet="1" objects="1" scenarios="1"/>
  <mergeCells count="33">
    <mergeCell ref="L3:L4"/>
    <mergeCell ref="R3:R4"/>
    <mergeCell ref="P3:P4"/>
    <mergeCell ref="T3:T4"/>
    <mergeCell ref="N3:N4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S3:S4"/>
    <mergeCell ref="O3:O4"/>
    <mergeCell ref="B2:AF2"/>
    <mergeCell ref="W3:W4"/>
    <mergeCell ref="V3:V4"/>
    <mergeCell ref="U3:U4"/>
    <mergeCell ref="Q3:Q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2015-10-07T10:41:27Z</cp:lastPrinted>
  <dcterms:created xsi:type="dcterms:W3CDTF">2008-08-15T13:32:29Z</dcterms:created>
  <dcterms:modified xsi:type="dcterms:W3CDTF">2022-03-10T19:34:16Z</dcterms:modified>
</cp:coreProperties>
</file>