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5" tabRatio="874" activeTab="7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Chuva!$A$1:$AG$41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V17" i="4" l="1"/>
  <c r="U17" i="4"/>
  <c r="T17" i="4"/>
  <c r="S17" i="4"/>
  <c r="R17" i="4"/>
  <c r="Q17" i="4"/>
  <c r="P17" i="4"/>
  <c r="O17" i="4"/>
  <c r="N17" i="4"/>
  <c r="M17" i="4"/>
  <c r="L17" i="4"/>
  <c r="AF20" i="13" l="1"/>
  <c r="AF19" i="13"/>
  <c r="AF18" i="13"/>
  <c r="AF17" i="13"/>
  <c r="AF16" i="13"/>
  <c r="AF15" i="13"/>
  <c r="AF14" i="13"/>
  <c r="AF32" i="13"/>
  <c r="AF31" i="13"/>
  <c r="AF30" i="13"/>
  <c r="AF29" i="13"/>
  <c r="AF28" i="13"/>
  <c r="AF27" i="13"/>
  <c r="AF26" i="13"/>
  <c r="AF25" i="13"/>
  <c r="AF24" i="13"/>
  <c r="AF23" i="13"/>
  <c r="AF22" i="13"/>
  <c r="AF13" i="13"/>
  <c r="AF12" i="13"/>
  <c r="AF11" i="13"/>
  <c r="AF10" i="13"/>
  <c r="AF9" i="13"/>
  <c r="AF8" i="13"/>
  <c r="AF7" i="13"/>
  <c r="AF6" i="13"/>
  <c r="AF21" i="13"/>
  <c r="AF5" i="13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18" i="14" l="1"/>
  <c r="AG18" i="14"/>
  <c r="AF12" i="14"/>
  <c r="AG12" i="14"/>
  <c r="AF12" i="15"/>
  <c r="AF30" i="14"/>
  <c r="AG30" i="14"/>
  <c r="AF12" i="7"/>
  <c r="AF12" i="4"/>
  <c r="AF12" i="12"/>
  <c r="AG12" i="5"/>
  <c r="AF12" i="5"/>
  <c r="AF12" i="6"/>
  <c r="AG12" i="6"/>
  <c r="AF12" i="8"/>
  <c r="AG12" i="8"/>
  <c r="AF12" i="9"/>
  <c r="AG12" i="9"/>
  <c r="H30" i="16"/>
  <c r="AF8" i="4" l="1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14"/>
  <c r="AG27" i="14"/>
  <c r="AH27" i="14"/>
  <c r="B33" i="5"/>
  <c r="AH14" i="14"/>
  <c r="AH11" i="14"/>
  <c r="AH10" i="14"/>
  <c r="AH9" i="14"/>
  <c r="AH26" i="14"/>
  <c r="AH25" i="14"/>
  <c r="AH24" i="14"/>
  <c r="AH23" i="14"/>
  <c r="AH22" i="14"/>
  <c r="AH20" i="14"/>
  <c r="AH19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20" i="14" l="1"/>
  <c r="AF20" i="14"/>
  <c r="AF5" i="14"/>
  <c r="AF5" i="12"/>
  <c r="AF5" i="9"/>
  <c r="AF5" i="8"/>
  <c r="AF5" i="7"/>
  <c r="AG5" i="6"/>
  <c r="AF5" i="5"/>
  <c r="AG16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F13" i="14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1" i="9"/>
  <c r="AF10" i="8"/>
  <c r="AG6" i="14"/>
  <c r="AG6" i="9"/>
  <c r="AG5" i="8"/>
  <c r="AF13" i="4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G7" i="6"/>
  <c r="AF7" i="6"/>
  <c r="AG7" i="8"/>
  <c r="AF7" i="12"/>
  <c r="AG6" i="5"/>
  <c r="AF5" i="6"/>
  <c r="AF5" i="4"/>
  <c r="AF7" i="4" l="1"/>
  <c r="AF22" i="4"/>
  <c r="AF18" i="4"/>
  <c r="AF30" i="4"/>
  <c r="AG7" i="5"/>
  <c r="AF20" i="5"/>
  <c r="AG24" i="5"/>
  <c r="AF21" i="6"/>
  <c r="AF15" i="7"/>
  <c r="AG18" i="8"/>
  <c r="AG25" i="9"/>
  <c r="AF25" i="12"/>
  <c r="AF7" i="15"/>
  <c r="AG10" i="14"/>
  <c r="AF17" i="6"/>
  <c r="AG17" i="8"/>
  <c r="AF18" i="12"/>
  <c r="AF28" i="4"/>
  <c r="AF13" i="5"/>
  <c r="AF25" i="5"/>
  <c r="AG29" i="5"/>
  <c r="AG18" i="5"/>
  <c r="AF18" i="6"/>
  <c r="AG29" i="6"/>
  <c r="AF11" i="7"/>
  <c r="AG25" i="8"/>
  <c r="AG10" i="9"/>
  <c r="AF15" i="9"/>
  <c r="AF28" i="15"/>
  <c r="AF24" i="4"/>
  <c r="AG13" i="5"/>
  <c r="AF11" i="4"/>
  <c r="AF25" i="4"/>
  <c r="AF10" i="5"/>
  <c r="AF11" i="5"/>
  <c r="AF15" i="5"/>
  <c r="AG16" i="5"/>
  <c r="AG17" i="5"/>
  <c r="AF15" i="6"/>
  <c r="AG16" i="6"/>
  <c r="AG24" i="6"/>
  <c r="AF10" i="7"/>
  <c r="AF16" i="8"/>
  <c r="AF18" i="9"/>
  <c r="AG17" i="9"/>
  <c r="AF15" i="14"/>
  <c r="AG25" i="14"/>
  <c r="AF30" i="7"/>
  <c r="AG30" i="8"/>
  <c r="AF30" i="12"/>
  <c r="AF30" i="15"/>
  <c r="AG30" i="5"/>
  <c r="AF30" i="6"/>
  <c r="AG30" i="9"/>
  <c r="AG30" i="6"/>
  <c r="AF25" i="15"/>
  <c r="AG18" i="6"/>
  <c r="AF16" i="6"/>
  <c r="AF15" i="8"/>
  <c r="AG15" i="14"/>
  <c r="AF11" i="6"/>
  <c r="AF10" i="15"/>
  <c r="AG10" i="8"/>
  <c r="AF10" i="6"/>
  <c r="AG10" i="5"/>
  <c r="AF10" i="9"/>
  <c r="AF7" i="9"/>
  <c r="AF7" i="7"/>
  <c r="AG7" i="14"/>
  <c r="AG7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<sst xmlns="http://schemas.openxmlformats.org/spreadsheetml/2006/main" count="643" uniqueCount="147">
  <si>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</si>
  <si>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</si>
  <si>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</si>
  <si>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</si>
  <si>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</si>
  <si>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</si>
  <si>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</si>
  <si>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</si>
  <si>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</si>
  <si>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</si>
  <si>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</si>
  <si>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</si>
  <si>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</si>
  <si>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</si>
  <si>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</si>
  <si>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</si>
  <si>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</si>
  <si>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</si>
  <si>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</si>
  <si>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</si>
  <si>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</si>
  <si>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</si>
  <si>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</si>
  <si>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</si>
  <si>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</si>
  <si>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</si>
  <si>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</si>
  <si>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</si>
  <si>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</si>
  <si>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</si>
  <si>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</si>
  <si>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</si>
  <si>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</si>
  <si>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</si>
  <si>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</si>
  <si>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</si>
  <si>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</si>
  <si>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</si>
  <si>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</si>
  <si>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</si>
  <si>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</si>
  <si>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</si>
  <si>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</si>
  <si>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</si>
  <si>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</si>
  <si>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</si>
  <si>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</si>
  <si>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</si>
  <si>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</si>
  <si>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</si>
  <si>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</si>
  <si>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</si>
  <si>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</si>
  <si>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</si>
  <si>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</si>
  <si>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</si>
  <si>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</si>
  <si>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</si>
  <si>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L</t>
  </si>
  <si>
    <t>**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</si>
  <si>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</si>
  <si>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</si>
  <si>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</si>
  <si>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</si>
  <si>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</si>
  <si>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</si>
  <si>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</si>
  <si>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</si>
  <si>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</si>
  <si>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</si>
  <si>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</si>
  <si>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</si>
  <si>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</si>
  <si>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</si>
  <si>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</si>
  <si>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</si>
  <si>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</si>
  <si>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</si>
  <si>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</si>
  <si>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</si>
  <si>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</si>
  <si>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</si>
  <si>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</si>
  <si>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</si>
  <si>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</si>
  <si>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</si>
  <si>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</si>
  <si>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</si>
  <si>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</si>
  <si>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</si>
  <si>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</si>
  <si>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</si>
  <si>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</si>
  <si>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</si>
  <si>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</si>
  <si>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</si>
  <si>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</si>
  <si>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</si>
  <si>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</si>
  <si>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</si>
  <si>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</si>
  <si>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</si>
  <si>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</si>
  <si>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</si>
  <si>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</si>
  <si>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</si>
  <si>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</si>
  <si>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</si>
  <si>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</si>
  <si>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</si>
  <si>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</si>
  <si>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</si>
  <si>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</si>
  <si>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</si>
  <si>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</si>
  <si>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</si>
  <si>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</si>
  <si>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</si>
  <si>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</si>
  <si>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</si>
  <si>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</si>
  <si>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</si>
  <si>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</si>
  <si>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</si>
  <si>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</si>
  <si>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</si>
  <si>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</si>
  <si>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</si>
  <si>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</si>
  <si>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</si>
  <si>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</si>
  <si>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</si>
  <si>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</si>
  <si>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</si>
  <si>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</si>
  <si>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</si>
  <si>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</si>
  <si>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Setembro/2017</t>
  </si>
  <si>
    <t>(*) Nenhuma Infotmação Disponivel pelo INMET</t>
  </si>
  <si>
    <t>Ma. Franciane Rodrigues</t>
  </si>
  <si>
    <t>CoordenadoraTécnica/Cemtec</t>
  </si>
  <si>
    <t>Fonte : Inmet/Semagro/Agraer/Cemtec-MS</t>
  </si>
  <si>
    <t>*</t>
  </si>
  <si>
    <t>SO</t>
  </si>
  <si>
    <t>* Pluviômetro c/problema</t>
  </si>
  <si>
    <t>SE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</si>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</sst>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2" fillId="7" borderId="2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0" fillId="7" borderId="3" xfId="0" applyFill="1" applyBorder="1"/>
    <xf numFmtId="0" fontId="22" fillId="7" borderId="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4" fontId="18" fillId="0" borderId="11" xfId="0" applyNumberFormat="1" applyFont="1" applyBorder="1" applyAlignment="1">
      <alignment horizontal="center"/>
    </xf>
    <xf numFmtId="0" fontId="18" fillId="1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" fontId="12" fillId="0" borderId="11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/>
    </xf>
    <xf numFmtId="1" fontId="9" fillId="7" borderId="6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9" fillId="4" borderId="11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2" fontId="9" fillId="1" borderId="1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2" fontId="9" fillId="5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1" fontId="12" fillId="7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9" fillId="4" borderId="12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/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27</xdr:col>
      <xdr:colOff>42333</xdr:colOff>
      <xdr:row>34</xdr:row>
      <xdr:rowOff>0</xdr:rowOff>
    </xdr:from>
    <xdr:to>
      <xdr:col>31</xdr:col>
      <xdr:colOff>416983</xdr:colOff>
      <xdr:row>37</xdr:row>
      <xdr:rowOff>114361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8583" y="7302500"/>
          <a:ext cx="1813983" cy="590611"/>
        </a:xfrm>
        <a:prstGeom prst="rect">
          <a:avLst/>
        </a:prstGeom>
      </xdr:spPr>
    </xdr:pic>
    <xdr:clientData/>
  </xdr:twoCellAnchor>
  <xdr:twoCellAnchor editAs="oneCell">
    <xdr:from>
      <xdr:col>24</xdr:col>
      <xdr:colOff>21167</xdr:colOff>
      <xdr:row>34</xdr:row>
      <xdr:rowOff>52917</xdr:rowOff>
    </xdr:from>
    <xdr:to>
      <xdr:col>27</xdr:col>
      <xdr:colOff>124883</xdr:colOff>
      <xdr:row>37</xdr:row>
      <xdr:rowOff>142876</xdr:rowOff>
    </xdr:to>
    <xdr:pic>
      <xdr:nvPicPr>
        <xdr:cNvPr id="7" name="Imagem 6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577917" y="7355417"/>
          <a:ext cx="1183216" cy="5662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251354</xdr:colOff>
      <xdr:row>36</xdr:row>
      <xdr:rowOff>46303</xdr:rowOff>
    </xdr:from>
    <xdr:to>
      <xdr:col>5</xdr:col>
      <xdr:colOff>243416</xdr:colOff>
      <xdr:row>38</xdr:row>
      <xdr:rowOff>64657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385" y="7797272"/>
          <a:ext cx="1111250" cy="35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556948</xdr:colOff>
      <xdr:row>35</xdr:row>
      <xdr:rowOff>108480</xdr:rowOff>
    </xdr:from>
    <xdr:to>
      <xdr:col>9</xdr:col>
      <xdr:colOff>226217</xdr:colOff>
      <xdr:row>37</xdr:row>
      <xdr:rowOff>129646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323" y="7692761"/>
          <a:ext cx="1848113" cy="354541"/>
        </a:xfrm>
        <a:prstGeom prst="rect">
          <a:avLst/>
        </a:prstGeom>
      </xdr:spPr>
    </xdr:pic>
    <xdr:clientData/>
  </xdr:twoCellAnchor>
  <xdr:twoCellAnchor editAs="oneCell">
    <xdr:from>
      <xdr:col>30</xdr:col>
      <xdr:colOff>39686</xdr:colOff>
      <xdr:row>34</xdr:row>
      <xdr:rowOff>105833</xdr:rowOff>
    </xdr:from>
    <xdr:to>
      <xdr:col>33</xdr:col>
      <xdr:colOff>836082</xdr:colOff>
      <xdr:row>38</xdr:row>
      <xdr:rowOff>137583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4019" y="7408333"/>
          <a:ext cx="2341563" cy="666750"/>
        </a:xfrm>
        <a:prstGeom prst="rect">
          <a:avLst/>
        </a:prstGeom>
      </xdr:spPr>
    </xdr:pic>
    <xdr:clientData/>
  </xdr:twoCellAnchor>
  <xdr:twoCellAnchor editAs="oneCell">
    <xdr:from>
      <xdr:col>25</xdr:col>
      <xdr:colOff>190499</xdr:colOff>
      <xdr:row>34</xdr:row>
      <xdr:rowOff>84668</xdr:rowOff>
    </xdr:from>
    <xdr:to>
      <xdr:col>29</xdr:col>
      <xdr:colOff>190499</xdr:colOff>
      <xdr:row>38</xdr:row>
      <xdr:rowOff>95250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2858749" y="7387168"/>
          <a:ext cx="1661583" cy="6455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63500</xdr:colOff>
      <xdr:row>34</xdr:row>
      <xdr:rowOff>42333</xdr:rowOff>
    </xdr:from>
    <xdr:to>
      <xdr:col>32</xdr:col>
      <xdr:colOff>395816</xdr:colOff>
      <xdr:row>37</xdr:row>
      <xdr:rowOff>133350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00" y="7309908"/>
          <a:ext cx="1922991" cy="576792"/>
        </a:xfrm>
        <a:prstGeom prst="rect">
          <a:avLst/>
        </a:prstGeom>
      </xdr:spPr>
    </xdr:pic>
    <xdr:clientData/>
  </xdr:twoCellAnchor>
  <xdr:twoCellAnchor editAs="oneCell">
    <xdr:from>
      <xdr:col>24</xdr:col>
      <xdr:colOff>247650</xdr:colOff>
      <xdr:row>34</xdr:row>
      <xdr:rowOff>57150</xdr:rowOff>
    </xdr:from>
    <xdr:to>
      <xdr:col>28</xdr:col>
      <xdr:colOff>152400</xdr:colOff>
      <xdr:row>37</xdr:row>
      <xdr:rowOff>104775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848850" y="7324725"/>
          <a:ext cx="1352550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63500</xdr:colOff>
      <xdr:row>34</xdr:row>
      <xdr:rowOff>42333</xdr:rowOff>
    </xdr:from>
    <xdr:to>
      <xdr:col>32</xdr:col>
      <xdr:colOff>395816</xdr:colOff>
      <xdr:row>37</xdr:row>
      <xdr:rowOff>127000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9583" y="7344833"/>
          <a:ext cx="1888066" cy="560917"/>
        </a:xfrm>
        <a:prstGeom prst="rect">
          <a:avLst/>
        </a:prstGeom>
      </xdr:spPr>
    </xdr:pic>
    <xdr:clientData/>
  </xdr:twoCellAnchor>
  <xdr:twoCellAnchor editAs="oneCell">
    <xdr:from>
      <xdr:col>24</xdr:col>
      <xdr:colOff>148166</xdr:colOff>
      <xdr:row>34</xdr:row>
      <xdr:rowOff>84667</xdr:rowOff>
    </xdr:from>
    <xdr:to>
      <xdr:col>28</xdr:col>
      <xdr:colOff>61383</xdr:colOff>
      <xdr:row>37</xdr:row>
      <xdr:rowOff>37043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704916" y="7387167"/>
          <a:ext cx="1352550" cy="428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1157816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27</xdr:col>
      <xdr:colOff>25400</xdr:colOff>
      <xdr:row>34</xdr:row>
      <xdr:rowOff>66675</xdr:rowOff>
    </xdr:from>
    <xdr:to>
      <xdr:col>31</xdr:col>
      <xdr:colOff>367241</xdr:colOff>
      <xdr:row>37</xdr:row>
      <xdr:rowOff>146112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8700" y="7334250"/>
          <a:ext cx="1913466" cy="565212"/>
        </a:xfrm>
        <a:prstGeom prst="rect">
          <a:avLst/>
        </a:prstGeom>
      </xdr:spPr>
    </xdr:pic>
    <xdr:clientData/>
  </xdr:twoCellAnchor>
  <xdr:twoCellAnchor editAs="oneCell">
    <xdr:from>
      <xdr:col>23</xdr:col>
      <xdr:colOff>295275</xdr:colOff>
      <xdr:row>34</xdr:row>
      <xdr:rowOff>104775</xdr:rowOff>
    </xdr:from>
    <xdr:to>
      <xdr:col>27</xdr:col>
      <xdr:colOff>66675</xdr:colOff>
      <xdr:row>37</xdr:row>
      <xdr:rowOff>104776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877425" y="7372350"/>
          <a:ext cx="1352550" cy="4857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148167</xdr:colOff>
      <xdr:row>34</xdr:row>
      <xdr:rowOff>0</xdr:rowOff>
    </xdr:from>
    <xdr:to>
      <xdr:col>32</xdr:col>
      <xdr:colOff>480483</xdr:colOff>
      <xdr:row>37</xdr:row>
      <xdr:rowOff>124945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7302500"/>
          <a:ext cx="2142066" cy="60119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34</xdr:row>
      <xdr:rowOff>21167</xdr:rowOff>
    </xdr:from>
    <xdr:to>
      <xdr:col>28</xdr:col>
      <xdr:colOff>50800</xdr:colOff>
      <xdr:row>37</xdr:row>
      <xdr:rowOff>111126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1694583" y="7323667"/>
          <a:ext cx="1352550" cy="5662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63500</xdr:colOff>
      <xdr:row>34</xdr:row>
      <xdr:rowOff>42333</xdr:rowOff>
    </xdr:from>
    <xdr:to>
      <xdr:col>32</xdr:col>
      <xdr:colOff>395816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00" y="7309908"/>
          <a:ext cx="1780116" cy="494304"/>
        </a:xfrm>
        <a:prstGeom prst="rect">
          <a:avLst/>
        </a:prstGeom>
      </xdr:spPr>
    </xdr:pic>
    <xdr:clientData/>
  </xdr:twoCellAnchor>
  <xdr:twoCellAnchor editAs="oneCell">
    <xdr:from>
      <xdr:col>23</xdr:col>
      <xdr:colOff>349250</xdr:colOff>
      <xdr:row>34</xdr:row>
      <xdr:rowOff>63500</xdr:rowOff>
    </xdr:from>
    <xdr:to>
      <xdr:col>27</xdr:col>
      <xdr:colOff>262467</xdr:colOff>
      <xdr:row>37</xdr:row>
      <xdr:rowOff>15876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546167" y="7366000"/>
          <a:ext cx="1352550" cy="428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27</xdr:col>
      <xdr:colOff>247649</xdr:colOff>
      <xdr:row>34</xdr:row>
      <xdr:rowOff>128058</xdr:rowOff>
    </xdr:from>
    <xdr:to>
      <xdr:col>31</xdr:col>
      <xdr:colOff>462490</xdr:colOff>
      <xdr:row>37</xdr:row>
      <xdr:rowOff>136587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4" y="7395633"/>
          <a:ext cx="1662641" cy="494304"/>
        </a:xfrm>
        <a:prstGeom prst="rect">
          <a:avLst/>
        </a:prstGeom>
      </xdr:spPr>
    </xdr:pic>
    <xdr:clientData/>
  </xdr:twoCellAnchor>
  <xdr:twoCellAnchor editAs="oneCell">
    <xdr:from>
      <xdr:col>24</xdr:col>
      <xdr:colOff>104775</xdr:colOff>
      <xdr:row>35</xdr:row>
      <xdr:rowOff>19050</xdr:rowOff>
    </xdr:from>
    <xdr:to>
      <xdr:col>28</xdr:col>
      <xdr:colOff>9525</xdr:colOff>
      <xdr:row>37</xdr:row>
      <xdr:rowOff>123826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772650" y="7448550"/>
          <a:ext cx="1352550" cy="428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36</xdr:row>
      <xdr:rowOff>84667</xdr:rowOff>
    </xdr:from>
    <xdr:to>
      <xdr:col>8</xdr:col>
      <xdr:colOff>238124</xdr:colOff>
      <xdr:row>38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114299</xdr:colOff>
      <xdr:row>36</xdr:row>
      <xdr:rowOff>9525</xdr:rowOff>
    </xdr:from>
    <xdr:to>
      <xdr:col>31</xdr:col>
      <xdr:colOff>967314</xdr:colOff>
      <xdr:row>38</xdr:row>
      <xdr:rowOff>123825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9" y="5534025"/>
          <a:ext cx="1329265" cy="438150"/>
        </a:xfrm>
        <a:prstGeom prst="rect">
          <a:avLst/>
        </a:prstGeom>
      </xdr:spPr>
    </xdr:pic>
    <xdr:clientData/>
  </xdr:twoCellAnchor>
  <xdr:twoCellAnchor editAs="oneCell">
    <xdr:from>
      <xdr:col>25</xdr:col>
      <xdr:colOff>200025</xdr:colOff>
      <xdr:row>36</xdr:row>
      <xdr:rowOff>19050</xdr:rowOff>
    </xdr:from>
    <xdr:to>
      <xdr:col>29</xdr:col>
      <xdr:colOff>104775</xdr:colOff>
      <xdr:row>38</xdr:row>
      <xdr:rowOff>123826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29475" y="5543550"/>
          <a:ext cx="857250" cy="428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27</xdr:col>
      <xdr:colOff>180975</xdr:colOff>
      <xdr:row>34</xdr:row>
      <xdr:rowOff>128058</xdr:rowOff>
    </xdr:from>
    <xdr:to>
      <xdr:col>31</xdr:col>
      <xdr:colOff>481541</xdr:colOff>
      <xdr:row>37</xdr:row>
      <xdr:rowOff>136587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275" y="7395633"/>
          <a:ext cx="1843616" cy="494304"/>
        </a:xfrm>
        <a:prstGeom prst="rect">
          <a:avLst/>
        </a:prstGeom>
      </xdr:spPr>
    </xdr:pic>
    <xdr:clientData/>
  </xdr:twoCellAnchor>
  <xdr:twoCellAnchor editAs="oneCell">
    <xdr:from>
      <xdr:col>23</xdr:col>
      <xdr:colOff>276225</xdr:colOff>
      <xdr:row>34</xdr:row>
      <xdr:rowOff>123825</xdr:rowOff>
    </xdr:from>
    <xdr:to>
      <xdr:col>27</xdr:col>
      <xdr:colOff>180975</xdr:colOff>
      <xdr:row>37</xdr:row>
      <xdr:rowOff>66676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610725" y="7391400"/>
          <a:ext cx="1352550" cy="428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23.754166666666663</v>
          </cell>
          <cell r="C5">
            <v>33.700000000000003</v>
          </cell>
          <cell r="D5">
            <v>16.600000000000001</v>
          </cell>
          <cell r="E5">
            <v>57.625</v>
          </cell>
          <cell r="F5">
            <v>91</v>
          </cell>
          <cell r="G5">
            <v>26</v>
          </cell>
          <cell r="H5">
            <v>13.32</v>
          </cell>
          <cell r="I5" t="str">
            <v>O</v>
          </cell>
          <cell r="J5">
            <v>27.720000000000002</v>
          </cell>
          <cell r="K5">
            <v>0</v>
          </cell>
        </row>
        <row r="6">
          <cell r="B6">
            <v>26.737499999999997</v>
          </cell>
          <cell r="C6">
            <v>36</v>
          </cell>
          <cell r="D6">
            <v>18.399999999999999</v>
          </cell>
          <cell r="E6">
            <v>49.5</v>
          </cell>
          <cell r="F6">
            <v>83</v>
          </cell>
          <cell r="G6">
            <v>20</v>
          </cell>
          <cell r="H6">
            <v>13.32</v>
          </cell>
          <cell r="I6" t="str">
            <v>O</v>
          </cell>
          <cell r="J6">
            <v>28.44</v>
          </cell>
          <cell r="K6">
            <v>0</v>
          </cell>
        </row>
        <row r="7">
          <cell r="B7">
            <v>25.5</v>
          </cell>
          <cell r="C7">
            <v>35.1</v>
          </cell>
          <cell r="D7">
            <v>16.600000000000001</v>
          </cell>
          <cell r="E7">
            <v>51.083333333333336</v>
          </cell>
          <cell r="F7">
            <v>86</v>
          </cell>
          <cell r="G7">
            <v>18</v>
          </cell>
          <cell r="H7">
            <v>14.04</v>
          </cell>
          <cell r="I7" t="str">
            <v>O</v>
          </cell>
          <cell r="J7">
            <v>32.4</v>
          </cell>
          <cell r="K7">
            <v>0</v>
          </cell>
        </row>
        <row r="8">
          <cell r="B8">
            <v>25.237500000000001</v>
          </cell>
          <cell r="C8">
            <v>35.1</v>
          </cell>
          <cell r="D8">
            <v>14.3</v>
          </cell>
          <cell r="E8">
            <v>40.333333333333336</v>
          </cell>
          <cell r="F8">
            <v>80</v>
          </cell>
          <cell r="G8">
            <v>15</v>
          </cell>
          <cell r="H8">
            <v>15.120000000000001</v>
          </cell>
          <cell r="I8" t="str">
            <v>SE</v>
          </cell>
          <cell r="J8">
            <v>32.76</v>
          </cell>
          <cell r="K8">
            <v>0</v>
          </cell>
        </row>
        <row r="9">
          <cell r="B9">
            <v>24.158333333333335</v>
          </cell>
          <cell r="C9">
            <v>35.799999999999997</v>
          </cell>
          <cell r="D9">
            <v>11.5</v>
          </cell>
          <cell r="E9">
            <v>44.375</v>
          </cell>
          <cell r="F9">
            <v>90</v>
          </cell>
          <cell r="G9">
            <v>14</v>
          </cell>
          <cell r="H9">
            <v>11.879999999999999</v>
          </cell>
          <cell r="I9" t="str">
            <v>O</v>
          </cell>
          <cell r="J9">
            <v>27.36</v>
          </cell>
          <cell r="K9">
            <v>0</v>
          </cell>
        </row>
        <row r="10">
          <cell r="B10">
            <v>24.6875</v>
          </cell>
          <cell r="C10">
            <v>35.4</v>
          </cell>
          <cell r="D10">
            <v>12.7</v>
          </cell>
          <cell r="E10">
            <v>40.125</v>
          </cell>
          <cell r="F10">
            <v>85</v>
          </cell>
          <cell r="G10">
            <v>12</v>
          </cell>
          <cell r="H10">
            <v>15.120000000000001</v>
          </cell>
          <cell r="I10" t="str">
            <v>O</v>
          </cell>
          <cell r="J10">
            <v>32.76</v>
          </cell>
          <cell r="K10">
            <v>0</v>
          </cell>
        </row>
        <row r="11">
          <cell r="B11">
            <v>24.579166666666666</v>
          </cell>
          <cell r="C11">
            <v>36.799999999999997</v>
          </cell>
          <cell r="D11">
            <v>12.7</v>
          </cell>
          <cell r="E11">
            <v>40.625</v>
          </cell>
          <cell r="F11">
            <v>87</v>
          </cell>
          <cell r="G11">
            <v>11</v>
          </cell>
          <cell r="H11">
            <v>10.8</v>
          </cell>
          <cell r="I11" t="str">
            <v>O</v>
          </cell>
          <cell r="J11">
            <v>29.16</v>
          </cell>
          <cell r="K11">
            <v>0</v>
          </cell>
        </row>
        <row r="12">
          <cell r="B12">
            <v>24.970833333333335</v>
          </cell>
          <cell r="C12">
            <v>37.6</v>
          </cell>
          <cell r="D12">
            <v>14.7</v>
          </cell>
          <cell r="E12">
            <v>43.791666666666664</v>
          </cell>
          <cell r="F12">
            <v>80</v>
          </cell>
          <cell r="G12">
            <v>13</v>
          </cell>
          <cell r="H12">
            <v>9</v>
          </cell>
          <cell r="I12" t="str">
            <v>NO</v>
          </cell>
          <cell r="J12">
            <v>27</v>
          </cell>
          <cell r="K12">
            <v>0</v>
          </cell>
        </row>
        <row r="13">
          <cell r="B13">
            <v>27.229166666666668</v>
          </cell>
          <cell r="C13">
            <v>38.9</v>
          </cell>
          <cell r="D13">
            <v>16</v>
          </cell>
          <cell r="E13">
            <v>41.083333333333336</v>
          </cell>
          <cell r="F13">
            <v>85</v>
          </cell>
          <cell r="G13">
            <v>13</v>
          </cell>
          <cell r="H13">
            <v>18</v>
          </cell>
          <cell r="I13" t="str">
            <v>O</v>
          </cell>
          <cell r="J13">
            <v>41.04</v>
          </cell>
          <cell r="K13">
            <v>0</v>
          </cell>
        </row>
        <row r="14">
          <cell r="B14">
            <v>27.941666666666666</v>
          </cell>
          <cell r="C14">
            <v>37.700000000000003</v>
          </cell>
          <cell r="D14">
            <v>16.3</v>
          </cell>
          <cell r="E14">
            <v>33.291666666666664</v>
          </cell>
          <cell r="F14">
            <v>73</v>
          </cell>
          <cell r="G14">
            <v>13</v>
          </cell>
          <cell r="H14">
            <v>16.2</v>
          </cell>
          <cell r="I14" t="str">
            <v>SE</v>
          </cell>
          <cell r="J14">
            <v>39.24</v>
          </cell>
          <cell r="K14">
            <v>0</v>
          </cell>
        </row>
        <row r="15">
          <cell r="B15">
            <v>26.666666666666668</v>
          </cell>
          <cell r="C15">
            <v>39.299999999999997</v>
          </cell>
          <cell r="D15">
            <v>14.8</v>
          </cell>
          <cell r="E15">
            <v>42.833333333333336</v>
          </cell>
          <cell r="F15">
            <v>84</v>
          </cell>
          <cell r="G15">
            <v>14</v>
          </cell>
          <cell r="H15">
            <v>12.24</v>
          </cell>
          <cell r="I15" t="str">
            <v>NE</v>
          </cell>
          <cell r="J15">
            <v>27.36</v>
          </cell>
          <cell r="K15">
            <v>0</v>
          </cell>
        </row>
        <row r="16">
          <cell r="B16">
            <v>28.299999999999997</v>
          </cell>
          <cell r="C16">
            <v>38.5</v>
          </cell>
          <cell r="D16">
            <v>17.100000000000001</v>
          </cell>
          <cell r="E16">
            <v>41.041666666666664</v>
          </cell>
          <cell r="F16">
            <v>83</v>
          </cell>
          <cell r="G16">
            <v>13</v>
          </cell>
          <cell r="H16">
            <v>11.520000000000001</v>
          </cell>
          <cell r="I16" t="str">
            <v>S</v>
          </cell>
          <cell r="J16">
            <v>31.319999999999997</v>
          </cell>
          <cell r="K16">
            <v>0</v>
          </cell>
        </row>
        <row r="17">
          <cell r="B17">
            <v>26.416666666666671</v>
          </cell>
          <cell r="C17">
            <v>38</v>
          </cell>
          <cell r="D17">
            <v>15.5</v>
          </cell>
          <cell r="E17">
            <v>41.291666666666664</v>
          </cell>
          <cell r="F17">
            <v>84</v>
          </cell>
          <cell r="G17">
            <v>13</v>
          </cell>
          <cell r="H17">
            <v>13.68</v>
          </cell>
          <cell r="I17" t="str">
            <v>SE</v>
          </cell>
          <cell r="J17">
            <v>34.56</v>
          </cell>
          <cell r="K17">
            <v>0</v>
          </cell>
        </row>
        <row r="18">
          <cell r="B18">
            <v>28.533333333333342</v>
          </cell>
          <cell r="C18">
            <v>39.200000000000003</v>
          </cell>
          <cell r="D18">
            <v>16.399999999999999</v>
          </cell>
          <cell r="E18">
            <v>31.958333333333332</v>
          </cell>
          <cell r="F18">
            <v>76</v>
          </cell>
          <cell r="G18">
            <v>10</v>
          </cell>
          <cell r="H18">
            <v>12.6</v>
          </cell>
          <cell r="I18" t="str">
            <v>L</v>
          </cell>
          <cell r="J18">
            <v>33.119999999999997</v>
          </cell>
          <cell r="K18">
            <v>0</v>
          </cell>
        </row>
        <row r="19">
          <cell r="B19">
            <v>27.075000000000003</v>
          </cell>
          <cell r="C19">
            <v>39.299999999999997</v>
          </cell>
          <cell r="D19">
            <v>15.2</v>
          </cell>
          <cell r="E19">
            <v>42.25</v>
          </cell>
          <cell r="F19">
            <v>87</v>
          </cell>
          <cell r="G19">
            <v>13</v>
          </cell>
          <cell r="H19">
            <v>13.32</v>
          </cell>
          <cell r="I19" t="str">
            <v>SE</v>
          </cell>
          <cell r="J19">
            <v>34.92</v>
          </cell>
          <cell r="K19">
            <v>0</v>
          </cell>
        </row>
        <row r="20">
          <cell r="B20">
            <v>27.724999999999994</v>
          </cell>
          <cell r="C20">
            <v>37.9</v>
          </cell>
          <cell r="D20">
            <v>16.600000000000001</v>
          </cell>
          <cell r="E20">
            <v>40.5</v>
          </cell>
          <cell r="F20">
            <v>88</v>
          </cell>
          <cell r="G20">
            <v>13</v>
          </cell>
          <cell r="H20">
            <v>8.64</v>
          </cell>
          <cell r="I20" t="str">
            <v>O</v>
          </cell>
          <cell r="J20">
            <v>19.440000000000001</v>
          </cell>
          <cell r="K20">
            <v>0</v>
          </cell>
        </row>
        <row r="21">
          <cell r="B21">
            <v>24.570833333333336</v>
          </cell>
          <cell r="C21">
            <v>34.299999999999997</v>
          </cell>
          <cell r="D21">
            <v>16.899999999999999</v>
          </cell>
          <cell r="E21">
            <v>58</v>
          </cell>
          <cell r="F21">
            <v>89</v>
          </cell>
          <cell r="G21">
            <v>22</v>
          </cell>
          <cell r="H21">
            <v>10.08</v>
          </cell>
          <cell r="I21" t="str">
            <v>O</v>
          </cell>
          <cell r="J21">
            <v>33.840000000000003</v>
          </cell>
          <cell r="K21">
            <v>0</v>
          </cell>
        </row>
        <row r="22">
          <cell r="B22">
            <v>25.662499999999998</v>
          </cell>
          <cell r="C22">
            <v>36.700000000000003</v>
          </cell>
          <cell r="D22">
            <v>16.3</v>
          </cell>
          <cell r="E22">
            <v>52.416666666666664</v>
          </cell>
          <cell r="F22">
            <v>91</v>
          </cell>
          <cell r="G22">
            <v>14</v>
          </cell>
          <cell r="H22">
            <v>8.64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26.191666666666666</v>
          </cell>
          <cell r="C23">
            <v>37.9</v>
          </cell>
          <cell r="D23">
            <v>14.7</v>
          </cell>
          <cell r="E23">
            <v>44.25</v>
          </cell>
          <cell r="F23">
            <v>87</v>
          </cell>
          <cell r="G23">
            <v>12</v>
          </cell>
          <cell r="H23">
            <v>14.04</v>
          </cell>
          <cell r="I23" t="str">
            <v>O</v>
          </cell>
          <cell r="J23">
            <v>34.200000000000003</v>
          </cell>
          <cell r="K23">
            <v>0</v>
          </cell>
        </row>
        <row r="24">
          <cell r="B24">
            <v>27.599999999999998</v>
          </cell>
          <cell r="C24">
            <v>37.9</v>
          </cell>
          <cell r="D24">
            <v>18.100000000000001</v>
          </cell>
          <cell r="E24">
            <v>37.041666666666664</v>
          </cell>
          <cell r="F24">
            <v>67</v>
          </cell>
          <cell r="G24">
            <v>13</v>
          </cell>
          <cell r="H24">
            <v>13.32</v>
          </cell>
          <cell r="I24" t="str">
            <v>O</v>
          </cell>
          <cell r="J24">
            <v>32.76</v>
          </cell>
          <cell r="K24">
            <v>0</v>
          </cell>
        </row>
        <row r="25">
          <cell r="B25">
            <v>27.670833333333334</v>
          </cell>
          <cell r="C25">
            <v>38.200000000000003</v>
          </cell>
          <cell r="D25">
            <v>16.399999999999999</v>
          </cell>
          <cell r="E25">
            <v>37.083333333333336</v>
          </cell>
          <cell r="F25">
            <v>80</v>
          </cell>
          <cell r="G25">
            <v>12</v>
          </cell>
          <cell r="H25">
            <v>12.24</v>
          </cell>
          <cell r="I25" t="str">
            <v>O</v>
          </cell>
          <cell r="J25">
            <v>33.119999999999997</v>
          </cell>
          <cell r="K25">
            <v>0</v>
          </cell>
        </row>
        <row r="26">
          <cell r="B26">
            <v>27.529166666666658</v>
          </cell>
          <cell r="C26">
            <v>37.9</v>
          </cell>
          <cell r="D26">
            <v>16.5</v>
          </cell>
          <cell r="E26">
            <v>37.041666666666664</v>
          </cell>
          <cell r="F26">
            <v>76</v>
          </cell>
          <cell r="G26">
            <v>12</v>
          </cell>
          <cell r="H26">
            <v>10.8</v>
          </cell>
          <cell r="I26" t="str">
            <v>O</v>
          </cell>
          <cell r="J26">
            <v>28.08</v>
          </cell>
          <cell r="K26">
            <v>0</v>
          </cell>
        </row>
        <row r="27">
          <cell r="B27">
            <v>27.037499999999998</v>
          </cell>
          <cell r="C27">
            <v>37.5</v>
          </cell>
          <cell r="D27">
            <v>15.8</v>
          </cell>
          <cell r="E27">
            <v>41.916666666666664</v>
          </cell>
          <cell r="F27">
            <v>85</v>
          </cell>
          <cell r="G27">
            <v>14</v>
          </cell>
          <cell r="H27">
            <v>11.16</v>
          </cell>
          <cell r="I27" t="str">
            <v>NO</v>
          </cell>
          <cell r="J27">
            <v>25.56</v>
          </cell>
          <cell r="K27">
            <v>0</v>
          </cell>
        </row>
        <row r="28">
          <cell r="B28">
            <v>27.216666666666669</v>
          </cell>
          <cell r="C28">
            <v>36.799999999999997</v>
          </cell>
          <cell r="D28">
            <v>16.600000000000001</v>
          </cell>
          <cell r="E28">
            <v>42.291666666666664</v>
          </cell>
          <cell r="F28">
            <v>80</v>
          </cell>
          <cell r="G28">
            <v>17</v>
          </cell>
          <cell r="H28">
            <v>12.24</v>
          </cell>
          <cell r="I28" t="str">
            <v>O</v>
          </cell>
          <cell r="J28">
            <v>27.720000000000002</v>
          </cell>
          <cell r="K28">
            <v>0</v>
          </cell>
        </row>
        <row r="29">
          <cell r="B29">
            <v>27.912500000000005</v>
          </cell>
          <cell r="C29">
            <v>35.6</v>
          </cell>
          <cell r="D29">
            <v>21.7</v>
          </cell>
          <cell r="E29">
            <v>42.916666666666664</v>
          </cell>
          <cell r="F29">
            <v>68</v>
          </cell>
          <cell r="G29">
            <v>20</v>
          </cell>
          <cell r="H29">
            <v>14.04</v>
          </cell>
          <cell r="I29" t="str">
            <v>O</v>
          </cell>
          <cell r="J29">
            <v>27.720000000000002</v>
          </cell>
          <cell r="K29">
            <v>0</v>
          </cell>
        </row>
        <row r="30">
          <cell r="B30">
            <v>27.104166666666661</v>
          </cell>
          <cell r="C30">
            <v>37.200000000000003</v>
          </cell>
          <cell r="D30">
            <v>17.8</v>
          </cell>
          <cell r="E30">
            <v>45.833333333333336</v>
          </cell>
          <cell r="F30">
            <v>82</v>
          </cell>
          <cell r="G30">
            <v>15</v>
          </cell>
          <cell r="H30">
            <v>10.08</v>
          </cell>
          <cell r="I30" t="str">
            <v>O</v>
          </cell>
          <cell r="J30">
            <v>26.64</v>
          </cell>
          <cell r="K30">
            <v>0</v>
          </cell>
        </row>
        <row r="31">
          <cell r="B31">
            <v>27.991666666666671</v>
          </cell>
          <cell r="C31">
            <v>37.799999999999997</v>
          </cell>
          <cell r="D31">
            <v>18.3</v>
          </cell>
          <cell r="E31">
            <v>39.416666666666664</v>
          </cell>
          <cell r="F31">
            <v>75</v>
          </cell>
          <cell r="G31">
            <v>15</v>
          </cell>
          <cell r="H31">
            <v>12.6</v>
          </cell>
          <cell r="I31" t="str">
            <v>O</v>
          </cell>
          <cell r="J31">
            <v>44.28</v>
          </cell>
          <cell r="K31">
            <v>0</v>
          </cell>
        </row>
        <row r="32">
          <cell r="B32">
            <v>27.325000000000003</v>
          </cell>
          <cell r="C32">
            <v>37.4</v>
          </cell>
          <cell r="D32">
            <v>20.9</v>
          </cell>
          <cell r="E32">
            <v>49.041666666666664</v>
          </cell>
          <cell r="F32">
            <v>86</v>
          </cell>
          <cell r="G32">
            <v>22</v>
          </cell>
          <cell r="H32">
            <v>25.92</v>
          </cell>
          <cell r="I32" t="str">
            <v>NE</v>
          </cell>
          <cell r="J32">
            <v>62.639999999999993</v>
          </cell>
          <cell r="K32">
            <v>16</v>
          </cell>
        </row>
        <row r="33">
          <cell r="B33">
            <v>20.512499999999999</v>
          </cell>
          <cell r="C33">
            <v>22.1</v>
          </cell>
          <cell r="D33">
            <v>19.600000000000001</v>
          </cell>
          <cell r="E33">
            <v>92.291666666666671</v>
          </cell>
          <cell r="F33">
            <v>97</v>
          </cell>
          <cell r="G33">
            <v>79</v>
          </cell>
          <cell r="H33">
            <v>5.04</v>
          </cell>
          <cell r="I33" t="str">
            <v>O</v>
          </cell>
          <cell r="J33">
            <v>16.2</v>
          </cell>
          <cell r="K33">
            <v>20.8</v>
          </cell>
        </row>
        <row r="34">
          <cell r="B34">
            <v>22.44285714285714</v>
          </cell>
          <cell r="C34">
            <v>28.3</v>
          </cell>
          <cell r="D34">
            <v>18.899999999999999</v>
          </cell>
          <cell r="E34">
            <v>80.761904761904759</v>
          </cell>
          <cell r="F34">
            <v>98</v>
          </cell>
          <cell r="G34">
            <v>50</v>
          </cell>
          <cell r="H34">
            <v>7.2</v>
          </cell>
          <cell r="I34" t="str">
            <v>SE</v>
          </cell>
          <cell r="J34">
            <v>18.36</v>
          </cell>
          <cell r="K34">
            <v>0.2</v>
          </cell>
        </row>
        <row r="35">
          <cell r="I35" t="str">
            <v>O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26.504166666666663</v>
          </cell>
          <cell r="C5">
            <v>35</v>
          </cell>
          <cell r="D5">
            <v>18.600000000000001</v>
          </cell>
          <cell r="E5">
            <v>31.583333333333332</v>
          </cell>
          <cell r="F5">
            <v>60</v>
          </cell>
          <cell r="G5">
            <v>12</v>
          </cell>
          <cell r="H5">
            <v>18.720000000000002</v>
          </cell>
          <cell r="I5" t="str">
            <v>L</v>
          </cell>
          <cell r="J5">
            <v>46.440000000000005</v>
          </cell>
          <cell r="K5">
            <v>0</v>
          </cell>
        </row>
        <row r="6">
          <cell r="B6">
            <v>26.262500000000003</v>
          </cell>
          <cell r="C6">
            <v>34.5</v>
          </cell>
          <cell r="D6">
            <v>17.2</v>
          </cell>
          <cell r="E6">
            <v>29.75</v>
          </cell>
          <cell r="F6">
            <v>54</v>
          </cell>
          <cell r="G6">
            <v>14</v>
          </cell>
          <cell r="H6">
            <v>29.880000000000003</v>
          </cell>
          <cell r="I6" t="str">
            <v>NE</v>
          </cell>
          <cell r="J6">
            <v>43.2</v>
          </cell>
          <cell r="K6">
            <v>0</v>
          </cell>
        </row>
        <row r="7">
          <cell r="B7">
            <v>25.754166666666663</v>
          </cell>
          <cell r="C7">
            <v>33.5</v>
          </cell>
          <cell r="D7">
            <v>18.100000000000001</v>
          </cell>
          <cell r="E7">
            <v>34.166666666666664</v>
          </cell>
          <cell r="F7">
            <v>59</v>
          </cell>
          <cell r="G7">
            <v>15</v>
          </cell>
          <cell r="H7">
            <v>24.12</v>
          </cell>
          <cell r="I7" t="str">
            <v>L</v>
          </cell>
          <cell r="J7">
            <v>39.96</v>
          </cell>
          <cell r="K7">
            <v>0</v>
          </cell>
        </row>
        <row r="8">
          <cell r="B8">
            <v>25.863636363636363</v>
          </cell>
          <cell r="C8">
            <v>33.1</v>
          </cell>
          <cell r="D8">
            <v>17.600000000000001</v>
          </cell>
          <cell r="E8">
            <v>29.727272727272727</v>
          </cell>
          <cell r="F8">
            <v>50</v>
          </cell>
          <cell r="G8">
            <v>15</v>
          </cell>
          <cell r="H8">
            <v>25.92</v>
          </cell>
          <cell r="I8" t="str">
            <v>NE</v>
          </cell>
          <cell r="J8">
            <v>39.96</v>
          </cell>
          <cell r="K8">
            <v>0</v>
          </cell>
        </row>
        <row r="9">
          <cell r="B9">
            <v>25.075000000000003</v>
          </cell>
          <cell r="C9">
            <v>33.6</v>
          </cell>
          <cell r="D9">
            <v>17.100000000000001</v>
          </cell>
          <cell r="E9">
            <v>28.916666666666668</v>
          </cell>
          <cell r="F9">
            <v>47</v>
          </cell>
          <cell r="G9">
            <v>13</v>
          </cell>
          <cell r="H9">
            <v>24.12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24.641666666666666</v>
          </cell>
          <cell r="C10">
            <v>33.200000000000003</v>
          </cell>
          <cell r="D10">
            <v>15.7</v>
          </cell>
          <cell r="E10">
            <v>27.166666666666668</v>
          </cell>
          <cell r="F10">
            <v>48</v>
          </cell>
          <cell r="G10">
            <v>11</v>
          </cell>
          <cell r="H10">
            <v>21.240000000000002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24.708333333333339</v>
          </cell>
          <cell r="C11">
            <v>33.700000000000003</v>
          </cell>
          <cell r="D11">
            <v>15.7</v>
          </cell>
          <cell r="E11">
            <v>27.583333333333332</v>
          </cell>
          <cell r="F11">
            <v>45</v>
          </cell>
          <cell r="G11">
            <v>14</v>
          </cell>
          <cell r="H11">
            <v>19.440000000000001</v>
          </cell>
          <cell r="I11" t="str">
            <v>NE</v>
          </cell>
          <cell r="J11">
            <v>36</v>
          </cell>
          <cell r="K11">
            <v>0</v>
          </cell>
        </row>
        <row r="12">
          <cell r="B12">
            <v>25.995833333333334</v>
          </cell>
          <cell r="C12">
            <v>35.5</v>
          </cell>
          <cell r="D12">
            <v>17.399999999999999</v>
          </cell>
          <cell r="E12">
            <v>29.75</v>
          </cell>
          <cell r="F12">
            <v>51</v>
          </cell>
          <cell r="G12">
            <v>14</v>
          </cell>
          <cell r="H12">
            <v>20.16</v>
          </cell>
          <cell r="I12" t="str">
            <v>NE</v>
          </cell>
          <cell r="J12">
            <v>30.96</v>
          </cell>
          <cell r="K12">
            <v>0</v>
          </cell>
        </row>
        <row r="13">
          <cell r="B13">
            <v>27.291666666666671</v>
          </cell>
          <cell r="C13">
            <v>36</v>
          </cell>
          <cell r="D13">
            <v>19</v>
          </cell>
          <cell r="E13">
            <v>27.458333333333332</v>
          </cell>
          <cell r="F13">
            <v>47</v>
          </cell>
          <cell r="G13">
            <v>13</v>
          </cell>
          <cell r="H13">
            <v>30.96</v>
          </cell>
          <cell r="I13" t="str">
            <v>NE</v>
          </cell>
          <cell r="J13">
            <v>42.12</v>
          </cell>
          <cell r="K13">
            <v>0</v>
          </cell>
        </row>
        <row r="14">
          <cell r="B14">
            <v>27.637500000000006</v>
          </cell>
          <cell r="C14">
            <v>35.9</v>
          </cell>
          <cell r="D14">
            <v>20.6</v>
          </cell>
          <cell r="E14">
            <v>24.875</v>
          </cell>
          <cell r="F14">
            <v>38</v>
          </cell>
          <cell r="G14">
            <v>13</v>
          </cell>
          <cell r="H14">
            <v>26.64</v>
          </cell>
          <cell r="I14" t="str">
            <v>NE</v>
          </cell>
          <cell r="J14">
            <v>48.96</v>
          </cell>
          <cell r="K14">
            <v>0</v>
          </cell>
        </row>
        <row r="15">
          <cell r="B15">
            <v>27.287499999999998</v>
          </cell>
          <cell r="C15">
            <v>35.9</v>
          </cell>
          <cell r="D15">
            <v>18.899999999999999</v>
          </cell>
          <cell r="E15">
            <v>27.416666666666668</v>
          </cell>
          <cell r="F15">
            <v>46</v>
          </cell>
          <cell r="G15">
            <v>14</v>
          </cell>
          <cell r="H15">
            <v>24.12</v>
          </cell>
          <cell r="I15" t="str">
            <v>NE</v>
          </cell>
          <cell r="J15">
            <v>43.2</v>
          </cell>
          <cell r="K15">
            <v>0</v>
          </cell>
        </row>
        <row r="16">
          <cell r="B16">
            <v>27.600000000000005</v>
          </cell>
          <cell r="C16">
            <v>35.9</v>
          </cell>
          <cell r="D16">
            <v>18.2</v>
          </cell>
          <cell r="E16">
            <v>32.291666666666664</v>
          </cell>
          <cell r="F16">
            <v>64</v>
          </cell>
          <cell r="G16">
            <v>13</v>
          </cell>
          <cell r="H16">
            <v>19.079999999999998</v>
          </cell>
          <cell r="I16" t="str">
            <v>NE</v>
          </cell>
          <cell r="J16">
            <v>38.519999999999996</v>
          </cell>
          <cell r="K16">
            <v>0</v>
          </cell>
        </row>
        <row r="17">
          <cell r="B17">
            <v>28.076190476190476</v>
          </cell>
          <cell r="C17">
            <v>35.5</v>
          </cell>
          <cell r="D17">
            <v>20.100000000000001</v>
          </cell>
          <cell r="E17">
            <v>24.80952380952381</v>
          </cell>
          <cell r="F17">
            <v>42</v>
          </cell>
          <cell r="G17">
            <v>14</v>
          </cell>
          <cell r="H17">
            <v>30.240000000000002</v>
          </cell>
          <cell r="I17" t="str">
            <v>NE</v>
          </cell>
          <cell r="J17">
            <v>52.56</v>
          </cell>
          <cell r="K17">
            <v>0</v>
          </cell>
        </row>
        <row r="18">
          <cell r="B18">
            <v>29.93333333333333</v>
          </cell>
          <cell r="C18">
            <v>35.1</v>
          </cell>
          <cell r="D18">
            <v>18.100000000000001</v>
          </cell>
          <cell r="E18">
            <v>21.4</v>
          </cell>
          <cell r="F18">
            <v>48</v>
          </cell>
          <cell r="G18">
            <v>12</v>
          </cell>
          <cell r="H18">
            <v>27.720000000000002</v>
          </cell>
          <cell r="I18" t="str">
            <v>N</v>
          </cell>
          <cell r="J18">
            <v>41.76</v>
          </cell>
          <cell r="K18">
            <v>0</v>
          </cell>
        </row>
        <row r="19">
          <cell r="B19">
            <v>26.495833333333337</v>
          </cell>
          <cell r="C19">
            <v>35.9</v>
          </cell>
          <cell r="D19">
            <v>18.3</v>
          </cell>
          <cell r="E19">
            <v>28.416666666666668</v>
          </cell>
          <cell r="F19">
            <v>49</v>
          </cell>
          <cell r="G19">
            <v>13</v>
          </cell>
          <cell r="H19">
            <v>21.6</v>
          </cell>
          <cell r="I19" t="str">
            <v>NE</v>
          </cell>
          <cell r="J19">
            <v>37.440000000000005</v>
          </cell>
          <cell r="K19">
            <v>0</v>
          </cell>
        </row>
        <row r="20">
          <cell r="B20">
            <v>26.991666666666671</v>
          </cell>
          <cell r="C20">
            <v>35.1</v>
          </cell>
          <cell r="D20">
            <v>17.3</v>
          </cell>
          <cell r="E20">
            <v>24.708333333333332</v>
          </cell>
          <cell r="F20">
            <v>48</v>
          </cell>
          <cell r="G20">
            <v>11</v>
          </cell>
          <cell r="H20">
            <v>24.48</v>
          </cell>
          <cell r="I20" t="str">
            <v>SE</v>
          </cell>
          <cell r="J20">
            <v>42.12</v>
          </cell>
          <cell r="K20">
            <v>0</v>
          </cell>
        </row>
        <row r="21">
          <cell r="B21">
            <v>26.118181818181821</v>
          </cell>
          <cell r="C21">
            <v>33.5</v>
          </cell>
          <cell r="D21">
            <v>16.7</v>
          </cell>
          <cell r="E21">
            <v>31.5</v>
          </cell>
          <cell r="F21">
            <v>90</v>
          </cell>
          <cell r="G21">
            <v>12</v>
          </cell>
          <cell r="H21">
            <v>18.720000000000002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25.979166666666668</v>
          </cell>
          <cell r="C22">
            <v>34.299999999999997</v>
          </cell>
          <cell r="D22">
            <v>17.5</v>
          </cell>
          <cell r="E22">
            <v>27.125</v>
          </cell>
          <cell r="F22">
            <v>48</v>
          </cell>
          <cell r="G22">
            <v>13</v>
          </cell>
          <cell r="H22">
            <v>21.6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27.254166666666663</v>
          </cell>
          <cell r="C23">
            <v>35.6</v>
          </cell>
          <cell r="D23">
            <v>18.7</v>
          </cell>
          <cell r="E23">
            <v>22.791666666666668</v>
          </cell>
          <cell r="F23">
            <v>39</v>
          </cell>
          <cell r="G23">
            <v>12</v>
          </cell>
          <cell r="H23">
            <v>20.52</v>
          </cell>
          <cell r="I23" t="str">
            <v>L</v>
          </cell>
          <cell r="J23">
            <v>39.24</v>
          </cell>
          <cell r="K23">
            <v>0</v>
          </cell>
        </row>
        <row r="24">
          <cell r="B24">
            <v>27.158333333333335</v>
          </cell>
          <cell r="C24">
            <v>35.4</v>
          </cell>
          <cell r="D24">
            <v>17.8</v>
          </cell>
          <cell r="E24">
            <v>26.541666666666668</v>
          </cell>
          <cell r="F24">
            <v>50</v>
          </cell>
          <cell r="G24">
            <v>13</v>
          </cell>
          <cell r="H24">
            <v>25.2</v>
          </cell>
          <cell r="I24" t="str">
            <v>NE</v>
          </cell>
          <cell r="J24">
            <v>53.64</v>
          </cell>
          <cell r="K24">
            <v>0</v>
          </cell>
        </row>
        <row r="25">
          <cell r="B25">
            <v>26.729166666666668</v>
          </cell>
          <cell r="C25">
            <v>35.700000000000003</v>
          </cell>
          <cell r="D25">
            <v>18.2</v>
          </cell>
          <cell r="E25">
            <v>28</v>
          </cell>
          <cell r="F25">
            <v>49</v>
          </cell>
          <cell r="G25">
            <v>12</v>
          </cell>
          <cell r="H25">
            <v>22.32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25.924999999999997</v>
          </cell>
          <cell r="C26">
            <v>35.1</v>
          </cell>
          <cell r="D26">
            <v>17.2</v>
          </cell>
          <cell r="E26">
            <v>32.666666666666664</v>
          </cell>
          <cell r="F26">
            <v>58</v>
          </cell>
          <cell r="G26">
            <v>14</v>
          </cell>
          <cell r="H26">
            <v>18.36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25.791666666666668</v>
          </cell>
          <cell r="C27">
            <v>35.200000000000003</v>
          </cell>
          <cell r="D27">
            <v>18.399999999999999</v>
          </cell>
          <cell r="E27">
            <v>36.208333333333336</v>
          </cell>
          <cell r="F27">
            <v>58</v>
          </cell>
          <cell r="G27">
            <v>15</v>
          </cell>
          <cell r="H27">
            <v>18.720000000000002</v>
          </cell>
          <cell r="I27" t="str">
            <v>NE</v>
          </cell>
          <cell r="J27">
            <v>30.240000000000002</v>
          </cell>
          <cell r="K27">
            <v>0</v>
          </cell>
        </row>
        <row r="28">
          <cell r="B28">
            <v>27.245833333333334</v>
          </cell>
          <cell r="C28">
            <v>35.700000000000003</v>
          </cell>
          <cell r="D28">
            <v>18.8</v>
          </cell>
          <cell r="E28">
            <v>28.125</v>
          </cell>
          <cell r="F28">
            <v>51</v>
          </cell>
          <cell r="G28">
            <v>14</v>
          </cell>
          <cell r="H28">
            <v>18.720000000000002</v>
          </cell>
          <cell r="I28" t="str">
            <v>L</v>
          </cell>
          <cell r="J28">
            <v>31.319999999999997</v>
          </cell>
          <cell r="K28">
            <v>0</v>
          </cell>
        </row>
        <row r="29">
          <cell r="B29">
            <v>27.30416666666666</v>
          </cell>
          <cell r="C29">
            <v>35.6</v>
          </cell>
          <cell r="D29">
            <v>20.6</v>
          </cell>
          <cell r="E29">
            <v>29.166666666666668</v>
          </cell>
          <cell r="F29">
            <v>45</v>
          </cell>
          <cell r="G29">
            <v>15</v>
          </cell>
          <cell r="H29">
            <v>25.56</v>
          </cell>
          <cell r="I29" t="str">
            <v>L</v>
          </cell>
          <cell r="J29">
            <v>40.680000000000007</v>
          </cell>
          <cell r="K29">
            <v>0</v>
          </cell>
        </row>
        <row r="30">
          <cell r="B30">
            <v>25.391304347826082</v>
          </cell>
          <cell r="C30">
            <v>35.1</v>
          </cell>
          <cell r="D30">
            <v>18.600000000000001</v>
          </cell>
          <cell r="E30">
            <v>41.782608695652172</v>
          </cell>
          <cell r="F30">
            <v>65</v>
          </cell>
          <cell r="G30">
            <v>17</v>
          </cell>
          <cell r="H30">
            <v>18.720000000000002</v>
          </cell>
          <cell r="I30" t="str">
            <v>NE</v>
          </cell>
          <cell r="J30">
            <v>48.24</v>
          </cell>
          <cell r="K30">
            <v>0</v>
          </cell>
        </row>
        <row r="31">
          <cell r="B31">
            <v>25.778260869565212</v>
          </cell>
          <cell r="C31">
            <v>34.9</v>
          </cell>
          <cell r="D31">
            <v>18.3</v>
          </cell>
          <cell r="E31">
            <v>47.782608695652172</v>
          </cell>
          <cell r="F31">
            <v>76</v>
          </cell>
          <cell r="G31">
            <v>19</v>
          </cell>
          <cell r="H31">
            <v>24.48</v>
          </cell>
          <cell r="I31" t="str">
            <v>NE</v>
          </cell>
          <cell r="J31">
            <v>55.440000000000005</v>
          </cell>
          <cell r="K31">
            <v>0.4</v>
          </cell>
        </row>
        <row r="32">
          <cell r="B32">
            <v>24.274999999999995</v>
          </cell>
          <cell r="C32">
            <v>31.7</v>
          </cell>
          <cell r="D32">
            <v>17.7</v>
          </cell>
          <cell r="E32">
            <v>60.791666666666664</v>
          </cell>
          <cell r="F32">
            <v>88</v>
          </cell>
          <cell r="G32">
            <v>33</v>
          </cell>
          <cell r="H32">
            <v>20.88</v>
          </cell>
          <cell r="I32" t="str">
            <v>O</v>
          </cell>
          <cell r="J32">
            <v>36.36</v>
          </cell>
          <cell r="K32">
            <v>0</v>
          </cell>
        </row>
        <row r="33">
          <cell r="B33">
            <v>19.917391304347827</v>
          </cell>
          <cell r="C33">
            <v>23.8</v>
          </cell>
          <cell r="D33">
            <v>17.399999999999999</v>
          </cell>
          <cell r="E33">
            <v>81.304347826086953</v>
          </cell>
          <cell r="F33">
            <v>96</v>
          </cell>
          <cell r="G33">
            <v>60</v>
          </cell>
          <cell r="H33">
            <v>14.4</v>
          </cell>
          <cell r="I33" t="str">
            <v>SO</v>
          </cell>
          <cell r="J33">
            <v>28.8</v>
          </cell>
          <cell r="K33">
            <v>31.4</v>
          </cell>
        </row>
        <row r="34">
          <cell r="B34">
            <v>19.752941176470589</v>
          </cell>
          <cell r="C34">
            <v>24.6</v>
          </cell>
          <cell r="D34">
            <v>17</v>
          </cell>
          <cell r="E34">
            <v>79.705882352941174</v>
          </cell>
          <cell r="F34">
            <v>96</v>
          </cell>
          <cell r="G34">
            <v>52</v>
          </cell>
          <cell r="H34">
            <v>16.920000000000002</v>
          </cell>
          <cell r="I34" t="str">
            <v>N</v>
          </cell>
          <cell r="J34">
            <v>28.08</v>
          </cell>
          <cell r="K34">
            <v>3.6000000000000005</v>
          </cell>
        </row>
        <row r="35">
          <cell r="I35" t="str">
            <v>NE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26.891666666666666</v>
          </cell>
          <cell r="C5">
            <v>38.299999999999997</v>
          </cell>
          <cell r="D5">
            <v>17.600000000000001</v>
          </cell>
          <cell r="E5">
            <v>39.666666666666664</v>
          </cell>
          <cell r="F5">
            <v>69</v>
          </cell>
          <cell r="G5">
            <v>11</v>
          </cell>
          <cell r="H5">
            <v>10.44</v>
          </cell>
          <cell r="I5" t="str">
            <v>SE</v>
          </cell>
          <cell r="J5">
            <v>27</v>
          </cell>
          <cell r="K5">
            <v>0</v>
          </cell>
        </row>
        <row r="6">
          <cell r="B6">
            <v>28.000000000000004</v>
          </cell>
          <cell r="C6">
            <v>38.4</v>
          </cell>
          <cell r="D6">
            <v>20.100000000000001</v>
          </cell>
          <cell r="E6">
            <v>39.541666666666664</v>
          </cell>
          <cell r="F6">
            <v>67</v>
          </cell>
          <cell r="G6">
            <v>14</v>
          </cell>
          <cell r="H6">
            <v>9.3600000000000012</v>
          </cell>
          <cell r="I6" t="str">
            <v>SE</v>
          </cell>
          <cell r="J6">
            <v>29.880000000000003</v>
          </cell>
          <cell r="K6">
            <v>0</v>
          </cell>
        </row>
        <row r="7">
          <cell r="B7">
            <v>26.720833333333342</v>
          </cell>
          <cell r="C7">
            <v>37.200000000000003</v>
          </cell>
          <cell r="D7">
            <v>17.100000000000001</v>
          </cell>
          <cell r="E7">
            <v>44.541666666666664</v>
          </cell>
          <cell r="F7">
            <v>77</v>
          </cell>
          <cell r="G7">
            <v>15</v>
          </cell>
          <cell r="H7">
            <v>10.44</v>
          </cell>
          <cell r="I7" t="str">
            <v>SE</v>
          </cell>
          <cell r="J7">
            <v>27</v>
          </cell>
          <cell r="K7">
            <v>0</v>
          </cell>
        </row>
        <row r="8">
          <cell r="B8">
            <v>26.508333333333336</v>
          </cell>
          <cell r="C8">
            <v>36.9</v>
          </cell>
          <cell r="D8">
            <v>16.899999999999999</v>
          </cell>
          <cell r="E8">
            <v>42.875</v>
          </cell>
          <cell r="F8">
            <v>71</v>
          </cell>
          <cell r="G8">
            <v>15</v>
          </cell>
          <cell r="H8">
            <v>7.5600000000000005</v>
          </cell>
          <cell r="I8" t="str">
            <v>SE</v>
          </cell>
          <cell r="J8">
            <v>23.400000000000002</v>
          </cell>
          <cell r="K8">
            <v>0</v>
          </cell>
        </row>
        <row r="9">
          <cell r="B9">
            <v>25.558333333333334</v>
          </cell>
          <cell r="C9">
            <v>36.1</v>
          </cell>
          <cell r="D9">
            <v>15.3</v>
          </cell>
          <cell r="E9">
            <v>47.875</v>
          </cell>
          <cell r="F9">
            <v>86</v>
          </cell>
          <cell r="G9">
            <v>18</v>
          </cell>
          <cell r="H9">
            <v>11.16</v>
          </cell>
          <cell r="I9" t="str">
            <v>L</v>
          </cell>
          <cell r="J9">
            <v>25.92</v>
          </cell>
          <cell r="K9">
            <v>0</v>
          </cell>
        </row>
        <row r="10">
          <cell r="B10">
            <v>25.883333333333336</v>
          </cell>
          <cell r="C10">
            <v>36.6</v>
          </cell>
          <cell r="D10">
            <v>16.2</v>
          </cell>
          <cell r="E10">
            <v>53.333333333333336</v>
          </cell>
          <cell r="F10">
            <v>95</v>
          </cell>
          <cell r="G10">
            <v>15</v>
          </cell>
          <cell r="H10">
            <v>9.3600000000000012</v>
          </cell>
          <cell r="I10" t="str">
            <v>NO</v>
          </cell>
          <cell r="J10">
            <v>25.56</v>
          </cell>
          <cell r="K10">
            <v>0</v>
          </cell>
        </row>
        <row r="11">
          <cell r="B11">
            <v>25.191666666666663</v>
          </cell>
          <cell r="C11">
            <v>37.200000000000003</v>
          </cell>
          <cell r="D11">
            <v>14</v>
          </cell>
          <cell r="E11">
            <v>48.416666666666664</v>
          </cell>
          <cell r="F11">
            <v>91</v>
          </cell>
          <cell r="G11">
            <v>14</v>
          </cell>
          <cell r="H11">
            <v>7.5600000000000005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26.162500000000005</v>
          </cell>
          <cell r="C12">
            <v>38.200000000000003</v>
          </cell>
          <cell r="D12">
            <v>16.399999999999999</v>
          </cell>
          <cell r="E12">
            <v>48.291666666666664</v>
          </cell>
          <cell r="F12">
            <v>84</v>
          </cell>
          <cell r="G12">
            <v>15</v>
          </cell>
          <cell r="H12">
            <v>7.5600000000000005</v>
          </cell>
          <cell r="I12" t="str">
            <v>S</v>
          </cell>
          <cell r="J12">
            <v>18.36</v>
          </cell>
          <cell r="K12">
            <v>0</v>
          </cell>
        </row>
        <row r="13">
          <cell r="B13">
            <v>27.841666666666669</v>
          </cell>
          <cell r="C13">
            <v>39.6</v>
          </cell>
          <cell r="D13">
            <v>18.100000000000001</v>
          </cell>
          <cell r="E13">
            <v>46.666666666666664</v>
          </cell>
          <cell r="F13">
            <v>85</v>
          </cell>
          <cell r="G13">
            <v>13</v>
          </cell>
          <cell r="H13">
            <v>10.8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27.974999999999998</v>
          </cell>
          <cell r="C14">
            <v>39.6</v>
          </cell>
          <cell r="D14">
            <v>17.3</v>
          </cell>
          <cell r="E14">
            <v>42.416666666666664</v>
          </cell>
          <cell r="F14">
            <v>75</v>
          </cell>
          <cell r="G14">
            <v>13</v>
          </cell>
          <cell r="H14">
            <v>16.920000000000002</v>
          </cell>
          <cell r="I14" t="str">
            <v>NO</v>
          </cell>
          <cell r="J14">
            <v>34.92</v>
          </cell>
          <cell r="K14">
            <v>0</v>
          </cell>
        </row>
        <row r="15">
          <cell r="B15">
            <v>28.199999999999992</v>
          </cell>
          <cell r="C15">
            <v>37.799999999999997</v>
          </cell>
          <cell r="D15">
            <v>17.5</v>
          </cell>
          <cell r="E15">
            <v>49.625</v>
          </cell>
          <cell r="F15">
            <v>87</v>
          </cell>
          <cell r="G15">
            <v>23</v>
          </cell>
          <cell r="H15">
            <v>11.520000000000001</v>
          </cell>
          <cell r="I15" t="str">
            <v>NO</v>
          </cell>
          <cell r="J15">
            <v>24.840000000000003</v>
          </cell>
          <cell r="K15">
            <v>0</v>
          </cell>
        </row>
        <row r="16">
          <cell r="B16">
            <v>29.270833333333339</v>
          </cell>
          <cell r="C16">
            <v>39.700000000000003</v>
          </cell>
          <cell r="D16">
            <v>20.5</v>
          </cell>
          <cell r="E16">
            <v>54.166666666666664</v>
          </cell>
          <cell r="F16">
            <v>91</v>
          </cell>
          <cell r="G16">
            <v>13</v>
          </cell>
          <cell r="H16">
            <v>10.08</v>
          </cell>
          <cell r="I16" t="str">
            <v>L</v>
          </cell>
          <cell r="J16">
            <v>24.840000000000003</v>
          </cell>
          <cell r="K16">
            <v>0</v>
          </cell>
        </row>
        <row r="17">
          <cell r="B17">
            <v>29.354166666666671</v>
          </cell>
          <cell r="C17">
            <v>39.799999999999997</v>
          </cell>
          <cell r="D17">
            <v>18.399999999999999</v>
          </cell>
          <cell r="E17">
            <v>43.166666666666664</v>
          </cell>
          <cell r="F17">
            <v>86</v>
          </cell>
          <cell r="H17">
            <v>13.68</v>
          </cell>
          <cell r="I17" t="str">
            <v>N</v>
          </cell>
          <cell r="J17">
            <v>32.4</v>
          </cell>
          <cell r="K17">
            <v>0</v>
          </cell>
        </row>
        <row r="18">
          <cell r="B18">
            <v>27.370833333333337</v>
          </cell>
          <cell r="C18">
            <v>39.5</v>
          </cell>
          <cell r="D18">
            <v>15.5</v>
          </cell>
          <cell r="E18">
            <v>44.041666666666664</v>
          </cell>
          <cell r="F18">
            <v>89</v>
          </cell>
          <cell r="G18">
            <v>11</v>
          </cell>
          <cell r="H18">
            <v>12.6</v>
          </cell>
          <cell r="I18" t="str">
            <v>SE</v>
          </cell>
          <cell r="J18">
            <v>30.240000000000002</v>
          </cell>
          <cell r="K18">
            <v>0</v>
          </cell>
        </row>
        <row r="19">
          <cell r="B19">
            <v>26.587500000000002</v>
          </cell>
          <cell r="C19">
            <v>39.6</v>
          </cell>
          <cell r="D19">
            <v>15.1</v>
          </cell>
          <cell r="E19">
            <v>43.916666666666664</v>
          </cell>
          <cell r="F19">
            <v>87</v>
          </cell>
          <cell r="G19">
            <v>12</v>
          </cell>
          <cell r="H19">
            <v>8.2799999999999994</v>
          </cell>
          <cell r="I19" t="str">
            <v>S</v>
          </cell>
          <cell r="J19">
            <v>21.6</v>
          </cell>
          <cell r="K19">
            <v>0</v>
          </cell>
        </row>
        <row r="20">
          <cell r="B20">
            <v>27.691666666666666</v>
          </cell>
          <cell r="C20">
            <v>35.299999999999997</v>
          </cell>
          <cell r="D20">
            <v>20</v>
          </cell>
          <cell r="E20">
            <v>53.625</v>
          </cell>
          <cell r="F20">
            <v>91</v>
          </cell>
          <cell r="G20">
            <v>31</v>
          </cell>
          <cell r="H20">
            <v>18</v>
          </cell>
          <cell r="I20" t="str">
            <v>O</v>
          </cell>
          <cell r="J20">
            <v>36</v>
          </cell>
          <cell r="K20">
            <v>0</v>
          </cell>
        </row>
        <row r="21">
          <cell r="B21">
            <v>25.616666666666664</v>
          </cell>
          <cell r="C21">
            <v>36</v>
          </cell>
          <cell r="D21">
            <v>16.100000000000001</v>
          </cell>
          <cell r="E21">
            <v>57.833333333333336</v>
          </cell>
          <cell r="F21">
            <v>94</v>
          </cell>
          <cell r="G21">
            <v>22</v>
          </cell>
          <cell r="H21">
            <v>18.36</v>
          </cell>
          <cell r="I21" t="str">
            <v>SO</v>
          </cell>
          <cell r="J21">
            <v>41.4</v>
          </cell>
          <cell r="K21">
            <v>0</v>
          </cell>
        </row>
        <row r="22">
          <cell r="B22">
            <v>27.733333333333334</v>
          </cell>
          <cell r="C22">
            <v>38</v>
          </cell>
          <cell r="D22">
            <v>18.100000000000001</v>
          </cell>
          <cell r="E22">
            <v>44.625</v>
          </cell>
          <cell r="F22">
            <v>84</v>
          </cell>
          <cell r="G22">
            <v>12</v>
          </cell>
          <cell r="H22">
            <v>10.8</v>
          </cell>
          <cell r="I22" t="str">
            <v>SE</v>
          </cell>
          <cell r="J22">
            <v>26.64</v>
          </cell>
          <cell r="K22">
            <v>0</v>
          </cell>
        </row>
        <row r="23">
          <cell r="B23">
            <v>28.162499999999998</v>
          </cell>
          <cell r="C23">
            <v>39.200000000000003</v>
          </cell>
          <cell r="D23">
            <v>18.100000000000001</v>
          </cell>
          <cell r="E23">
            <v>34.125</v>
          </cell>
          <cell r="F23">
            <v>72</v>
          </cell>
          <cell r="G23">
            <v>12</v>
          </cell>
          <cell r="H23">
            <v>10.44</v>
          </cell>
          <cell r="I23" t="str">
            <v>SE</v>
          </cell>
          <cell r="J23">
            <v>30.96</v>
          </cell>
          <cell r="K23">
            <v>0</v>
          </cell>
        </row>
        <row r="24">
          <cell r="B24">
            <v>28.929166666666671</v>
          </cell>
          <cell r="C24">
            <v>40.200000000000003</v>
          </cell>
          <cell r="D24">
            <v>19.2</v>
          </cell>
          <cell r="E24">
            <v>33.166666666666664</v>
          </cell>
          <cell r="F24">
            <v>61</v>
          </cell>
          <cell r="G24">
            <v>12</v>
          </cell>
          <cell r="H24">
            <v>9</v>
          </cell>
          <cell r="I24" t="str">
            <v>SE</v>
          </cell>
          <cell r="J24">
            <v>29.52</v>
          </cell>
          <cell r="K24">
            <v>0</v>
          </cell>
        </row>
        <row r="25">
          <cell r="B25">
            <v>29.912499999999998</v>
          </cell>
          <cell r="C25">
            <v>39.5</v>
          </cell>
          <cell r="D25">
            <v>20.7</v>
          </cell>
          <cell r="E25">
            <v>30.416666666666668</v>
          </cell>
          <cell r="F25">
            <v>63</v>
          </cell>
          <cell r="G25">
            <v>12</v>
          </cell>
          <cell r="H25">
            <v>8.2799999999999994</v>
          </cell>
          <cell r="I25" t="str">
            <v>SE</v>
          </cell>
          <cell r="J25">
            <v>44.64</v>
          </cell>
          <cell r="K25">
            <v>0</v>
          </cell>
        </row>
        <row r="26">
          <cell r="B26">
            <v>27.775000000000002</v>
          </cell>
          <cell r="C26">
            <v>37.5</v>
          </cell>
          <cell r="D26">
            <v>16.899999999999999</v>
          </cell>
          <cell r="E26">
            <v>36.625</v>
          </cell>
          <cell r="F26">
            <v>71</v>
          </cell>
          <cell r="G26">
            <v>15</v>
          </cell>
          <cell r="H26">
            <v>10.08</v>
          </cell>
          <cell r="I26" t="str">
            <v>O</v>
          </cell>
          <cell r="J26">
            <v>33.119999999999997</v>
          </cell>
          <cell r="K26">
            <v>0</v>
          </cell>
        </row>
        <row r="27">
          <cell r="B27">
            <v>27.220833333333331</v>
          </cell>
          <cell r="C27">
            <v>38.299999999999997</v>
          </cell>
          <cell r="D27">
            <v>17.5</v>
          </cell>
          <cell r="E27">
            <v>45.791666666666664</v>
          </cell>
          <cell r="F27">
            <v>83</v>
          </cell>
          <cell r="G27">
            <v>18</v>
          </cell>
          <cell r="H27">
            <v>11.16</v>
          </cell>
          <cell r="I27" t="str">
            <v>O</v>
          </cell>
          <cell r="J27">
            <v>23.400000000000002</v>
          </cell>
          <cell r="K27">
            <v>0</v>
          </cell>
        </row>
        <row r="28">
          <cell r="B28">
            <v>28.733333333333334</v>
          </cell>
          <cell r="C28">
            <v>38.799999999999997</v>
          </cell>
          <cell r="D28">
            <v>18.8</v>
          </cell>
          <cell r="E28">
            <v>41.583333333333336</v>
          </cell>
          <cell r="F28">
            <v>80</v>
          </cell>
          <cell r="G28">
            <v>14</v>
          </cell>
          <cell r="H28">
            <v>10.8</v>
          </cell>
          <cell r="I28" t="str">
            <v>SE</v>
          </cell>
          <cell r="J28">
            <v>25.2</v>
          </cell>
          <cell r="K28">
            <v>0</v>
          </cell>
        </row>
        <row r="29">
          <cell r="B29">
            <v>29.883333333333329</v>
          </cell>
          <cell r="C29">
            <v>39.700000000000003</v>
          </cell>
          <cell r="D29">
            <v>21.7</v>
          </cell>
          <cell r="E29">
            <v>33.041666666666664</v>
          </cell>
          <cell r="F29">
            <v>54</v>
          </cell>
          <cell r="G29">
            <v>14</v>
          </cell>
          <cell r="H29">
            <v>14.04</v>
          </cell>
          <cell r="I29" t="str">
            <v>SE</v>
          </cell>
          <cell r="J29">
            <v>29.52</v>
          </cell>
          <cell r="K29">
            <v>0</v>
          </cell>
        </row>
        <row r="30">
          <cell r="B30">
            <v>28.562500000000011</v>
          </cell>
          <cell r="C30">
            <v>36.700000000000003</v>
          </cell>
          <cell r="D30">
            <v>19.8</v>
          </cell>
          <cell r="E30">
            <v>45.291666666666664</v>
          </cell>
          <cell r="F30">
            <v>81</v>
          </cell>
          <cell r="G30">
            <v>22</v>
          </cell>
          <cell r="H30">
            <v>12.6</v>
          </cell>
          <cell r="I30" t="str">
            <v>SE</v>
          </cell>
          <cell r="J30">
            <v>29.880000000000003</v>
          </cell>
          <cell r="K30">
            <v>0</v>
          </cell>
        </row>
        <row r="31">
          <cell r="B31">
            <v>27.845833333333331</v>
          </cell>
          <cell r="C31">
            <v>38.1</v>
          </cell>
          <cell r="D31">
            <v>18.3</v>
          </cell>
          <cell r="E31">
            <v>48.458333333333336</v>
          </cell>
          <cell r="F31">
            <v>82</v>
          </cell>
          <cell r="G31">
            <v>20</v>
          </cell>
          <cell r="H31">
            <v>20.16</v>
          </cell>
          <cell r="I31" t="str">
            <v>SE</v>
          </cell>
          <cell r="J31">
            <v>35.28</v>
          </cell>
          <cell r="K31">
            <v>0</v>
          </cell>
        </row>
        <row r="32">
          <cell r="B32">
            <v>26.604166666666668</v>
          </cell>
          <cell r="C32">
            <v>31.6</v>
          </cell>
          <cell r="D32">
            <v>21.2</v>
          </cell>
          <cell r="E32">
            <v>57.625</v>
          </cell>
          <cell r="F32">
            <v>80</v>
          </cell>
          <cell r="G32">
            <v>37</v>
          </cell>
          <cell r="H32">
            <v>19.079999999999998</v>
          </cell>
          <cell r="I32" t="str">
            <v>O</v>
          </cell>
          <cell r="J32">
            <v>41.04</v>
          </cell>
          <cell r="K32">
            <v>0</v>
          </cell>
        </row>
        <row r="33">
          <cell r="B33">
            <v>22.333333333333339</v>
          </cell>
          <cell r="C33">
            <v>27</v>
          </cell>
          <cell r="D33">
            <v>20.2</v>
          </cell>
          <cell r="E33">
            <v>83.166666666666671</v>
          </cell>
          <cell r="F33">
            <v>94</v>
          </cell>
          <cell r="G33">
            <v>57</v>
          </cell>
          <cell r="H33">
            <v>10.44</v>
          </cell>
          <cell r="I33" t="str">
            <v>L</v>
          </cell>
          <cell r="J33">
            <v>23.759999999999998</v>
          </cell>
          <cell r="K33">
            <v>20</v>
          </cell>
        </row>
        <row r="34">
          <cell r="B34">
            <v>23.766666666666669</v>
          </cell>
          <cell r="C34">
            <v>32.299999999999997</v>
          </cell>
          <cell r="D34">
            <v>18.2</v>
          </cell>
          <cell r="E34">
            <v>72.916666666666671</v>
          </cell>
          <cell r="F34">
            <v>95</v>
          </cell>
          <cell r="G34">
            <v>35</v>
          </cell>
          <cell r="H34">
            <v>12.6</v>
          </cell>
          <cell r="I34" t="str">
            <v>S</v>
          </cell>
          <cell r="J34">
            <v>40.680000000000007</v>
          </cell>
          <cell r="K34">
            <v>10.200000000000003</v>
          </cell>
        </row>
        <row r="35">
          <cell r="I35" t="str">
            <v>SE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24.070833333333336</v>
          </cell>
          <cell r="C5">
            <v>30.2</v>
          </cell>
          <cell r="D5">
            <v>17.3</v>
          </cell>
          <cell r="E5">
            <v>54.416666666666664</v>
          </cell>
          <cell r="F5">
            <v>85</v>
          </cell>
          <cell r="G5">
            <v>32</v>
          </cell>
          <cell r="H5">
            <v>24.840000000000003</v>
          </cell>
          <cell r="I5" t="str">
            <v>N</v>
          </cell>
          <cell r="J5">
            <v>45.72</v>
          </cell>
          <cell r="K5">
            <v>0</v>
          </cell>
        </row>
        <row r="6">
          <cell r="B6">
            <v>25.479166666666661</v>
          </cell>
          <cell r="C6">
            <v>33.299999999999997</v>
          </cell>
          <cell r="D6">
            <v>19</v>
          </cell>
          <cell r="E6">
            <v>52.458333333333336</v>
          </cell>
          <cell r="F6">
            <v>77</v>
          </cell>
          <cell r="G6">
            <v>27</v>
          </cell>
          <cell r="H6">
            <v>20.16</v>
          </cell>
          <cell r="I6" t="str">
            <v>N</v>
          </cell>
          <cell r="J6">
            <v>42.12</v>
          </cell>
          <cell r="K6">
            <v>0</v>
          </cell>
        </row>
        <row r="7">
          <cell r="B7">
            <v>26.337499999999995</v>
          </cell>
          <cell r="C7">
            <v>34</v>
          </cell>
          <cell r="D7">
            <v>19.7</v>
          </cell>
          <cell r="E7">
            <v>47.25</v>
          </cell>
          <cell r="F7">
            <v>73</v>
          </cell>
          <cell r="G7">
            <v>23</v>
          </cell>
          <cell r="H7">
            <v>21.240000000000002</v>
          </cell>
          <cell r="I7" t="str">
            <v>N</v>
          </cell>
          <cell r="J7">
            <v>41.04</v>
          </cell>
          <cell r="K7">
            <v>0</v>
          </cell>
        </row>
        <row r="8">
          <cell r="B8">
            <v>26.587499999999995</v>
          </cell>
          <cell r="C8">
            <v>34.5</v>
          </cell>
          <cell r="D8">
            <v>19.2</v>
          </cell>
          <cell r="E8">
            <v>35.666666666666664</v>
          </cell>
          <cell r="F8">
            <v>53</v>
          </cell>
          <cell r="G8">
            <v>17</v>
          </cell>
          <cell r="H8">
            <v>17.28</v>
          </cell>
          <cell r="I8" t="str">
            <v>N</v>
          </cell>
          <cell r="J8">
            <v>34.56</v>
          </cell>
          <cell r="K8">
            <v>0</v>
          </cell>
        </row>
        <row r="9">
          <cell r="B9">
            <v>24.8125</v>
          </cell>
          <cell r="C9">
            <v>33</v>
          </cell>
          <cell r="D9">
            <v>15.8</v>
          </cell>
          <cell r="E9">
            <v>42.791666666666664</v>
          </cell>
          <cell r="F9">
            <v>76</v>
          </cell>
          <cell r="G9">
            <v>24</v>
          </cell>
          <cell r="H9">
            <v>14.04</v>
          </cell>
          <cell r="I9" t="str">
            <v>N</v>
          </cell>
          <cell r="J9">
            <v>34.200000000000003</v>
          </cell>
          <cell r="K9">
            <v>0</v>
          </cell>
        </row>
        <row r="10">
          <cell r="B10">
            <v>24.424999999999994</v>
          </cell>
          <cell r="C10">
            <v>34</v>
          </cell>
          <cell r="D10">
            <v>16.2</v>
          </cell>
          <cell r="E10">
            <v>52.625</v>
          </cell>
          <cell r="F10">
            <v>92</v>
          </cell>
          <cell r="G10">
            <v>15</v>
          </cell>
          <cell r="H10">
            <v>16.2</v>
          </cell>
          <cell r="I10" t="str">
            <v>N</v>
          </cell>
          <cell r="J10">
            <v>36.72</v>
          </cell>
          <cell r="K10">
            <v>0</v>
          </cell>
        </row>
        <row r="11">
          <cell r="B11">
            <v>25.808333333333334</v>
          </cell>
          <cell r="C11">
            <v>33.4</v>
          </cell>
          <cell r="D11">
            <v>16.899999999999999</v>
          </cell>
          <cell r="E11">
            <v>29.916666666666668</v>
          </cell>
          <cell r="F11">
            <v>54</v>
          </cell>
          <cell r="G11">
            <v>14</v>
          </cell>
          <cell r="H11">
            <v>16.920000000000002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27.154166666666672</v>
          </cell>
          <cell r="C12">
            <v>35</v>
          </cell>
          <cell r="D12">
            <v>20.2</v>
          </cell>
          <cell r="E12">
            <v>28.333333333333332</v>
          </cell>
          <cell r="F12">
            <v>47</v>
          </cell>
          <cell r="G12">
            <v>16</v>
          </cell>
          <cell r="H12">
            <v>18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28.829166666666666</v>
          </cell>
          <cell r="C13">
            <v>36.299999999999997</v>
          </cell>
          <cell r="D13">
            <v>22.4</v>
          </cell>
          <cell r="E13">
            <v>28.458333333333332</v>
          </cell>
          <cell r="F13">
            <v>42</v>
          </cell>
          <cell r="G13">
            <v>15</v>
          </cell>
          <cell r="H13">
            <v>21.96</v>
          </cell>
          <cell r="I13" t="str">
            <v>N</v>
          </cell>
          <cell r="J13">
            <v>48.24</v>
          </cell>
          <cell r="K13">
            <v>0</v>
          </cell>
        </row>
        <row r="14">
          <cell r="B14">
            <v>29.008333333333336</v>
          </cell>
          <cell r="C14">
            <v>37.4</v>
          </cell>
          <cell r="D14">
            <v>22.4</v>
          </cell>
          <cell r="E14">
            <v>28.208333333333332</v>
          </cell>
          <cell r="F14">
            <v>40</v>
          </cell>
          <cell r="G14">
            <v>14</v>
          </cell>
          <cell r="H14">
            <v>22.68</v>
          </cell>
          <cell r="I14" t="str">
            <v>N</v>
          </cell>
          <cell r="J14">
            <v>47.88</v>
          </cell>
          <cell r="K14">
            <v>0</v>
          </cell>
        </row>
        <row r="15">
          <cell r="B15">
            <v>26.608333333333334</v>
          </cell>
          <cell r="C15">
            <v>31.7</v>
          </cell>
          <cell r="D15">
            <v>22.7</v>
          </cell>
          <cell r="E15">
            <v>45.791666666666664</v>
          </cell>
          <cell r="F15">
            <v>65</v>
          </cell>
          <cell r="G15">
            <v>29</v>
          </cell>
          <cell r="H15">
            <v>24.12</v>
          </cell>
          <cell r="I15" t="str">
            <v>N</v>
          </cell>
          <cell r="J15">
            <v>40.680000000000007</v>
          </cell>
          <cell r="K15">
            <v>0</v>
          </cell>
        </row>
        <row r="16">
          <cell r="B16">
            <v>25.733333333333334</v>
          </cell>
          <cell r="C16">
            <v>35.299999999999997</v>
          </cell>
          <cell r="D16">
            <v>17.100000000000001</v>
          </cell>
          <cell r="E16">
            <v>58</v>
          </cell>
          <cell r="F16">
            <v>94</v>
          </cell>
          <cell r="G16">
            <v>20</v>
          </cell>
          <cell r="H16">
            <v>15.48</v>
          </cell>
          <cell r="I16" t="str">
            <v>N</v>
          </cell>
          <cell r="J16">
            <v>29.52</v>
          </cell>
          <cell r="K16">
            <v>0</v>
          </cell>
        </row>
        <row r="17">
          <cell r="B17">
            <v>29.370833333333326</v>
          </cell>
          <cell r="C17">
            <v>37.1</v>
          </cell>
          <cell r="D17">
            <v>20.8</v>
          </cell>
          <cell r="E17">
            <v>28.5</v>
          </cell>
          <cell r="F17">
            <v>46</v>
          </cell>
          <cell r="G17">
            <v>15</v>
          </cell>
          <cell r="H17">
            <v>18</v>
          </cell>
          <cell r="I17" t="str">
            <v>N</v>
          </cell>
          <cell r="J17">
            <v>39.6</v>
          </cell>
          <cell r="K17">
            <v>0</v>
          </cell>
        </row>
        <row r="18">
          <cell r="B18">
            <v>29.187499999999996</v>
          </cell>
          <cell r="C18">
            <v>38.200000000000003</v>
          </cell>
          <cell r="D18">
            <v>21.9</v>
          </cell>
          <cell r="E18">
            <v>29.208333333333332</v>
          </cell>
          <cell r="F18">
            <v>43</v>
          </cell>
          <cell r="G18">
            <v>14</v>
          </cell>
          <cell r="H18">
            <v>24.12</v>
          </cell>
          <cell r="I18" t="str">
            <v>N</v>
          </cell>
          <cell r="J18">
            <v>51.84</v>
          </cell>
          <cell r="K18">
            <v>0</v>
          </cell>
        </row>
        <row r="19">
          <cell r="B19">
            <v>27.570833333333329</v>
          </cell>
          <cell r="C19">
            <v>37.299999999999997</v>
          </cell>
          <cell r="D19">
            <v>19</v>
          </cell>
          <cell r="E19">
            <v>45.666666666666664</v>
          </cell>
          <cell r="F19">
            <v>83</v>
          </cell>
          <cell r="G19">
            <v>12</v>
          </cell>
          <cell r="H19">
            <v>16.920000000000002</v>
          </cell>
          <cell r="I19" t="str">
            <v>N</v>
          </cell>
          <cell r="J19">
            <v>53.28</v>
          </cell>
          <cell r="K19">
            <v>0</v>
          </cell>
        </row>
        <row r="20">
          <cell r="B20">
            <v>21.400000000000002</v>
          </cell>
          <cell r="C20">
            <v>29.3</v>
          </cell>
          <cell r="D20">
            <v>16.100000000000001</v>
          </cell>
          <cell r="E20">
            <v>75.166666666666671</v>
          </cell>
          <cell r="F20">
            <v>94</v>
          </cell>
          <cell r="G20">
            <v>47</v>
          </cell>
          <cell r="H20">
            <v>22.32</v>
          </cell>
          <cell r="I20" t="str">
            <v>N</v>
          </cell>
          <cell r="J20">
            <v>43.2</v>
          </cell>
          <cell r="K20">
            <v>0</v>
          </cell>
        </row>
        <row r="21">
          <cell r="B21">
            <v>19.816666666666666</v>
          </cell>
          <cell r="C21">
            <v>28.9</v>
          </cell>
          <cell r="D21">
            <v>14.2</v>
          </cell>
          <cell r="E21">
            <v>66.375</v>
          </cell>
          <cell r="F21">
            <v>90</v>
          </cell>
          <cell r="G21">
            <v>30</v>
          </cell>
          <cell r="H21">
            <v>24.48</v>
          </cell>
          <cell r="I21" t="str">
            <v>N</v>
          </cell>
          <cell r="J21">
            <v>44.64</v>
          </cell>
          <cell r="K21">
            <v>0</v>
          </cell>
        </row>
        <row r="22">
          <cell r="B22">
            <v>23.175000000000001</v>
          </cell>
          <cell r="C22">
            <v>33.799999999999997</v>
          </cell>
          <cell r="D22">
            <v>15.1</v>
          </cell>
          <cell r="E22">
            <v>49.666666666666664</v>
          </cell>
          <cell r="F22">
            <v>78</v>
          </cell>
          <cell r="G22">
            <v>22</v>
          </cell>
          <cell r="H22">
            <v>12.6</v>
          </cell>
          <cell r="I22" t="str">
            <v>N</v>
          </cell>
          <cell r="J22">
            <v>22.32</v>
          </cell>
          <cell r="K22">
            <v>0</v>
          </cell>
        </row>
        <row r="23">
          <cell r="B23">
            <v>27.270833333333332</v>
          </cell>
          <cell r="C23">
            <v>35.5</v>
          </cell>
          <cell r="D23">
            <v>18.5</v>
          </cell>
          <cell r="E23">
            <v>38.25</v>
          </cell>
          <cell r="F23">
            <v>70</v>
          </cell>
          <cell r="G23">
            <v>13</v>
          </cell>
          <cell r="H23">
            <v>16.2</v>
          </cell>
          <cell r="I23" t="str">
            <v>N</v>
          </cell>
          <cell r="J23">
            <v>34.92</v>
          </cell>
          <cell r="K23">
            <v>0</v>
          </cell>
        </row>
        <row r="24">
          <cell r="B24">
            <v>28.970833333333335</v>
          </cell>
          <cell r="C24">
            <v>36</v>
          </cell>
          <cell r="D24">
            <v>21.4</v>
          </cell>
          <cell r="E24">
            <v>29.083333333333332</v>
          </cell>
          <cell r="F24">
            <v>48</v>
          </cell>
          <cell r="G24">
            <v>14</v>
          </cell>
          <cell r="H24">
            <v>24.840000000000003</v>
          </cell>
          <cell r="I24" t="str">
            <v>N</v>
          </cell>
          <cell r="J24">
            <v>45</v>
          </cell>
          <cell r="K24">
            <v>0</v>
          </cell>
        </row>
        <row r="25">
          <cell r="B25">
            <v>28.866666666666674</v>
          </cell>
          <cell r="C25">
            <v>36.200000000000003</v>
          </cell>
          <cell r="D25">
            <v>22.2</v>
          </cell>
          <cell r="E25">
            <v>28.291666666666668</v>
          </cell>
          <cell r="F25">
            <v>45</v>
          </cell>
          <cell r="G25">
            <v>14</v>
          </cell>
          <cell r="H25">
            <v>19.440000000000001</v>
          </cell>
          <cell r="I25" t="str">
            <v>N</v>
          </cell>
          <cell r="J25">
            <v>36.72</v>
          </cell>
          <cell r="K25">
            <v>0</v>
          </cell>
        </row>
        <row r="26">
          <cell r="B26">
            <v>29.329166666666666</v>
          </cell>
          <cell r="C26">
            <v>36.6</v>
          </cell>
          <cell r="D26">
            <v>20.5</v>
          </cell>
          <cell r="E26">
            <v>26.583333333333332</v>
          </cell>
          <cell r="F26">
            <v>50</v>
          </cell>
          <cell r="G26">
            <v>12</v>
          </cell>
          <cell r="H26">
            <v>16.920000000000002</v>
          </cell>
          <cell r="I26" t="str">
            <v>N</v>
          </cell>
          <cell r="J26">
            <v>32.76</v>
          </cell>
          <cell r="K26">
            <v>0</v>
          </cell>
        </row>
        <row r="27">
          <cell r="B27">
            <v>26.195833333333329</v>
          </cell>
          <cell r="C27">
            <v>36.4</v>
          </cell>
          <cell r="D27">
            <v>17</v>
          </cell>
          <cell r="E27">
            <v>52.666666666666664</v>
          </cell>
          <cell r="F27">
            <v>96</v>
          </cell>
          <cell r="G27">
            <v>11</v>
          </cell>
          <cell r="H27">
            <v>13.68</v>
          </cell>
          <cell r="I27" t="str">
            <v>N</v>
          </cell>
          <cell r="J27">
            <v>35.64</v>
          </cell>
          <cell r="K27">
            <v>0</v>
          </cell>
        </row>
        <row r="28">
          <cell r="B28">
            <v>25.179166666666664</v>
          </cell>
          <cell r="C28">
            <v>33.1</v>
          </cell>
          <cell r="D28">
            <v>19.399999999999999</v>
          </cell>
          <cell r="E28">
            <v>59.541666666666664</v>
          </cell>
          <cell r="F28">
            <v>89</v>
          </cell>
          <cell r="G28">
            <v>24</v>
          </cell>
          <cell r="H28">
            <v>18.36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23.099999999999994</v>
          </cell>
          <cell r="C29">
            <v>27.3</v>
          </cell>
          <cell r="D29">
            <v>20.2</v>
          </cell>
          <cell r="E29">
            <v>60.958333333333336</v>
          </cell>
          <cell r="F29">
            <v>84</v>
          </cell>
          <cell r="G29">
            <v>40</v>
          </cell>
          <cell r="H29">
            <v>19.079999999999998</v>
          </cell>
          <cell r="I29" t="str">
            <v>N</v>
          </cell>
          <cell r="J29">
            <v>42.84</v>
          </cell>
          <cell r="K29">
            <v>1</v>
          </cell>
        </row>
        <row r="30">
          <cell r="B30">
            <v>24.816666666666666</v>
          </cell>
          <cell r="C30">
            <v>33.200000000000003</v>
          </cell>
          <cell r="D30">
            <v>17.399999999999999</v>
          </cell>
          <cell r="E30">
            <v>56.083333333333336</v>
          </cell>
          <cell r="F30">
            <v>87</v>
          </cell>
          <cell r="G30">
            <v>25</v>
          </cell>
          <cell r="H30">
            <v>18</v>
          </cell>
          <cell r="I30" t="str">
            <v>N</v>
          </cell>
          <cell r="J30">
            <v>33.840000000000003</v>
          </cell>
          <cell r="K30">
            <v>0</v>
          </cell>
        </row>
        <row r="31">
          <cell r="B31">
            <v>27.5</v>
          </cell>
          <cell r="C31">
            <v>36.1</v>
          </cell>
          <cell r="D31">
            <v>18.7</v>
          </cell>
          <cell r="E31">
            <v>41.833333333333336</v>
          </cell>
          <cell r="F31">
            <v>75</v>
          </cell>
          <cell r="G31">
            <v>16</v>
          </cell>
          <cell r="H31">
            <v>17.64</v>
          </cell>
          <cell r="I31" t="str">
            <v>N</v>
          </cell>
          <cell r="J31">
            <v>37.800000000000004</v>
          </cell>
          <cell r="K31">
            <v>0</v>
          </cell>
        </row>
        <row r="32">
          <cell r="B32">
            <v>26.275000000000002</v>
          </cell>
          <cell r="C32">
            <v>35.299999999999997</v>
          </cell>
          <cell r="D32">
            <v>19.399999999999999</v>
          </cell>
          <cell r="E32">
            <v>48.916666666666664</v>
          </cell>
          <cell r="F32">
            <v>91</v>
          </cell>
          <cell r="G32">
            <v>24</v>
          </cell>
          <cell r="H32">
            <v>15.120000000000001</v>
          </cell>
          <cell r="I32" t="str">
            <v>N</v>
          </cell>
          <cell r="J32">
            <v>59.04</v>
          </cell>
          <cell r="K32">
            <v>0.4</v>
          </cell>
        </row>
        <row r="33">
          <cell r="B33">
            <v>19.329166666666666</v>
          </cell>
          <cell r="C33">
            <v>21.1</v>
          </cell>
          <cell r="D33">
            <v>18.3</v>
          </cell>
          <cell r="E33">
            <v>92.083333333333329</v>
          </cell>
          <cell r="F33">
            <v>97</v>
          </cell>
          <cell r="G33">
            <v>75</v>
          </cell>
          <cell r="H33">
            <v>15.120000000000001</v>
          </cell>
          <cell r="I33" t="str">
            <v>N</v>
          </cell>
          <cell r="J33">
            <v>30.6</v>
          </cell>
          <cell r="K33">
            <v>0.8</v>
          </cell>
        </row>
        <row r="34">
          <cell r="B34">
            <v>21.765217391304343</v>
          </cell>
          <cell r="C34">
            <v>29.1</v>
          </cell>
          <cell r="D34">
            <v>18.5</v>
          </cell>
          <cell r="E34">
            <v>81.391304347826093</v>
          </cell>
          <cell r="F34">
            <v>98</v>
          </cell>
          <cell r="G34">
            <v>47</v>
          </cell>
          <cell r="H34">
            <v>10.08</v>
          </cell>
          <cell r="I34" t="str">
            <v>N</v>
          </cell>
          <cell r="J34">
            <v>32.4</v>
          </cell>
          <cell r="K34">
            <v>9.6</v>
          </cell>
        </row>
        <row r="35">
          <cell r="I35" t="str">
            <v>N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23.75</v>
          </cell>
          <cell r="C5">
            <v>30.7</v>
          </cell>
          <cell r="D5">
            <v>16.7</v>
          </cell>
          <cell r="E5">
            <v>61.333333333333336</v>
          </cell>
          <cell r="F5">
            <v>90</v>
          </cell>
          <cell r="G5">
            <v>37</v>
          </cell>
          <cell r="H5">
            <v>25.56</v>
          </cell>
          <cell r="I5" t="str">
            <v>NE</v>
          </cell>
          <cell r="J5">
            <v>42.84</v>
          </cell>
          <cell r="K5">
            <v>0</v>
          </cell>
        </row>
        <row r="6">
          <cell r="B6">
            <v>23.929166666666671</v>
          </cell>
          <cell r="C6">
            <v>30.9</v>
          </cell>
          <cell r="D6">
            <v>18</v>
          </cell>
          <cell r="E6">
            <v>60.75</v>
          </cell>
          <cell r="F6">
            <v>83</v>
          </cell>
          <cell r="G6">
            <v>36</v>
          </cell>
          <cell r="H6">
            <v>23.759999999999998</v>
          </cell>
          <cell r="I6" t="str">
            <v>NE</v>
          </cell>
          <cell r="J6">
            <v>39.24</v>
          </cell>
          <cell r="K6">
            <v>0</v>
          </cell>
        </row>
        <row r="7">
          <cell r="B7">
            <v>24.400000000000006</v>
          </cell>
          <cell r="C7">
            <v>32.4</v>
          </cell>
          <cell r="D7">
            <v>18.2</v>
          </cell>
          <cell r="E7">
            <v>60.416666666666664</v>
          </cell>
          <cell r="F7">
            <v>83</v>
          </cell>
          <cell r="G7">
            <v>34</v>
          </cell>
          <cell r="H7">
            <v>17.64</v>
          </cell>
          <cell r="I7" t="str">
            <v>NE</v>
          </cell>
          <cell r="J7">
            <v>33.119999999999997</v>
          </cell>
          <cell r="K7">
            <v>0</v>
          </cell>
        </row>
        <row r="8">
          <cell r="B8">
            <v>24.870833333333337</v>
          </cell>
          <cell r="C8">
            <v>33.700000000000003</v>
          </cell>
          <cell r="D8">
            <v>17.2</v>
          </cell>
          <cell r="E8">
            <v>48.083333333333336</v>
          </cell>
          <cell r="F8">
            <v>71</v>
          </cell>
          <cell r="G8">
            <v>24</v>
          </cell>
          <cell r="H8">
            <v>11.879999999999999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24.162499999999994</v>
          </cell>
          <cell r="C9">
            <v>31.6</v>
          </cell>
          <cell r="D9">
            <v>17.2</v>
          </cell>
          <cell r="E9">
            <v>46.583333333333336</v>
          </cell>
          <cell r="F9">
            <v>66</v>
          </cell>
          <cell r="G9">
            <v>30</v>
          </cell>
          <cell r="H9">
            <v>1.8</v>
          </cell>
          <cell r="I9" t="str">
            <v>NE</v>
          </cell>
          <cell r="J9">
            <v>18.36</v>
          </cell>
          <cell r="K9">
            <v>0</v>
          </cell>
        </row>
        <row r="10">
          <cell r="B10">
            <v>23.795833333333334</v>
          </cell>
          <cell r="C10">
            <v>33.700000000000003</v>
          </cell>
          <cell r="D10">
            <v>14.2</v>
          </cell>
          <cell r="E10">
            <v>57.833333333333336</v>
          </cell>
          <cell r="F10">
            <v>100</v>
          </cell>
          <cell r="G10">
            <v>18</v>
          </cell>
          <cell r="H10">
            <v>16.920000000000002</v>
          </cell>
          <cell r="I10" t="str">
            <v>NE</v>
          </cell>
          <cell r="J10">
            <v>34.200000000000003</v>
          </cell>
          <cell r="K10">
            <v>0</v>
          </cell>
        </row>
        <row r="11">
          <cell r="B11">
            <v>24.833333333333332</v>
          </cell>
          <cell r="C11">
            <v>32.9</v>
          </cell>
          <cell r="D11">
            <v>17.399999999999999</v>
          </cell>
          <cell r="E11">
            <v>39.958333333333336</v>
          </cell>
          <cell r="F11">
            <v>60</v>
          </cell>
          <cell r="G11">
            <v>25</v>
          </cell>
          <cell r="H11">
            <v>20.52</v>
          </cell>
          <cell r="I11" t="str">
            <v>NE</v>
          </cell>
          <cell r="J11">
            <v>33.119999999999997</v>
          </cell>
          <cell r="K11">
            <v>0</v>
          </cell>
        </row>
        <row r="12">
          <cell r="B12">
            <v>25.683333333333334</v>
          </cell>
          <cell r="C12">
            <v>34.1</v>
          </cell>
          <cell r="D12">
            <v>16.100000000000001</v>
          </cell>
          <cell r="E12">
            <v>40.458333333333336</v>
          </cell>
          <cell r="F12">
            <v>69</v>
          </cell>
          <cell r="G12">
            <v>20</v>
          </cell>
          <cell r="H12">
            <v>16.559999999999999</v>
          </cell>
          <cell r="I12" t="str">
            <v>NE</v>
          </cell>
          <cell r="J12">
            <v>36.72</v>
          </cell>
          <cell r="K12">
            <v>0</v>
          </cell>
        </row>
        <row r="13">
          <cell r="B13">
            <v>27.112500000000001</v>
          </cell>
          <cell r="C13">
            <v>35</v>
          </cell>
          <cell r="D13">
            <v>19.899999999999999</v>
          </cell>
          <cell r="E13">
            <v>36.208333333333336</v>
          </cell>
          <cell r="F13">
            <v>56</v>
          </cell>
          <cell r="G13">
            <v>23</v>
          </cell>
          <cell r="H13">
            <v>25.56</v>
          </cell>
          <cell r="I13" t="str">
            <v>NE</v>
          </cell>
          <cell r="J13">
            <v>44.28</v>
          </cell>
          <cell r="K13">
            <v>0</v>
          </cell>
        </row>
        <row r="14">
          <cell r="B14">
            <v>27.487499999999994</v>
          </cell>
          <cell r="C14">
            <v>36.5</v>
          </cell>
          <cell r="D14">
            <v>21</v>
          </cell>
          <cell r="E14">
            <v>37</v>
          </cell>
          <cell r="F14">
            <v>61</v>
          </cell>
          <cell r="G14">
            <v>17</v>
          </cell>
          <cell r="H14">
            <v>22.68</v>
          </cell>
          <cell r="I14" t="str">
            <v>NE</v>
          </cell>
          <cell r="J14">
            <v>48.6</v>
          </cell>
          <cell r="K14">
            <v>0</v>
          </cell>
        </row>
        <row r="15">
          <cell r="B15">
            <v>25.825000000000003</v>
          </cell>
          <cell r="C15">
            <v>32.299999999999997</v>
          </cell>
          <cell r="D15">
            <v>20.399999999999999</v>
          </cell>
          <cell r="E15">
            <v>42.666666666666664</v>
          </cell>
          <cell r="F15">
            <v>57</v>
          </cell>
          <cell r="G15">
            <v>31</v>
          </cell>
          <cell r="H15">
            <v>3.9600000000000004</v>
          </cell>
          <cell r="I15" t="str">
            <v>N</v>
          </cell>
          <cell r="J15">
            <v>19.440000000000001</v>
          </cell>
          <cell r="K15">
            <v>0</v>
          </cell>
        </row>
        <row r="16">
          <cell r="B16">
            <v>25.599999999999998</v>
          </cell>
          <cell r="C16">
            <v>36.1</v>
          </cell>
          <cell r="D16">
            <v>18.2</v>
          </cell>
          <cell r="E16">
            <v>62.166666666666664</v>
          </cell>
          <cell r="F16">
            <v>94</v>
          </cell>
          <cell r="G16">
            <v>20</v>
          </cell>
          <cell r="H16">
            <v>16.559999999999999</v>
          </cell>
          <cell r="I16" t="str">
            <v>S</v>
          </cell>
          <cell r="J16">
            <v>30.6</v>
          </cell>
          <cell r="K16">
            <v>0</v>
          </cell>
        </row>
        <row r="17">
          <cell r="B17">
            <v>28.079166666666669</v>
          </cell>
          <cell r="C17">
            <v>35.6</v>
          </cell>
          <cell r="D17">
            <v>20.399999999999999</v>
          </cell>
          <cell r="E17">
            <v>38.916666666666664</v>
          </cell>
          <cell r="F17">
            <v>61</v>
          </cell>
          <cell r="G17">
            <v>19</v>
          </cell>
          <cell r="H17">
            <v>24.12</v>
          </cell>
          <cell r="I17" t="str">
            <v>NE</v>
          </cell>
          <cell r="J17">
            <v>41.76</v>
          </cell>
          <cell r="K17">
            <v>0</v>
          </cell>
        </row>
        <row r="18">
          <cell r="B18">
            <v>28.554166666666664</v>
          </cell>
          <cell r="C18">
            <v>37.700000000000003</v>
          </cell>
          <cell r="D18">
            <v>20.9</v>
          </cell>
          <cell r="E18">
            <v>32</v>
          </cell>
          <cell r="F18">
            <v>45</v>
          </cell>
          <cell r="G18">
            <v>15</v>
          </cell>
          <cell r="H18">
            <v>19.8</v>
          </cell>
          <cell r="I18" t="str">
            <v>NO</v>
          </cell>
          <cell r="J18">
            <v>50.04</v>
          </cell>
          <cell r="K18">
            <v>0</v>
          </cell>
        </row>
        <row r="19">
          <cell r="B19">
            <v>25.908333333333335</v>
          </cell>
          <cell r="C19">
            <v>32.6</v>
          </cell>
          <cell r="D19">
            <v>18.899999999999999</v>
          </cell>
          <cell r="E19">
            <v>62.916666666666664</v>
          </cell>
          <cell r="F19">
            <v>92</v>
          </cell>
          <cell r="G19">
            <v>34</v>
          </cell>
          <cell r="H19">
            <v>14.76</v>
          </cell>
          <cell r="I19" t="str">
            <v>S</v>
          </cell>
          <cell r="J19">
            <v>41.4</v>
          </cell>
          <cell r="K19">
            <v>0</v>
          </cell>
        </row>
        <row r="20">
          <cell r="B20">
            <v>21.712500000000002</v>
          </cell>
          <cell r="C20">
            <v>26.1</v>
          </cell>
          <cell r="D20">
            <v>17.3</v>
          </cell>
          <cell r="E20">
            <v>74.875</v>
          </cell>
          <cell r="F20">
            <v>90</v>
          </cell>
          <cell r="G20">
            <v>59</v>
          </cell>
          <cell r="H20">
            <v>22.32</v>
          </cell>
          <cell r="I20" t="str">
            <v>S</v>
          </cell>
          <cell r="J20">
            <v>48.6</v>
          </cell>
          <cell r="K20">
            <v>0</v>
          </cell>
        </row>
        <row r="21">
          <cell r="B21">
            <v>20.070833333333333</v>
          </cell>
          <cell r="C21">
            <v>27.2</v>
          </cell>
          <cell r="D21">
            <v>16.100000000000001</v>
          </cell>
          <cell r="E21">
            <v>70.625</v>
          </cell>
          <cell r="F21">
            <v>90</v>
          </cell>
          <cell r="G21">
            <v>35</v>
          </cell>
          <cell r="H21">
            <v>11.879999999999999</v>
          </cell>
          <cell r="I21" t="str">
            <v>S</v>
          </cell>
          <cell r="J21">
            <v>33.840000000000003</v>
          </cell>
          <cell r="K21">
            <v>0</v>
          </cell>
        </row>
        <row r="22">
          <cell r="B22">
            <v>22.770833333333332</v>
          </cell>
          <cell r="C22">
            <v>33.299999999999997</v>
          </cell>
          <cell r="D22">
            <v>13</v>
          </cell>
          <cell r="E22">
            <v>59.041666666666664</v>
          </cell>
          <cell r="F22">
            <v>90</v>
          </cell>
          <cell r="G22">
            <v>27</v>
          </cell>
          <cell r="H22">
            <v>1.4400000000000002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26.749999999999996</v>
          </cell>
          <cell r="C23">
            <v>36.4</v>
          </cell>
          <cell r="D23">
            <v>16.600000000000001</v>
          </cell>
          <cell r="E23">
            <v>46.166666666666664</v>
          </cell>
          <cell r="F23">
            <v>84</v>
          </cell>
          <cell r="G23">
            <v>13</v>
          </cell>
          <cell r="H23">
            <v>14.4</v>
          </cell>
          <cell r="I23" t="str">
            <v>NE</v>
          </cell>
          <cell r="J23">
            <v>29.16</v>
          </cell>
          <cell r="K23">
            <v>0</v>
          </cell>
        </row>
        <row r="24">
          <cell r="B24">
            <v>27.824999999999999</v>
          </cell>
          <cell r="C24">
            <v>36.200000000000003</v>
          </cell>
          <cell r="D24">
            <v>19.899999999999999</v>
          </cell>
          <cell r="E24">
            <v>36.166666666666664</v>
          </cell>
          <cell r="F24">
            <v>59</v>
          </cell>
          <cell r="G24">
            <v>15</v>
          </cell>
          <cell r="H24">
            <v>21.240000000000002</v>
          </cell>
          <cell r="I24" t="str">
            <v>NE</v>
          </cell>
          <cell r="J24">
            <v>39.24</v>
          </cell>
          <cell r="K24">
            <v>0</v>
          </cell>
        </row>
        <row r="25">
          <cell r="B25">
            <v>27.779166666666665</v>
          </cell>
          <cell r="C25">
            <v>36.200000000000003</v>
          </cell>
          <cell r="D25">
            <v>19.3</v>
          </cell>
          <cell r="E25">
            <v>35.75</v>
          </cell>
          <cell r="F25">
            <v>60</v>
          </cell>
          <cell r="G25">
            <v>17</v>
          </cell>
          <cell r="H25">
            <v>22.68</v>
          </cell>
          <cell r="I25" t="str">
            <v>NE</v>
          </cell>
          <cell r="J25">
            <v>40.680000000000007</v>
          </cell>
          <cell r="K25">
            <v>0</v>
          </cell>
        </row>
        <row r="26">
          <cell r="B26">
            <v>27.895833333333332</v>
          </cell>
          <cell r="C26">
            <v>36.200000000000003</v>
          </cell>
          <cell r="D26">
            <v>19.3</v>
          </cell>
          <cell r="E26">
            <v>35.541666666666664</v>
          </cell>
          <cell r="F26">
            <v>62</v>
          </cell>
          <cell r="G26">
            <v>16</v>
          </cell>
          <cell r="H26">
            <v>19.079999999999998</v>
          </cell>
          <cell r="I26" t="str">
            <v>NE</v>
          </cell>
          <cell r="J26">
            <v>36.36</v>
          </cell>
          <cell r="K26">
            <v>0</v>
          </cell>
        </row>
        <row r="27">
          <cell r="B27">
            <v>26.470833333333331</v>
          </cell>
          <cell r="C27">
            <v>36.200000000000003</v>
          </cell>
          <cell r="D27">
            <v>17.7</v>
          </cell>
          <cell r="E27">
            <v>58.291666666666664</v>
          </cell>
          <cell r="F27">
            <v>96</v>
          </cell>
          <cell r="G27">
            <v>20</v>
          </cell>
          <cell r="H27">
            <v>13.68</v>
          </cell>
          <cell r="I27" t="str">
            <v>SO</v>
          </cell>
          <cell r="J27">
            <v>38.159999999999997</v>
          </cell>
          <cell r="K27">
            <v>0</v>
          </cell>
        </row>
        <row r="28">
          <cell r="B28">
            <v>25.94583333333334</v>
          </cell>
          <cell r="C28">
            <v>32.9</v>
          </cell>
          <cell r="D28">
            <v>19.3</v>
          </cell>
          <cell r="E28">
            <v>57.041666666666664</v>
          </cell>
          <cell r="F28">
            <v>79</v>
          </cell>
          <cell r="G28">
            <v>32</v>
          </cell>
          <cell r="H28">
            <v>11.520000000000001</v>
          </cell>
          <cell r="I28" t="str">
            <v>S</v>
          </cell>
          <cell r="J28">
            <v>28.08</v>
          </cell>
          <cell r="K28">
            <v>0</v>
          </cell>
        </row>
        <row r="29">
          <cell r="B29">
            <v>24.174999999999997</v>
          </cell>
          <cell r="C29">
            <v>27.7</v>
          </cell>
          <cell r="D29">
            <v>20.9</v>
          </cell>
          <cell r="E29">
            <v>57.208333333333336</v>
          </cell>
          <cell r="F29">
            <v>71</v>
          </cell>
          <cell r="G29">
            <v>47</v>
          </cell>
          <cell r="H29">
            <v>21.240000000000002</v>
          </cell>
          <cell r="I29" t="str">
            <v>NE</v>
          </cell>
          <cell r="J29">
            <v>41.04</v>
          </cell>
          <cell r="K29">
            <v>0</v>
          </cell>
        </row>
        <row r="30">
          <cell r="B30">
            <v>24.916666666666661</v>
          </cell>
          <cell r="C30">
            <v>33.200000000000003</v>
          </cell>
          <cell r="D30">
            <v>19.3</v>
          </cell>
          <cell r="E30">
            <v>56.125</v>
          </cell>
          <cell r="F30">
            <v>80</v>
          </cell>
          <cell r="G30">
            <v>29</v>
          </cell>
          <cell r="H30">
            <v>20.88</v>
          </cell>
          <cell r="I30" t="str">
            <v>SE</v>
          </cell>
          <cell r="J30">
            <v>36</v>
          </cell>
          <cell r="K30">
            <v>0</v>
          </cell>
        </row>
        <row r="31">
          <cell r="B31">
            <v>26.120833333333334</v>
          </cell>
          <cell r="C31">
            <v>36.5</v>
          </cell>
          <cell r="D31">
            <v>17.3</v>
          </cell>
          <cell r="E31">
            <v>47.333333333333336</v>
          </cell>
          <cell r="F31">
            <v>79</v>
          </cell>
          <cell r="G31">
            <v>18</v>
          </cell>
          <cell r="H31">
            <v>11.520000000000001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25.604166666666668</v>
          </cell>
          <cell r="C32">
            <v>36.799999999999997</v>
          </cell>
          <cell r="D32">
            <v>17.899999999999999</v>
          </cell>
          <cell r="E32">
            <v>52.083333333333336</v>
          </cell>
          <cell r="F32">
            <v>84</v>
          </cell>
          <cell r="G32">
            <v>21</v>
          </cell>
          <cell r="H32">
            <v>23.040000000000003</v>
          </cell>
          <cell r="I32" t="str">
            <v>SE</v>
          </cell>
          <cell r="J32">
            <v>52.92</v>
          </cell>
          <cell r="K32">
            <v>13.599999999999998</v>
          </cell>
        </row>
        <row r="33">
          <cell r="B33">
            <v>19.516666666666669</v>
          </cell>
          <cell r="C33">
            <v>21.5</v>
          </cell>
          <cell r="D33">
            <v>18.600000000000001</v>
          </cell>
          <cell r="E33">
            <v>92.791666666666671</v>
          </cell>
          <cell r="F33">
            <v>98</v>
          </cell>
          <cell r="G33">
            <v>72</v>
          </cell>
          <cell r="H33">
            <v>16.920000000000002</v>
          </cell>
          <cell r="I33" t="str">
            <v>N</v>
          </cell>
          <cell r="J33">
            <v>34.200000000000003</v>
          </cell>
          <cell r="K33">
            <v>8.3999999999999986</v>
          </cell>
        </row>
        <row r="34">
          <cell r="B34">
            <v>21.55</v>
          </cell>
          <cell r="C34">
            <v>27.8</v>
          </cell>
          <cell r="D34">
            <v>18.399999999999999</v>
          </cell>
          <cell r="E34">
            <v>83.916666666666671</v>
          </cell>
          <cell r="F34">
            <v>100</v>
          </cell>
          <cell r="G34">
            <v>53</v>
          </cell>
          <cell r="H34">
            <v>0.36000000000000004</v>
          </cell>
          <cell r="I34" t="str">
            <v>N</v>
          </cell>
          <cell r="J34">
            <v>19.079999999999998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30.1</v>
          </cell>
          <cell r="C5">
            <v>31.1</v>
          </cell>
          <cell r="D5">
            <v>27.8</v>
          </cell>
          <cell r="E5">
            <v>37</v>
          </cell>
          <cell r="F5">
            <v>44</v>
          </cell>
          <cell r="G5">
            <v>33</v>
          </cell>
          <cell r="H5">
            <v>18.36</v>
          </cell>
          <cell r="I5" t="str">
            <v>NE</v>
          </cell>
          <cell r="J5">
            <v>35.28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24.266666666666666</v>
          </cell>
          <cell r="C34">
            <v>27</v>
          </cell>
          <cell r="D34">
            <v>22.8</v>
          </cell>
          <cell r="E34">
            <v>67.666666666666671</v>
          </cell>
          <cell r="F34">
            <v>76</v>
          </cell>
          <cell r="G34">
            <v>55</v>
          </cell>
          <cell r="H34">
            <v>5.4</v>
          </cell>
          <cell r="I34" t="str">
            <v>NE</v>
          </cell>
          <cell r="J34">
            <v>11.879999999999999</v>
          </cell>
          <cell r="K34">
            <v>0.4</v>
          </cell>
        </row>
        <row r="35">
          <cell r="I35" t="str">
            <v>NE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24.958333333333332</v>
          </cell>
          <cell r="C5">
            <v>36.1</v>
          </cell>
          <cell r="D5">
            <v>15.1</v>
          </cell>
          <cell r="E5">
            <v>57.416666666666664</v>
          </cell>
          <cell r="F5">
            <v>94</v>
          </cell>
          <cell r="G5">
            <v>20</v>
          </cell>
          <cell r="H5">
            <v>13.32</v>
          </cell>
          <cell r="I5" t="str">
            <v>SE</v>
          </cell>
          <cell r="J5">
            <v>31.680000000000003</v>
          </cell>
          <cell r="K5">
            <v>0</v>
          </cell>
        </row>
        <row r="6">
          <cell r="B6">
            <v>28.337499999999995</v>
          </cell>
          <cell r="C6">
            <v>36.799999999999997</v>
          </cell>
          <cell r="D6">
            <v>19</v>
          </cell>
          <cell r="E6">
            <v>42.166666666666664</v>
          </cell>
          <cell r="F6">
            <v>79</v>
          </cell>
          <cell r="G6">
            <v>18</v>
          </cell>
          <cell r="H6">
            <v>18</v>
          </cell>
          <cell r="I6" t="str">
            <v>SE</v>
          </cell>
          <cell r="J6">
            <v>33.480000000000004</v>
          </cell>
          <cell r="K6">
            <v>0</v>
          </cell>
        </row>
        <row r="7">
          <cell r="B7">
            <v>28.691666666666666</v>
          </cell>
          <cell r="C7">
            <v>36.6</v>
          </cell>
          <cell r="D7">
            <v>19.899999999999999</v>
          </cell>
          <cell r="E7">
            <v>37.583333333333336</v>
          </cell>
          <cell r="F7">
            <v>69</v>
          </cell>
          <cell r="G7">
            <v>19</v>
          </cell>
          <cell r="H7">
            <v>18.720000000000002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27.512499999999999</v>
          </cell>
          <cell r="C8">
            <v>36.9</v>
          </cell>
          <cell r="D8">
            <v>17.100000000000001</v>
          </cell>
          <cell r="E8">
            <v>42.875</v>
          </cell>
          <cell r="F8">
            <v>87</v>
          </cell>
          <cell r="G8">
            <v>15</v>
          </cell>
          <cell r="H8">
            <v>15.48</v>
          </cell>
          <cell r="I8" t="str">
            <v>SE</v>
          </cell>
          <cell r="J8">
            <v>29.16</v>
          </cell>
          <cell r="K8">
            <v>0</v>
          </cell>
        </row>
        <row r="9">
          <cell r="B9">
            <v>22.9375</v>
          </cell>
          <cell r="C9">
            <v>28.5</v>
          </cell>
          <cell r="D9">
            <v>17.2</v>
          </cell>
          <cell r="E9">
            <v>59.25</v>
          </cell>
          <cell r="F9">
            <v>84</v>
          </cell>
          <cell r="G9">
            <v>39</v>
          </cell>
          <cell r="H9">
            <v>15.120000000000001</v>
          </cell>
          <cell r="I9" t="str">
            <v>SO</v>
          </cell>
          <cell r="J9">
            <v>32.04</v>
          </cell>
          <cell r="K9">
            <v>0</v>
          </cell>
        </row>
        <row r="10">
          <cell r="B10">
            <v>23.337500000000002</v>
          </cell>
          <cell r="C10">
            <v>34.9</v>
          </cell>
          <cell r="D10">
            <v>15.3</v>
          </cell>
          <cell r="E10">
            <v>61.708333333333336</v>
          </cell>
          <cell r="F10">
            <v>91</v>
          </cell>
          <cell r="G10">
            <v>21</v>
          </cell>
          <cell r="H10">
            <v>10.8</v>
          </cell>
          <cell r="I10" t="str">
            <v>SO</v>
          </cell>
          <cell r="J10">
            <v>23.759999999999998</v>
          </cell>
          <cell r="K10">
            <v>0</v>
          </cell>
        </row>
        <row r="11">
          <cell r="B11">
            <v>26.362500000000001</v>
          </cell>
          <cell r="C11">
            <v>35.9</v>
          </cell>
          <cell r="D11">
            <v>17.100000000000001</v>
          </cell>
          <cell r="E11">
            <v>44.75</v>
          </cell>
          <cell r="F11">
            <v>81</v>
          </cell>
          <cell r="G11">
            <v>11</v>
          </cell>
          <cell r="H11">
            <v>16.2</v>
          </cell>
          <cell r="I11" t="str">
            <v>SE</v>
          </cell>
          <cell r="J11">
            <v>31.319999999999997</v>
          </cell>
          <cell r="K11">
            <v>0</v>
          </cell>
        </row>
        <row r="12">
          <cell r="B12">
            <v>26.191666666666663</v>
          </cell>
          <cell r="C12">
            <v>37</v>
          </cell>
          <cell r="D12">
            <v>15.9</v>
          </cell>
          <cell r="E12">
            <v>43.125</v>
          </cell>
          <cell r="F12">
            <v>78</v>
          </cell>
          <cell r="G12">
            <v>15</v>
          </cell>
          <cell r="H12">
            <v>11.879999999999999</v>
          </cell>
          <cell r="I12" t="str">
            <v>SE</v>
          </cell>
          <cell r="J12">
            <v>27.36</v>
          </cell>
          <cell r="K12">
            <v>0</v>
          </cell>
        </row>
        <row r="13">
          <cell r="B13">
            <v>28.929166666666664</v>
          </cell>
          <cell r="C13">
            <v>37.9</v>
          </cell>
          <cell r="D13">
            <v>19.399999999999999</v>
          </cell>
          <cell r="E13">
            <v>36.375</v>
          </cell>
          <cell r="F13">
            <v>74</v>
          </cell>
          <cell r="G13">
            <v>16</v>
          </cell>
          <cell r="H13">
            <v>18.720000000000002</v>
          </cell>
          <cell r="I13" t="str">
            <v>SE</v>
          </cell>
          <cell r="J13">
            <v>38.519999999999996</v>
          </cell>
          <cell r="K13">
            <v>0</v>
          </cell>
        </row>
        <row r="14">
          <cell r="B14">
            <v>30.216666666666665</v>
          </cell>
          <cell r="C14">
            <v>37.9</v>
          </cell>
          <cell r="D14">
            <v>22.3</v>
          </cell>
          <cell r="E14">
            <v>32.041666666666664</v>
          </cell>
          <cell r="F14">
            <v>58</v>
          </cell>
          <cell r="G14">
            <v>15</v>
          </cell>
          <cell r="H14">
            <v>19.440000000000001</v>
          </cell>
          <cell r="I14" t="str">
            <v>N</v>
          </cell>
          <cell r="J14">
            <v>47.16</v>
          </cell>
          <cell r="K14">
            <v>0</v>
          </cell>
        </row>
        <row r="15">
          <cell r="B15">
            <v>25.608333333333334</v>
          </cell>
          <cell r="C15">
            <v>31.3</v>
          </cell>
          <cell r="D15">
            <v>21.8</v>
          </cell>
          <cell r="E15">
            <v>63.416666666666664</v>
          </cell>
          <cell r="F15">
            <v>93</v>
          </cell>
          <cell r="G15">
            <v>35</v>
          </cell>
          <cell r="H15">
            <v>12.96</v>
          </cell>
          <cell r="I15" t="str">
            <v>SO</v>
          </cell>
          <cell r="J15">
            <v>34.92</v>
          </cell>
          <cell r="K15">
            <v>1.2</v>
          </cell>
        </row>
        <row r="16">
          <cell r="B16">
            <v>25.916666666666671</v>
          </cell>
          <cell r="C16">
            <v>36.4</v>
          </cell>
          <cell r="D16">
            <v>18.399999999999999</v>
          </cell>
          <cell r="E16">
            <v>63.375</v>
          </cell>
          <cell r="F16">
            <v>92</v>
          </cell>
          <cell r="G16">
            <v>28</v>
          </cell>
          <cell r="H16">
            <v>9.7200000000000006</v>
          </cell>
          <cell r="I16" t="str">
            <v>SO</v>
          </cell>
          <cell r="J16">
            <v>21.96</v>
          </cell>
          <cell r="K16">
            <v>0</v>
          </cell>
        </row>
        <row r="17">
          <cell r="B17">
            <v>28.920833333333324</v>
          </cell>
          <cell r="C17">
            <v>38.700000000000003</v>
          </cell>
          <cell r="D17">
            <v>19.2</v>
          </cell>
          <cell r="E17">
            <v>47.583333333333336</v>
          </cell>
          <cell r="F17">
            <v>86</v>
          </cell>
          <cell r="G17">
            <v>14</v>
          </cell>
          <cell r="H17">
            <v>16.920000000000002</v>
          </cell>
          <cell r="I17" t="str">
            <v>N</v>
          </cell>
          <cell r="J17">
            <v>34.92</v>
          </cell>
          <cell r="K17">
            <v>0</v>
          </cell>
        </row>
        <row r="18">
          <cell r="B18">
            <v>29.166666666666661</v>
          </cell>
          <cell r="C18">
            <v>37.6</v>
          </cell>
          <cell r="D18">
            <v>20</v>
          </cell>
          <cell r="E18">
            <v>38.583333333333336</v>
          </cell>
          <cell r="F18">
            <v>76</v>
          </cell>
          <cell r="G18">
            <v>17</v>
          </cell>
          <cell r="H18">
            <v>20.88</v>
          </cell>
          <cell r="I18" t="str">
            <v>N</v>
          </cell>
          <cell r="J18">
            <v>45.36</v>
          </cell>
          <cell r="K18">
            <v>0</v>
          </cell>
        </row>
        <row r="19">
          <cell r="B19">
            <v>25.166666666666671</v>
          </cell>
          <cell r="C19">
            <v>31.5</v>
          </cell>
          <cell r="D19">
            <v>17.7</v>
          </cell>
          <cell r="E19">
            <v>57.208333333333336</v>
          </cell>
          <cell r="F19">
            <v>79</v>
          </cell>
          <cell r="G19">
            <v>29</v>
          </cell>
          <cell r="H19">
            <v>16.920000000000002</v>
          </cell>
          <cell r="I19" t="str">
            <v>SO</v>
          </cell>
          <cell r="J19">
            <v>32.76</v>
          </cell>
          <cell r="K19">
            <v>0</v>
          </cell>
        </row>
        <row r="20">
          <cell r="B20">
            <v>19.595833333333331</v>
          </cell>
          <cell r="C20">
            <v>23.2</v>
          </cell>
          <cell r="D20">
            <v>17.8</v>
          </cell>
          <cell r="E20">
            <v>80.791666666666671</v>
          </cell>
          <cell r="F20">
            <v>89</v>
          </cell>
          <cell r="G20">
            <v>70</v>
          </cell>
          <cell r="H20">
            <v>14.76</v>
          </cell>
          <cell r="I20" t="str">
            <v>SO</v>
          </cell>
          <cell r="J20">
            <v>34.56</v>
          </cell>
          <cell r="K20">
            <v>0</v>
          </cell>
        </row>
        <row r="21">
          <cell r="B21">
            <v>20.479166666666668</v>
          </cell>
          <cell r="C21">
            <v>30.1</v>
          </cell>
          <cell r="D21">
            <v>15</v>
          </cell>
          <cell r="E21">
            <v>65.416666666666671</v>
          </cell>
          <cell r="F21">
            <v>89</v>
          </cell>
          <cell r="G21">
            <v>28</v>
          </cell>
          <cell r="H21">
            <v>10.08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23.604166666666661</v>
          </cell>
          <cell r="C22">
            <v>35.9</v>
          </cell>
          <cell r="D22">
            <v>12.7</v>
          </cell>
          <cell r="E22">
            <v>50.666666666666664</v>
          </cell>
          <cell r="F22">
            <v>88</v>
          </cell>
          <cell r="G22">
            <v>18</v>
          </cell>
          <cell r="H22">
            <v>7.9200000000000008</v>
          </cell>
          <cell r="I22" t="str">
            <v>O</v>
          </cell>
          <cell r="J22">
            <v>23.040000000000003</v>
          </cell>
          <cell r="K22">
            <v>0</v>
          </cell>
        </row>
        <row r="23">
          <cell r="B23">
            <v>27.283333333333335</v>
          </cell>
          <cell r="C23">
            <v>38.1</v>
          </cell>
          <cell r="D23">
            <v>16</v>
          </cell>
          <cell r="E23">
            <v>45.875</v>
          </cell>
          <cell r="F23">
            <v>88</v>
          </cell>
          <cell r="G23">
            <v>12</v>
          </cell>
          <cell r="H23">
            <v>12.6</v>
          </cell>
          <cell r="I23" t="str">
            <v>S</v>
          </cell>
          <cell r="J23">
            <v>29.16</v>
          </cell>
          <cell r="K23">
            <v>0</v>
          </cell>
        </row>
        <row r="24">
          <cell r="B24">
            <v>29.366666666666664</v>
          </cell>
          <cell r="C24">
            <v>38.799999999999997</v>
          </cell>
          <cell r="D24">
            <v>17.600000000000001</v>
          </cell>
          <cell r="E24">
            <v>32.5</v>
          </cell>
          <cell r="F24">
            <v>74</v>
          </cell>
          <cell r="G24">
            <v>12</v>
          </cell>
          <cell r="H24">
            <v>19.440000000000001</v>
          </cell>
          <cell r="I24" t="str">
            <v>N</v>
          </cell>
          <cell r="J24">
            <v>41.04</v>
          </cell>
          <cell r="K24">
            <v>0</v>
          </cell>
        </row>
        <row r="25">
          <cell r="B25">
            <v>30.149999999999995</v>
          </cell>
          <cell r="C25">
            <v>38.4</v>
          </cell>
          <cell r="D25">
            <v>19.899999999999999</v>
          </cell>
          <cell r="E25">
            <v>27.75</v>
          </cell>
          <cell r="F25">
            <v>62</v>
          </cell>
          <cell r="G25">
            <v>13</v>
          </cell>
          <cell r="H25">
            <v>20.52</v>
          </cell>
          <cell r="I25" t="str">
            <v>SE</v>
          </cell>
          <cell r="J25">
            <v>38.880000000000003</v>
          </cell>
          <cell r="K25">
            <v>0</v>
          </cell>
        </row>
        <row r="26">
          <cell r="B26">
            <v>28.908333333333328</v>
          </cell>
          <cell r="C26">
            <v>37.700000000000003</v>
          </cell>
          <cell r="D26">
            <v>19.2</v>
          </cell>
          <cell r="E26">
            <v>37.958333333333336</v>
          </cell>
          <cell r="F26">
            <v>72</v>
          </cell>
          <cell r="G26">
            <v>14</v>
          </cell>
          <cell r="H26">
            <v>11.879999999999999</v>
          </cell>
          <cell r="I26" t="str">
            <v>N</v>
          </cell>
          <cell r="J26">
            <v>28.08</v>
          </cell>
          <cell r="K26">
            <v>0</v>
          </cell>
        </row>
        <row r="27">
          <cell r="B27">
            <v>23.920833333333331</v>
          </cell>
          <cell r="C27">
            <v>31.1</v>
          </cell>
          <cell r="D27">
            <v>18.3</v>
          </cell>
          <cell r="E27">
            <v>65.791666666666671</v>
          </cell>
          <cell r="F27">
            <v>89</v>
          </cell>
          <cell r="G27">
            <v>39</v>
          </cell>
          <cell r="H27">
            <v>12.24</v>
          </cell>
          <cell r="I27" t="str">
            <v>SO</v>
          </cell>
          <cell r="J27">
            <v>30.240000000000002</v>
          </cell>
          <cell r="K27">
            <v>0</v>
          </cell>
        </row>
        <row r="28">
          <cell r="B28">
            <v>25.962500000000002</v>
          </cell>
          <cell r="C28">
            <v>36.6</v>
          </cell>
          <cell r="D28">
            <v>18</v>
          </cell>
          <cell r="E28">
            <v>58.5</v>
          </cell>
          <cell r="F28">
            <v>93</v>
          </cell>
          <cell r="G28">
            <v>18</v>
          </cell>
          <cell r="H28">
            <v>10.8</v>
          </cell>
          <cell r="I28" t="str">
            <v>SO</v>
          </cell>
          <cell r="J28">
            <v>31.319999999999997</v>
          </cell>
          <cell r="K28">
            <v>0</v>
          </cell>
        </row>
        <row r="29">
          <cell r="B29">
            <v>26.987499999999986</v>
          </cell>
          <cell r="C29">
            <v>32.9</v>
          </cell>
          <cell r="D29">
            <v>23.9</v>
          </cell>
          <cell r="E29">
            <v>46.541666666666664</v>
          </cell>
          <cell r="F29">
            <v>59</v>
          </cell>
          <cell r="G29">
            <v>30</v>
          </cell>
          <cell r="H29">
            <v>10.8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26.524999999999995</v>
          </cell>
          <cell r="C30">
            <v>36.799999999999997</v>
          </cell>
          <cell r="D30">
            <v>16.8</v>
          </cell>
          <cell r="E30">
            <v>51.041666666666664</v>
          </cell>
          <cell r="F30">
            <v>89</v>
          </cell>
          <cell r="G30">
            <v>19</v>
          </cell>
          <cell r="H30">
            <v>9.3600000000000012</v>
          </cell>
          <cell r="I30" t="str">
            <v>N</v>
          </cell>
          <cell r="J30">
            <v>24.12</v>
          </cell>
          <cell r="K30">
            <v>0</v>
          </cell>
        </row>
        <row r="31">
          <cell r="B31">
            <v>29.120833333333334</v>
          </cell>
          <cell r="C31">
            <v>38.5</v>
          </cell>
          <cell r="D31">
            <v>18.8</v>
          </cell>
          <cell r="E31">
            <v>37.833333333333336</v>
          </cell>
          <cell r="F31">
            <v>81</v>
          </cell>
          <cell r="G31">
            <v>12</v>
          </cell>
          <cell r="H31">
            <v>11.16</v>
          </cell>
          <cell r="I31" t="str">
            <v>SE</v>
          </cell>
          <cell r="J31">
            <v>25.56</v>
          </cell>
          <cell r="K31">
            <v>0</v>
          </cell>
        </row>
        <row r="32">
          <cell r="B32">
            <v>26.674999999999997</v>
          </cell>
          <cell r="C32">
            <v>33.9</v>
          </cell>
          <cell r="D32">
            <v>19.8</v>
          </cell>
          <cell r="E32">
            <v>48.958333333333336</v>
          </cell>
          <cell r="F32">
            <v>71</v>
          </cell>
          <cell r="G32">
            <v>32</v>
          </cell>
          <cell r="H32">
            <v>17.64</v>
          </cell>
          <cell r="I32" t="str">
            <v>SE</v>
          </cell>
          <cell r="J32">
            <v>33.480000000000004</v>
          </cell>
          <cell r="K32">
            <v>0</v>
          </cell>
        </row>
        <row r="33">
          <cell r="B33">
            <v>22.7</v>
          </cell>
          <cell r="C33">
            <v>27.3</v>
          </cell>
          <cell r="D33">
            <v>20.6</v>
          </cell>
          <cell r="E33">
            <v>76.5</v>
          </cell>
          <cell r="F33">
            <v>98</v>
          </cell>
          <cell r="G33">
            <v>50</v>
          </cell>
          <cell r="H33">
            <v>12.24</v>
          </cell>
          <cell r="I33" t="str">
            <v>NE</v>
          </cell>
          <cell r="J33">
            <v>25.2</v>
          </cell>
          <cell r="K33">
            <v>5.2</v>
          </cell>
        </row>
        <row r="34">
          <cell r="B34">
            <v>23.575000000000003</v>
          </cell>
          <cell r="C34">
            <v>31</v>
          </cell>
          <cell r="D34">
            <v>18.399999999999999</v>
          </cell>
          <cell r="E34">
            <v>77.166666666666671</v>
          </cell>
          <cell r="F34">
            <v>100</v>
          </cell>
          <cell r="G34">
            <v>44</v>
          </cell>
          <cell r="H34">
            <v>17.64</v>
          </cell>
          <cell r="I34" t="str">
            <v>N</v>
          </cell>
          <cell r="J34">
            <v>46.800000000000004</v>
          </cell>
          <cell r="K34">
            <v>5.0000000000000009</v>
          </cell>
        </row>
        <row r="35">
          <cell r="I35" t="str">
            <v>SE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24.533333333333328</v>
          </cell>
          <cell r="C5">
            <v>31</v>
          </cell>
          <cell r="D5">
            <v>17.2</v>
          </cell>
          <cell r="E5">
            <v>55.958333333333336</v>
          </cell>
          <cell r="F5">
            <v>81</v>
          </cell>
          <cell r="G5">
            <v>37</v>
          </cell>
          <cell r="H5">
            <v>18</v>
          </cell>
          <cell r="I5" t="str">
            <v>O</v>
          </cell>
          <cell r="J5">
            <v>46.080000000000005</v>
          </cell>
          <cell r="K5">
            <v>0</v>
          </cell>
        </row>
        <row r="6">
          <cell r="B6">
            <v>25.016666666666662</v>
          </cell>
          <cell r="C6">
            <v>33.6</v>
          </cell>
          <cell r="D6">
            <v>18.8</v>
          </cell>
          <cell r="E6">
            <v>56.958333333333336</v>
          </cell>
          <cell r="F6">
            <v>81</v>
          </cell>
          <cell r="G6">
            <v>29</v>
          </cell>
          <cell r="H6">
            <v>16.2</v>
          </cell>
          <cell r="I6" t="str">
            <v>O</v>
          </cell>
          <cell r="J6">
            <v>43.56</v>
          </cell>
          <cell r="K6">
            <v>0</v>
          </cell>
        </row>
        <row r="7">
          <cell r="B7">
            <v>26.129166666666666</v>
          </cell>
          <cell r="C7">
            <v>33.9</v>
          </cell>
          <cell r="D7">
            <v>19.8</v>
          </cell>
          <cell r="E7">
            <v>52.333333333333336</v>
          </cell>
          <cell r="F7">
            <v>79</v>
          </cell>
          <cell r="G7">
            <v>26</v>
          </cell>
          <cell r="H7">
            <v>14.04</v>
          </cell>
          <cell r="I7" t="str">
            <v>O</v>
          </cell>
          <cell r="J7">
            <v>33.840000000000003</v>
          </cell>
          <cell r="K7">
            <v>0</v>
          </cell>
        </row>
        <row r="8">
          <cell r="B8">
            <v>26.900000000000002</v>
          </cell>
          <cell r="C8">
            <v>34.5</v>
          </cell>
          <cell r="D8">
            <v>18.100000000000001</v>
          </cell>
          <cell r="E8">
            <v>36.916666666666664</v>
          </cell>
          <cell r="F8">
            <v>63</v>
          </cell>
          <cell r="G8">
            <v>18</v>
          </cell>
          <cell r="H8">
            <v>15.120000000000001</v>
          </cell>
          <cell r="I8" t="str">
            <v>O</v>
          </cell>
          <cell r="J8">
            <v>34.56</v>
          </cell>
          <cell r="K8">
            <v>0</v>
          </cell>
        </row>
        <row r="9">
          <cell r="B9">
            <v>24.041666666666661</v>
          </cell>
          <cell r="C9">
            <v>31.7</v>
          </cell>
          <cell r="D9">
            <v>15.3</v>
          </cell>
          <cell r="E9">
            <v>47.041666666666664</v>
          </cell>
          <cell r="F9">
            <v>77</v>
          </cell>
          <cell r="G9">
            <v>29</v>
          </cell>
          <cell r="H9">
            <v>10.8</v>
          </cell>
          <cell r="I9" t="str">
            <v>NE</v>
          </cell>
          <cell r="J9">
            <v>25.2</v>
          </cell>
          <cell r="K9">
            <v>0</v>
          </cell>
        </row>
        <row r="10">
          <cell r="B10">
            <v>23.987499999999997</v>
          </cell>
          <cell r="C10">
            <v>34.200000000000003</v>
          </cell>
          <cell r="D10">
            <v>14.2</v>
          </cell>
          <cell r="E10">
            <v>57</v>
          </cell>
          <cell r="F10">
            <v>98</v>
          </cell>
          <cell r="G10">
            <v>17</v>
          </cell>
          <cell r="H10">
            <v>16.2</v>
          </cell>
          <cell r="I10" t="str">
            <v>SO</v>
          </cell>
          <cell r="J10">
            <v>38.159999999999997</v>
          </cell>
          <cell r="K10">
            <v>0</v>
          </cell>
        </row>
        <row r="11">
          <cell r="B11">
            <v>25.358333333333334</v>
          </cell>
          <cell r="C11">
            <v>34.4</v>
          </cell>
          <cell r="D11">
            <v>16.2</v>
          </cell>
          <cell r="E11">
            <v>34.708333333333336</v>
          </cell>
          <cell r="F11">
            <v>62</v>
          </cell>
          <cell r="G11">
            <v>14</v>
          </cell>
          <cell r="H11">
            <v>11.879999999999999</v>
          </cell>
          <cell r="I11" t="str">
            <v>O</v>
          </cell>
          <cell r="J11">
            <v>30.240000000000002</v>
          </cell>
          <cell r="K11">
            <v>0</v>
          </cell>
        </row>
        <row r="12">
          <cell r="B12">
            <v>25.95</v>
          </cell>
          <cell r="C12">
            <v>34.9</v>
          </cell>
          <cell r="D12">
            <v>17.2</v>
          </cell>
          <cell r="E12">
            <v>40.5</v>
          </cell>
          <cell r="F12">
            <v>70</v>
          </cell>
          <cell r="G12">
            <v>17</v>
          </cell>
          <cell r="H12">
            <v>15.48</v>
          </cell>
          <cell r="I12" t="str">
            <v>O</v>
          </cell>
          <cell r="J12">
            <v>46.800000000000004</v>
          </cell>
          <cell r="K12">
            <v>0</v>
          </cell>
        </row>
        <row r="13">
          <cell r="B13">
            <v>28.2</v>
          </cell>
          <cell r="C13">
            <v>36.4</v>
          </cell>
          <cell r="D13">
            <v>20.100000000000001</v>
          </cell>
          <cell r="E13">
            <v>32.458333333333336</v>
          </cell>
          <cell r="F13">
            <v>59</v>
          </cell>
          <cell r="G13">
            <v>16</v>
          </cell>
          <cell r="H13">
            <v>20.88</v>
          </cell>
          <cell r="I13" t="str">
            <v>O</v>
          </cell>
          <cell r="J13">
            <v>46.440000000000005</v>
          </cell>
          <cell r="K13">
            <v>0</v>
          </cell>
        </row>
        <row r="14">
          <cell r="B14">
            <v>28.975000000000009</v>
          </cell>
          <cell r="C14">
            <v>36.700000000000003</v>
          </cell>
          <cell r="D14">
            <v>21.8</v>
          </cell>
          <cell r="E14">
            <v>29.708333333333332</v>
          </cell>
          <cell r="F14">
            <v>47</v>
          </cell>
          <cell r="G14">
            <v>15</v>
          </cell>
          <cell r="H14">
            <v>24.48</v>
          </cell>
          <cell r="I14" t="str">
            <v>SO</v>
          </cell>
          <cell r="J14">
            <v>50.4</v>
          </cell>
          <cell r="K14">
            <v>0</v>
          </cell>
        </row>
        <row r="15">
          <cell r="B15">
            <v>25.912499999999998</v>
          </cell>
          <cell r="C15">
            <v>30.8</v>
          </cell>
          <cell r="D15">
            <v>20.3</v>
          </cell>
          <cell r="E15">
            <v>45.25</v>
          </cell>
          <cell r="F15">
            <v>68</v>
          </cell>
          <cell r="G15">
            <v>26</v>
          </cell>
          <cell r="H15">
            <v>9.7200000000000006</v>
          </cell>
          <cell r="I15" t="str">
            <v>SO</v>
          </cell>
          <cell r="J15">
            <v>28.08</v>
          </cell>
          <cell r="K15">
            <v>0</v>
          </cell>
        </row>
        <row r="16">
          <cell r="B16">
            <v>25.162499999999998</v>
          </cell>
          <cell r="C16">
            <v>36.4</v>
          </cell>
          <cell r="D16">
            <v>17.3</v>
          </cell>
          <cell r="E16">
            <v>64.208333333333329</v>
          </cell>
          <cell r="F16">
            <v>95</v>
          </cell>
          <cell r="G16">
            <v>20</v>
          </cell>
          <cell r="H16">
            <v>9</v>
          </cell>
          <cell r="I16" t="str">
            <v>L</v>
          </cell>
          <cell r="J16">
            <v>23.400000000000002</v>
          </cell>
          <cell r="K16">
            <v>0</v>
          </cell>
        </row>
        <row r="17">
          <cell r="B17">
            <v>29.404166666666665</v>
          </cell>
          <cell r="C17">
            <v>36.5</v>
          </cell>
          <cell r="D17">
            <v>21.1</v>
          </cell>
          <cell r="E17">
            <v>31.541666666666668</v>
          </cell>
          <cell r="F17">
            <v>51</v>
          </cell>
          <cell r="G17">
            <v>17</v>
          </cell>
          <cell r="H17">
            <v>20.16</v>
          </cell>
          <cell r="I17" t="str">
            <v>O</v>
          </cell>
          <cell r="J17">
            <v>41.04</v>
          </cell>
          <cell r="K17">
            <v>0</v>
          </cell>
        </row>
        <row r="18">
          <cell r="B18">
            <v>29.487500000000001</v>
          </cell>
          <cell r="C18">
            <v>38.299999999999997</v>
          </cell>
          <cell r="D18">
            <v>22.3</v>
          </cell>
          <cell r="E18">
            <v>27.416666666666668</v>
          </cell>
          <cell r="F18">
            <v>39</v>
          </cell>
          <cell r="G18">
            <v>14</v>
          </cell>
          <cell r="H18">
            <v>16.920000000000002</v>
          </cell>
          <cell r="I18" t="str">
            <v>SO</v>
          </cell>
          <cell r="J18">
            <v>39.96</v>
          </cell>
          <cell r="K18">
            <v>0</v>
          </cell>
        </row>
        <row r="19">
          <cell r="B19">
            <v>26.091666666666665</v>
          </cell>
          <cell r="C19">
            <v>34.799999999999997</v>
          </cell>
          <cell r="D19">
            <v>19.399999999999999</v>
          </cell>
          <cell r="E19">
            <v>57.75</v>
          </cell>
          <cell r="F19">
            <v>86</v>
          </cell>
          <cell r="G19">
            <v>30</v>
          </cell>
          <cell r="H19">
            <v>14.4</v>
          </cell>
          <cell r="I19" t="str">
            <v>NE</v>
          </cell>
          <cell r="J19">
            <v>35.64</v>
          </cell>
          <cell r="K19">
            <v>0</v>
          </cell>
        </row>
        <row r="20">
          <cell r="B20">
            <v>21.270833333333336</v>
          </cell>
          <cell r="C20">
            <v>26.2</v>
          </cell>
          <cell r="D20">
            <v>17.399999999999999</v>
          </cell>
          <cell r="E20">
            <v>76.958333333333329</v>
          </cell>
          <cell r="F20">
            <v>93</v>
          </cell>
          <cell r="G20">
            <v>58</v>
          </cell>
          <cell r="H20">
            <v>17.28</v>
          </cell>
          <cell r="I20" t="str">
            <v>NE</v>
          </cell>
          <cell r="J20">
            <v>35.28</v>
          </cell>
          <cell r="K20">
            <v>0</v>
          </cell>
        </row>
        <row r="21">
          <cell r="B21">
            <v>20.333333333333336</v>
          </cell>
          <cell r="C21">
            <v>28.2</v>
          </cell>
          <cell r="D21">
            <v>15.8</v>
          </cell>
          <cell r="E21">
            <v>65.458333333333329</v>
          </cell>
          <cell r="F21">
            <v>85</v>
          </cell>
          <cell r="G21">
            <v>32</v>
          </cell>
          <cell r="H21">
            <v>10.8</v>
          </cell>
          <cell r="I21" t="str">
            <v>NE</v>
          </cell>
          <cell r="J21">
            <v>29.16</v>
          </cell>
          <cell r="K21">
            <v>0</v>
          </cell>
        </row>
        <row r="22">
          <cell r="B22">
            <v>23.049999999999997</v>
          </cell>
          <cell r="C22">
            <v>34.4</v>
          </cell>
          <cell r="D22">
            <v>13.9</v>
          </cell>
          <cell r="E22">
            <v>51.541666666666664</v>
          </cell>
          <cell r="F22">
            <v>80</v>
          </cell>
          <cell r="G22">
            <v>20</v>
          </cell>
          <cell r="H22">
            <v>6.84</v>
          </cell>
          <cell r="I22" t="str">
            <v>NE</v>
          </cell>
          <cell r="J22">
            <v>16.2</v>
          </cell>
          <cell r="K22">
            <v>0</v>
          </cell>
        </row>
        <row r="23">
          <cell r="B23">
            <v>26.670833333333334</v>
          </cell>
          <cell r="C23">
            <v>37</v>
          </cell>
          <cell r="D23">
            <v>16.8</v>
          </cell>
          <cell r="E23">
            <v>45.291666666666664</v>
          </cell>
          <cell r="F23">
            <v>82</v>
          </cell>
          <cell r="G23">
            <v>14</v>
          </cell>
          <cell r="H23">
            <v>12.6</v>
          </cell>
          <cell r="I23" t="str">
            <v>O</v>
          </cell>
          <cell r="J23">
            <v>46.800000000000004</v>
          </cell>
          <cell r="K23">
            <v>0</v>
          </cell>
        </row>
        <row r="24">
          <cell r="B24">
            <v>29.470833333333335</v>
          </cell>
          <cell r="C24">
            <v>36.799999999999997</v>
          </cell>
          <cell r="D24">
            <v>23.2</v>
          </cell>
          <cell r="E24">
            <v>29.708333333333332</v>
          </cell>
          <cell r="F24">
            <v>45</v>
          </cell>
          <cell r="G24">
            <v>14</v>
          </cell>
          <cell r="H24">
            <v>15.48</v>
          </cell>
          <cell r="I24" t="str">
            <v>O</v>
          </cell>
          <cell r="J24">
            <v>41.76</v>
          </cell>
          <cell r="K24">
            <v>0</v>
          </cell>
        </row>
        <row r="25">
          <cell r="B25">
            <v>28.441666666666674</v>
          </cell>
          <cell r="C25">
            <v>36.9</v>
          </cell>
          <cell r="D25">
            <v>19.3</v>
          </cell>
          <cell r="E25">
            <v>34.25</v>
          </cell>
          <cell r="F25">
            <v>62</v>
          </cell>
          <cell r="G25">
            <v>15</v>
          </cell>
          <cell r="H25">
            <v>14.04</v>
          </cell>
          <cell r="I25" t="str">
            <v>O</v>
          </cell>
          <cell r="J25">
            <v>39.24</v>
          </cell>
          <cell r="K25">
            <v>0</v>
          </cell>
        </row>
        <row r="26">
          <cell r="B26">
            <v>28.579166666666666</v>
          </cell>
          <cell r="C26">
            <v>37</v>
          </cell>
          <cell r="D26">
            <v>19</v>
          </cell>
          <cell r="E26">
            <v>30.541666666666668</v>
          </cell>
          <cell r="F26">
            <v>60</v>
          </cell>
          <cell r="G26">
            <v>13</v>
          </cell>
          <cell r="H26">
            <v>14.4</v>
          </cell>
          <cell r="I26" t="str">
            <v>O</v>
          </cell>
          <cell r="J26">
            <v>32.76</v>
          </cell>
          <cell r="K26">
            <v>0</v>
          </cell>
        </row>
        <row r="27">
          <cell r="B27">
            <v>26.2</v>
          </cell>
          <cell r="C27">
            <v>36</v>
          </cell>
          <cell r="D27">
            <v>17.7</v>
          </cell>
          <cell r="E27">
            <v>59.25</v>
          </cell>
          <cell r="F27">
            <v>96</v>
          </cell>
          <cell r="G27">
            <v>21</v>
          </cell>
          <cell r="H27">
            <v>10.08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25.945833333333336</v>
          </cell>
          <cell r="C28">
            <v>34.9</v>
          </cell>
          <cell r="D28">
            <v>18.8</v>
          </cell>
          <cell r="E28">
            <v>59.375</v>
          </cell>
          <cell r="F28">
            <v>94</v>
          </cell>
          <cell r="G28">
            <v>23</v>
          </cell>
          <cell r="H28">
            <v>9.3600000000000012</v>
          </cell>
          <cell r="I28" t="str">
            <v>O</v>
          </cell>
          <cell r="J28">
            <v>29.880000000000003</v>
          </cell>
          <cell r="K28">
            <v>0</v>
          </cell>
        </row>
        <row r="29">
          <cell r="B29">
            <v>23.716666666666669</v>
          </cell>
          <cell r="C29">
            <v>28.2</v>
          </cell>
          <cell r="D29">
            <v>21.3</v>
          </cell>
          <cell r="E29">
            <v>61.625</v>
          </cell>
          <cell r="F29">
            <v>85</v>
          </cell>
          <cell r="G29">
            <v>42</v>
          </cell>
          <cell r="H29">
            <v>10.44</v>
          </cell>
          <cell r="I29" t="str">
            <v>NO</v>
          </cell>
          <cell r="J29">
            <v>34.200000000000003</v>
          </cell>
          <cell r="K29">
            <v>0.8</v>
          </cell>
        </row>
        <row r="30">
          <cell r="B30">
            <v>25.620833333333337</v>
          </cell>
          <cell r="C30">
            <v>33.799999999999997</v>
          </cell>
          <cell r="D30">
            <v>19.5</v>
          </cell>
          <cell r="E30">
            <v>56.083333333333336</v>
          </cell>
          <cell r="F30">
            <v>84</v>
          </cell>
          <cell r="G30">
            <v>28</v>
          </cell>
          <cell r="H30">
            <v>10.8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26.533333333333331</v>
          </cell>
          <cell r="C31">
            <v>36.799999999999997</v>
          </cell>
          <cell r="D31">
            <v>17.399999999999999</v>
          </cell>
          <cell r="E31">
            <v>46.5</v>
          </cell>
          <cell r="F31">
            <v>79</v>
          </cell>
          <cell r="G31">
            <v>16</v>
          </cell>
          <cell r="H31">
            <v>14.4</v>
          </cell>
          <cell r="I31" t="str">
            <v>NO</v>
          </cell>
          <cell r="J31">
            <v>28.8</v>
          </cell>
          <cell r="K31">
            <v>0</v>
          </cell>
        </row>
        <row r="32">
          <cell r="B32">
            <v>25.841666666666665</v>
          </cell>
          <cell r="C32">
            <v>36.799999999999997</v>
          </cell>
          <cell r="D32">
            <v>19.2</v>
          </cell>
          <cell r="E32">
            <v>52.333333333333336</v>
          </cell>
          <cell r="F32">
            <v>87</v>
          </cell>
          <cell r="G32">
            <v>21</v>
          </cell>
          <cell r="H32">
            <v>13.32</v>
          </cell>
          <cell r="I32" t="str">
            <v>NO</v>
          </cell>
          <cell r="J32">
            <v>39.96</v>
          </cell>
          <cell r="K32">
            <v>3</v>
          </cell>
        </row>
        <row r="33">
          <cell r="B33">
            <v>19.875000000000004</v>
          </cell>
          <cell r="C33">
            <v>20.9</v>
          </cell>
          <cell r="D33">
            <v>19</v>
          </cell>
          <cell r="E33">
            <v>92.166666666666671</v>
          </cell>
          <cell r="F33">
            <v>97</v>
          </cell>
          <cell r="G33">
            <v>81</v>
          </cell>
          <cell r="H33">
            <v>13.68</v>
          </cell>
          <cell r="I33" t="str">
            <v>SO</v>
          </cell>
          <cell r="J33">
            <v>28.08</v>
          </cell>
          <cell r="K33">
            <v>10.399999999999999</v>
          </cell>
        </row>
        <row r="34">
          <cell r="B34">
            <v>22.120833333333337</v>
          </cell>
          <cell r="C34">
            <v>28.4</v>
          </cell>
          <cell r="D34">
            <v>18.8</v>
          </cell>
          <cell r="E34">
            <v>81.375</v>
          </cell>
          <cell r="F34">
            <v>96</v>
          </cell>
          <cell r="G34">
            <v>51</v>
          </cell>
          <cell r="H34">
            <v>6.84</v>
          </cell>
          <cell r="I34" t="str">
            <v>SO</v>
          </cell>
          <cell r="J34">
            <v>16.559999999999999</v>
          </cell>
          <cell r="K34">
            <v>0</v>
          </cell>
        </row>
        <row r="35">
          <cell r="I35" t="str">
            <v>O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22.875000000000004</v>
          </cell>
          <cell r="C5">
            <v>32.1</v>
          </cell>
          <cell r="D5">
            <v>14</v>
          </cell>
          <cell r="E5">
            <v>56.291666666666664</v>
          </cell>
          <cell r="F5">
            <v>84</v>
          </cell>
          <cell r="G5">
            <v>31</v>
          </cell>
          <cell r="H5">
            <v>13.68</v>
          </cell>
          <cell r="I5" t="str">
            <v>SO</v>
          </cell>
          <cell r="J5">
            <v>35.64</v>
          </cell>
          <cell r="K5">
            <v>0</v>
          </cell>
        </row>
        <row r="6">
          <cell r="B6">
            <v>25.566666666666674</v>
          </cell>
          <cell r="C6">
            <v>36</v>
          </cell>
          <cell r="D6">
            <v>16.3</v>
          </cell>
          <cell r="E6">
            <v>52</v>
          </cell>
          <cell r="F6">
            <v>85</v>
          </cell>
          <cell r="G6">
            <v>20</v>
          </cell>
          <cell r="H6">
            <v>1.08</v>
          </cell>
          <cell r="I6" t="str">
            <v>SO</v>
          </cell>
          <cell r="J6">
            <v>38.159999999999997</v>
          </cell>
          <cell r="K6">
            <v>0</v>
          </cell>
        </row>
        <row r="7">
          <cell r="B7">
            <v>26.379166666666666</v>
          </cell>
          <cell r="C7">
            <v>35.799999999999997</v>
          </cell>
          <cell r="D7">
            <v>18.600000000000001</v>
          </cell>
          <cell r="E7">
            <v>47.083333333333336</v>
          </cell>
          <cell r="F7">
            <v>74</v>
          </cell>
          <cell r="G7">
            <v>19</v>
          </cell>
          <cell r="H7">
            <v>0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25.445833333333329</v>
          </cell>
          <cell r="C8">
            <v>37.1</v>
          </cell>
          <cell r="D8">
            <v>14.4</v>
          </cell>
          <cell r="E8">
            <v>44.833333333333336</v>
          </cell>
          <cell r="F8">
            <v>81</v>
          </cell>
          <cell r="G8">
            <v>13</v>
          </cell>
          <cell r="H8">
            <v>0</v>
          </cell>
          <cell r="I8" t="str">
            <v>SO</v>
          </cell>
          <cell r="J8">
            <v>0</v>
          </cell>
          <cell r="K8">
            <v>0</v>
          </cell>
        </row>
        <row r="9">
          <cell r="B9">
            <v>23.454166666666669</v>
          </cell>
          <cell r="C9">
            <v>34.200000000000003</v>
          </cell>
          <cell r="D9">
            <v>13.4</v>
          </cell>
          <cell r="E9">
            <v>51.875</v>
          </cell>
          <cell r="F9">
            <v>84</v>
          </cell>
          <cell r="G9">
            <v>22</v>
          </cell>
          <cell r="H9">
            <v>6.12</v>
          </cell>
          <cell r="I9" t="str">
            <v>NE</v>
          </cell>
          <cell r="J9">
            <v>29.52</v>
          </cell>
          <cell r="K9">
            <v>0</v>
          </cell>
        </row>
        <row r="10">
          <cell r="B10">
            <v>24.504166666666674</v>
          </cell>
          <cell r="C10">
            <v>36</v>
          </cell>
          <cell r="D10">
            <v>14.9</v>
          </cell>
          <cell r="E10">
            <v>53.916666666666664</v>
          </cell>
          <cell r="F10">
            <v>91</v>
          </cell>
          <cell r="G10">
            <v>15</v>
          </cell>
          <cell r="H10">
            <v>0</v>
          </cell>
          <cell r="I10" t="str">
            <v>NE</v>
          </cell>
          <cell r="J10">
            <v>11.520000000000001</v>
          </cell>
          <cell r="K10">
            <v>0</v>
          </cell>
        </row>
        <row r="11">
          <cell r="B11">
            <v>24.108333333333334</v>
          </cell>
          <cell r="C11">
            <v>36</v>
          </cell>
          <cell r="D11">
            <v>13.3</v>
          </cell>
          <cell r="E11">
            <v>41.375</v>
          </cell>
          <cell r="F11">
            <v>81</v>
          </cell>
          <cell r="G11">
            <v>12</v>
          </cell>
          <cell r="H11">
            <v>0.72000000000000008</v>
          </cell>
          <cell r="I11" t="str">
            <v>NE</v>
          </cell>
          <cell r="J11">
            <v>19.440000000000001</v>
          </cell>
          <cell r="K11">
            <v>0</v>
          </cell>
        </row>
        <row r="12">
          <cell r="B12">
            <v>24.429166666666671</v>
          </cell>
          <cell r="C12">
            <v>36.9</v>
          </cell>
          <cell r="D12">
            <v>14.6</v>
          </cell>
          <cell r="E12">
            <v>43.833333333333336</v>
          </cell>
          <cell r="F12">
            <v>72</v>
          </cell>
          <cell r="G12">
            <v>14</v>
          </cell>
          <cell r="H12">
            <v>0.72000000000000008</v>
          </cell>
          <cell r="I12" t="str">
            <v>NE</v>
          </cell>
          <cell r="J12">
            <v>24.840000000000003</v>
          </cell>
          <cell r="K12">
            <v>0</v>
          </cell>
        </row>
        <row r="13">
          <cell r="B13">
            <v>25.829166666666666</v>
          </cell>
          <cell r="C13">
            <v>38.1</v>
          </cell>
          <cell r="D13">
            <v>15.7</v>
          </cell>
          <cell r="E13">
            <v>44.875</v>
          </cell>
          <cell r="F13">
            <v>78</v>
          </cell>
          <cell r="G13">
            <v>14</v>
          </cell>
          <cell r="H13">
            <v>3.6</v>
          </cell>
          <cell r="I13" t="str">
            <v>NE</v>
          </cell>
          <cell r="J13">
            <v>25.92</v>
          </cell>
          <cell r="K13">
            <v>0</v>
          </cell>
        </row>
        <row r="14">
          <cell r="B14">
            <v>27</v>
          </cell>
          <cell r="C14">
            <v>39</v>
          </cell>
          <cell r="D14">
            <v>16.2</v>
          </cell>
          <cell r="E14">
            <v>42.833333333333336</v>
          </cell>
          <cell r="F14">
            <v>74</v>
          </cell>
          <cell r="G14">
            <v>13</v>
          </cell>
          <cell r="H14">
            <v>2.16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24.845833333333331</v>
          </cell>
          <cell r="C15">
            <v>34.9</v>
          </cell>
          <cell r="D15">
            <v>19.2</v>
          </cell>
          <cell r="E15">
            <v>60</v>
          </cell>
          <cell r="F15">
            <v>91</v>
          </cell>
          <cell r="G15">
            <v>34</v>
          </cell>
          <cell r="H15">
            <v>19.079999999999998</v>
          </cell>
          <cell r="I15" t="str">
            <v>NE</v>
          </cell>
          <cell r="J15">
            <v>57.960000000000008</v>
          </cell>
          <cell r="K15">
            <v>16.399999999999999</v>
          </cell>
        </row>
        <row r="16">
          <cell r="B16">
            <v>25.275000000000002</v>
          </cell>
          <cell r="C16">
            <v>36.299999999999997</v>
          </cell>
          <cell r="D16">
            <v>17.8</v>
          </cell>
          <cell r="E16">
            <v>64.458333333333329</v>
          </cell>
          <cell r="F16">
            <v>91</v>
          </cell>
          <cell r="G16">
            <v>19</v>
          </cell>
          <cell r="H16">
            <v>1.4400000000000002</v>
          </cell>
          <cell r="I16" t="str">
            <v>SO</v>
          </cell>
          <cell r="J16">
            <v>21.6</v>
          </cell>
          <cell r="K16">
            <v>0</v>
          </cell>
        </row>
        <row r="17">
          <cell r="B17">
            <v>26.274999999999995</v>
          </cell>
          <cell r="C17">
            <v>37.9</v>
          </cell>
          <cell r="D17">
            <v>15.9</v>
          </cell>
          <cell r="E17">
            <v>48.25</v>
          </cell>
          <cell r="F17">
            <v>81</v>
          </cell>
          <cell r="G17">
            <v>15</v>
          </cell>
          <cell r="H17">
            <v>0.36000000000000004</v>
          </cell>
          <cell r="I17" t="str">
            <v>NE</v>
          </cell>
          <cell r="J17">
            <v>23.400000000000002</v>
          </cell>
          <cell r="K17">
            <v>0</v>
          </cell>
        </row>
        <row r="18">
          <cell r="B18">
            <v>26.704166666666666</v>
          </cell>
          <cell r="C18">
            <v>37.700000000000003</v>
          </cell>
          <cell r="D18">
            <v>16.3</v>
          </cell>
          <cell r="E18">
            <v>46.916666666666664</v>
          </cell>
          <cell r="F18">
            <v>82</v>
          </cell>
          <cell r="G18">
            <v>15</v>
          </cell>
          <cell r="H18">
            <v>7.2</v>
          </cell>
          <cell r="I18" t="str">
            <v>NE</v>
          </cell>
          <cell r="J18">
            <v>38.159999999999997</v>
          </cell>
          <cell r="K18">
            <v>0</v>
          </cell>
        </row>
        <row r="19">
          <cell r="B19">
            <v>25.620833333333334</v>
          </cell>
          <cell r="C19">
            <v>38.200000000000003</v>
          </cell>
          <cell r="D19">
            <v>15.8</v>
          </cell>
          <cell r="E19">
            <v>51.291666666666664</v>
          </cell>
          <cell r="F19">
            <v>82</v>
          </cell>
          <cell r="G19">
            <v>13</v>
          </cell>
          <cell r="H19">
            <v>25.92</v>
          </cell>
          <cell r="I19" t="str">
            <v>NE</v>
          </cell>
          <cell r="J19">
            <v>44.64</v>
          </cell>
          <cell r="K19">
            <v>0</v>
          </cell>
        </row>
        <row r="20">
          <cell r="B20">
            <v>23.204166666666666</v>
          </cell>
          <cell r="C20">
            <v>32.1</v>
          </cell>
          <cell r="D20">
            <v>18.100000000000001</v>
          </cell>
          <cell r="E20">
            <v>67.541666666666671</v>
          </cell>
          <cell r="F20">
            <v>85</v>
          </cell>
          <cell r="G20">
            <v>35</v>
          </cell>
          <cell r="H20">
            <v>8.64</v>
          </cell>
          <cell r="I20" t="str">
            <v>NO</v>
          </cell>
          <cell r="J20">
            <v>42.480000000000004</v>
          </cell>
          <cell r="K20">
            <v>0</v>
          </cell>
        </row>
        <row r="21">
          <cell r="B21">
            <v>20.775000000000002</v>
          </cell>
          <cell r="C21">
            <v>30.1</v>
          </cell>
          <cell r="D21">
            <v>15.3</v>
          </cell>
          <cell r="E21">
            <v>64.083333333333329</v>
          </cell>
          <cell r="F21">
            <v>84</v>
          </cell>
          <cell r="G21">
            <v>31</v>
          </cell>
          <cell r="H21">
            <v>1.08</v>
          </cell>
          <cell r="I21" t="str">
            <v>NO</v>
          </cell>
          <cell r="J21">
            <v>27</v>
          </cell>
          <cell r="K21">
            <v>0</v>
          </cell>
        </row>
        <row r="22">
          <cell r="B22">
            <v>23.474999999999998</v>
          </cell>
          <cell r="C22">
            <v>34.5</v>
          </cell>
          <cell r="D22">
            <v>13.1</v>
          </cell>
          <cell r="E22">
            <v>48.333333333333336</v>
          </cell>
          <cell r="F22">
            <v>80</v>
          </cell>
          <cell r="G22">
            <v>21</v>
          </cell>
          <cell r="H22">
            <v>0</v>
          </cell>
          <cell r="I22" t="str">
            <v>NO</v>
          </cell>
          <cell r="J22">
            <v>0</v>
          </cell>
          <cell r="K22">
            <v>0</v>
          </cell>
        </row>
        <row r="23">
          <cell r="B23">
            <v>25.808333333333334</v>
          </cell>
          <cell r="C23">
            <v>37.200000000000003</v>
          </cell>
          <cell r="D23">
            <v>15.9</v>
          </cell>
          <cell r="E23">
            <v>46.041666666666664</v>
          </cell>
          <cell r="F23">
            <v>79</v>
          </cell>
          <cell r="G23">
            <v>13</v>
          </cell>
          <cell r="H23">
            <v>1.08</v>
          </cell>
          <cell r="I23" t="str">
            <v>NE</v>
          </cell>
          <cell r="J23">
            <v>19.8</v>
          </cell>
          <cell r="K23">
            <v>0</v>
          </cell>
        </row>
        <row r="24">
          <cell r="B24">
            <v>26.349999999999998</v>
          </cell>
          <cell r="C24">
            <v>37.299999999999997</v>
          </cell>
          <cell r="D24">
            <v>14.8</v>
          </cell>
          <cell r="E24">
            <v>40.083333333333336</v>
          </cell>
          <cell r="F24">
            <v>80</v>
          </cell>
          <cell r="G24">
            <v>12</v>
          </cell>
          <cell r="H24">
            <v>1.8</v>
          </cell>
          <cell r="I24" t="str">
            <v>SO</v>
          </cell>
          <cell r="J24">
            <v>26.64</v>
          </cell>
          <cell r="K24">
            <v>0</v>
          </cell>
        </row>
        <row r="25">
          <cell r="B25">
            <v>26.883333333333329</v>
          </cell>
          <cell r="C25">
            <v>37.4</v>
          </cell>
          <cell r="D25">
            <v>15.2</v>
          </cell>
          <cell r="E25">
            <v>37.541666666666664</v>
          </cell>
          <cell r="F25">
            <v>79</v>
          </cell>
          <cell r="G25">
            <v>13</v>
          </cell>
          <cell r="H25">
            <v>1.08</v>
          </cell>
          <cell r="I25" t="str">
            <v>SO</v>
          </cell>
          <cell r="J25">
            <v>27</v>
          </cell>
          <cell r="K25">
            <v>0</v>
          </cell>
        </row>
        <row r="26">
          <cell r="B26">
            <v>26.316666666666659</v>
          </cell>
          <cell r="C26">
            <v>37.4</v>
          </cell>
          <cell r="D26">
            <v>15.3</v>
          </cell>
          <cell r="E26">
            <v>40</v>
          </cell>
          <cell r="F26">
            <v>78</v>
          </cell>
          <cell r="G26">
            <v>12</v>
          </cell>
          <cell r="H26">
            <v>1.08</v>
          </cell>
          <cell r="I26" t="str">
            <v>NE</v>
          </cell>
          <cell r="J26">
            <v>19.079999999999998</v>
          </cell>
          <cell r="K26">
            <v>0</v>
          </cell>
        </row>
        <row r="27">
          <cell r="B27">
            <v>26.324999999999999</v>
          </cell>
          <cell r="C27">
            <v>36.200000000000003</v>
          </cell>
          <cell r="D27">
            <v>19</v>
          </cell>
          <cell r="E27">
            <v>50.458333333333336</v>
          </cell>
          <cell r="F27">
            <v>84</v>
          </cell>
          <cell r="G27">
            <v>16</v>
          </cell>
          <cell r="H27">
            <v>7.9200000000000008</v>
          </cell>
          <cell r="I27" t="str">
            <v>N</v>
          </cell>
          <cell r="J27">
            <v>34.56</v>
          </cell>
          <cell r="K27">
            <v>0</v>
          </cell>
        </row>
        <row r="28">
          <cell r="B28">
            <v>26.612500000000001</v>
          </cell>
          <cell r="C28">
            <v>34.200000000000003</v>
          </cell>
          <cell r="D28">
            <v>20.5</v>
          </cell>
          <cell r="E28">
            <v>51.541666666666664</v>
          </cell>
          <cell r="F28">
            <v>79</v>
          </cell>
          <cell r="G28">
            <v>19</v>
          </cell>
          <cell r="H28">
            <v>5.04</v>
          </cell>
          <cell r="I28" t="str">
            <v>NO</v>
          </cell>
          <cell r="J28">
            <v>29.880000000000003</v>
          </cell>
          <cell r="K28">
            <v>0</v>
          </cell>
        </row>
        <row r="29">
          <cell r="B29">
            <v>23.912500000000005</v>
          </cell>
          <cell r="C29">
            <v>29.5</v>
          </cell>
          <cell r="D29">
            <v>20.7</v>
          </cell>
          <cell r="E29">
            <v>56.916666666666664</v>
          </cell>
          <cell r="F29">
            <v>74</v>
          </cell>
          <cell r="G29">
            <v>30</v>
          </cell>
          <cell r="H29">
            <v>15.120000000000001</v>
          </cell>
          <cell r="I29" t="str">
            <v>SO</v>
          </cell>
          <cell r="J29">
            <v>43.2</v>
          </cell>
          <cell r="K29">
            <v>0</v>
          </cell>
        </row>
        <row r="30">
          <cell r="B30">
            <v>23.816666666666663</v>
          </cell>
          <cell r="C30">
            <v>34.9</v>
          </cell>
          <cell r="D30">
            <v>15.9</v>
          </cell>
          <cell r="E30">
            <v>60.125</v>
          </cell>
          <cell r="F30">
            <v>88</v>
          </cell>
          <cell r="G30">
            <v>22</v>
          </cell>
          <cell r="H30">
            <v>4.32</v>
          </cell>
          <cell r="I30" t="str">
            <v>NE</v>
          </cell>
          <cell r="J30">
            <v>24.48</v>
          </cell>
          <cell r="K30">
            <v>0</v>
          </cell>
        </row>
        <row r="31">
          <cell r="B31">
            <v>26.404166666666672</v>
          </cell>
          <cell r="C31">
            <v>38</v>
          </cell>
          <cell r="D31">
            <v>16.100000000000001</v>
          </cell>
          <cell r="E31">
            <v>46.916666666666664</v>
          </cell>
          <cell r="F31">
            <v>82</v>
          </cell>
          <cell r="G31">
            <v>14</v>
          </cell>
          <cell r="H31">
            <v>1.4400000000000002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26.950000000000003</v>
          </cell>
          <cell r="C32">
            <v>35.9</v>
          </cell>
          <cell r="D32">
            <v>19.3</v>
          </cell>
          <cell r="E32">
            <v>48.583333333333336</v>
          </cell>
          <cell r="F32">
            <v>75</v>
          </cell>
          <cell r="G32">
            <v>27</v>
          </cell>
          <cell r="H32">
            <v>19.440000000000001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20.495833333333334</v>
          </cell>
          <cell r="C33">
            <v>25.7</v>
          </cell>
          <cell r="D33">
            <v>19.2</v>
          </cell>
          <cell r="E33">
            <v>85.875</v>
          </cell>
          <cell r="F33">
            <v>92</v>
          </cell>
          <cell r="G33">
            <v>59</v>
          </cell>
          <cell r="H33">
            <v>1.08</v>
          </cell>
          <cell r="I33" t="str">
            <v>SO</v>
          </cell>
          <cell r="J33">
            <v>26.64</v>
          </cell>
          <cell r="K33">
            <v>3.2</v>
          </cell>
        </row>
        <row r="34">
          <cell r="B34">
            <v>22.95</v>
          </cell>
          <cell r="C34">
            <v>31.4</v>
          </cell>
          <cell r="D34">
            <v>18</v>
          </cell>
          <cell r="E34">
            <v>74.958333333333329</v>
          </cell>
          <cell r="F34">
            <v>95</v>
          </cell>
          <cell r="G34">
            <v>35</v>
          </cell>
          <cell r="H34">
            <v>0.36000000000000004</v>
          </cell>
          <cell r="I34" t="str">
            <v>NE</v>
          </cell>
          <cell r="J34">
            <v>36.72</v>
          </cell>
          <cell r="K34">
            <v>2.4</v>
          </cell>
        </row>
        <row r="35">
          <cell r="I35" t="str">
            <v>NE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27.195833333333329</v>
          </cell>
          <cell r="C5">
            <v>38.1</v>
          </cell>
          <cell r="D5">
            <v>19.2</v>
          </cell>
          <cell r="E5">
            <v>50.458333333333336</v>
          </cell>
          <cell r="F5">
            <v>82</v>
          </cell>
          <cell r="G5">
            <v>15</v>
          </cell>
          <cell r="H5">
            <v>10.44</v>
          </cell>
          <cell r="I5" t="str">
            <v>S</v>
          </cell>
          <cell r="J5">
            <v>21.96</v>
          </cell>
          <cell r="K5">
            <v>0</v>
          </cell>
        </row>
        <row r="6">
          <cell r="B6">
            <v>28.275000000000002</v>
          </cell>
          <cell r="C6">
            <v>37.9</v>
          </cell>
          <cell r="D6">
            <v>19.3</v>
          </cell>
          <cell r="E6">
            <v>41.791666666666664</v>
          </cell>
          <cell r="F6">
            <v>71</v>
          </cell>
          <cell r="G6">
            <v>17</v>
          </cell>
          <cell r="H6">
            <v>15.120000000000001</v>
          </cell>
          <cell r="I6" t="str">
            <v>S</v>
          </cell>
          <cell r="J6">
            <v>32.04</v>
          </cell>
          <cell r="K6">
            <v>0</v>
          </cell>
        </row>
        <row r="7">
          <cell r="B7">
            <v>27.574999999999999</v>
          </cell>
          <cell r="C7">
            <v>37.700000000000003</v>
          </cell>
          <cell r="D7">
            <v>18.8</v>
          </cell>
          <cell r="E7">
            <v>44.375</v>
          </cell>
          <cell r="F7">
            <v>75</v>
          </cell>
          <cell r="G7">
            <v>15</v>
          </cell>
          <cell r="H7">
            <v>16.2</v>
          </cell>
          <cell r="I7" t="str">
            <v>SE</v>
          </cell>
          <cell r="J7">
            <v>30.6</v>
          </cell>
          <cell r="K7">
            <v>0</v>
          </cell>
        </row>
        <row r="8">
          <cell r="B8">
            <v>27.704166666666666</v>
          </cell>
          <cell r="C8">
            <v>37.700000000000003</v>
          </cell>
          <cell r="D8">
            <v>17.399999999999999</v>
          </cell>
          <cell r="E8">
            <v>45.166666666666664</v>
          </cell>
          <cell r="F8">
            <v>80</v>
          </cell>
          <cell r="G8">
            <v>15</v>
          </cell>
          <cell r="H8">
            <v>11.16</v>
          </cell>
          <cell r="I8" t="str">
            <v>S</v>
          </cell>
          <cell r="J8">
            <v>24.48</v>
          </cell>
          <cell r="K8">
            <v>0</v>
          </cell>
        </row>
        <row r="9">
          <cell r="B9">
            <v>24.887499999999999</v>
          </cell>
          <cell r="C9">
            <v>32.5</v>
          </cell>
          <cell r="D9">
            <v>18.5</v>
          </cell>
          <cell r="E9">
            <v>54.875</v>
          </cell>
          <cell r="F9">
            <v>82</v>
          </cell>
          <cell r="G9">
            <v>32</v>
          </cell>
          <cell r="H9">
            <v>14.04</v>
          </cell>
          <cell r="I9" t="str">
            <v>SO</v>
          </cell>
          <cell r="J9">
            <v>29.16</v>
          </cell>
          <cell r="K9">
            <v>0</v>
          </cell>
        </row>
        <row r="10">
          <cell r="B10">
            <v>25.224999999999998</v>
          </cell>
          <cell r="C10">
            <v>35.700000000000003</v>
          </cell>
          <cell r="D10">
            <v>17</v>
          </cell>
          <cell r="E10">
            <v>55.041666666666664</v>
          </cell>
          <cell r="F10">
            <v>84</v>
          </cell>
          <cell r="G10">
            <v>17</v>
          </cell>
          <cell r="H10">
            <v>8.2799999999999994</v>
          </cell>
          <cell r="I10" t="str">
            <v>S</v>
          </cell>
          <cell r="J10">
            <v>21.240000000000002</v>
          </cell>
          <cell r="K10">
            <v>0</v>
          </cell>
        </row>
        <row r="11">
          <cell r="B11">
            <v>26.74166666666666</v>
          </cell>
          <cell r="C11">
            <v>37.1</v>
          </cell>
          <cell r="D11">
            <v>18.3</v>
          </cell>
          <cell r="E11">
            <v>48.708333333333336</v>
          </cell>
          <cell r="F11">
            <v>86</v>
          </cell>
          <cell r="G11">
            <v>12</v>
          </cell>
          <cell r="H11">
            <v>14.04</v>
          </cell>
          <cell r="I11" t="str">
            <v>O</v>
          </cell>
          <cell r="J11">
            <v>31.319999999999997</v>
          </cell>
          <cell r="K11">
            <v>0</v>
          </cell>
        </row>
        <row r="12">
          <cell r="B12">
            <v>26.599999999999998</v>
          </cell>
          <cell r="C12">
            <v>37.299999999999997</v>
          </cell>
          <cell r="D12">
            <v>16.5</v>
          </cell>
          <cell r="E12">
            <v>42.541666666666664</v>
          </cell>
          <cell r="F12">
            <v>77</v>
          </cell>
          <cell r="G12">
            <v>15</v>
          </cell>
          <cell r="H12">
            <v>8.64</v>
          </cell>
          <cell r="I12" t="str">
            <v>O</v>
          </cell>
          <cell r="J12">
            <v>27</v>
          </cell>
          <cell r="K12">
            <v>0</v>
          </cell>
        </row>
        <row r="13">
          <cell r="B13">
            <v>28.250000000000004</v>
          </cell>
          <cell r="C13">
            <v>38.1</v>
          </cell>
          <cell r="D13">
            <v>18.899999999999999</v>
          </cell>
          <cell r="E13">
            <v>44.083333333333336</v>
          </cell>
          <cell r="F13">
            <v>77</v>
          </cell>
          <cell r="G13">
            <v>20</v>
          </cell>
          <cell r="H13">
            <v>12.24</v>
          </cell>
          <cell r="I13" t="str">
            <v>S</v>
          </cell>
          <cell r="J13">
            <v>27.36</v>
          </cell>
          <cell r="K13">
            <v>0</v>
          </cell>
        </row>
        <row r="14">
          <cell r="B14">
            <v>29.175000000000008</v>
          </cell>
          <cell r="C14">
            <v>38.6</v>
          </cell>
          <cell r="D14">
            <v>19.7</v>
          </cell>
          <cell r="E14">
            <v>45.583333333333336</v>
          </cell>
          <cell r="F14">
            <v>80</v>
          </cell>
          <cell r="G14">
            <v>16</v>
          </cell>
          <cell r="H14">
            <v>18</v>
          </cell>
          <cell r="I14" t="str">
            <v>N</v>
          </cell>
          <cell r="J14">
            <v>41.4</v>
          </cell>
          <cell r="K14">
            <v>0</v>
          </cell>
        </row>
        <row r="15">
          <cell r="B15">
            <v>29.041666666666671</v>
          </cell>
          <cell r="C15">
            <v>35.700000000000003</v>
          </cell>
          <cell r="D15">
            <v>22.9</v>
          </cell>
          <cell r="E15">
            <v>53.916666666666664</v>
          </cell>
          <cell r="F15">
            <v>78</v>
          </cell>
          <cell r="G15">
            <v>35</v>
          </cell>
          <cell r="H15">
            <v>8.2799999999999994</v>
          </cell>
          <cell r="I15" t="str">
            <v>O</v>
          </cell>
          <cell r="J15">
            <v>24.840000000000003</v>
          </cell>
          <cell r="K15">
            <v>0</v>
          </cell>
        </row>
        <row r="16">
          <cell r="B16">
            <v>27.941666666666666</v>
          </cell>
          <cell r="C16">
            <v>37.4</v>
          </cell>
          <cell r="D16">
            <v>21.2</v>
          </cell>
          <cell r="E16">
            <v>53.708333333333336</v>
          </cell>
          <cell r="F16">
            <v>76</v>
          </cell>
          <cell r="G16">
            <v>25</v>
          </cell>
          <cell r="H16">
            <v>5.4</v>
          </cell>
          <cell r="I16" t="str">
            <v>S</v>
          </cell>
          <cell r="J16">
            <v>16.920000000000002</v>
          </cell>
          <cell r="K16">
            <v>0</v>
          </cell>
        </row>
        <row r="17">
          <cell r="B17">
            <v>30.262499999999999</v>
          </cell>
          <cell r="C17">
            <v>39.1</v>
          </cell>
          <cell r="D17">
            <v>21.1</v>
          </cell>
          <cell r="E17">
            <v>46.5</v>
          </cell>
          <cell r="F17">
            <v>83</v>
          </cell>
          <cell r="G17">
            <v>14</v>
          </cell>
          <cell r="H17">
            <v>14.76</v>
          </cell>
          <cell r="I17" t="str">
            <v>S</v>
          </cell>
          <cell r="J17">
            <v>31.319999999999997</v>
          </cell>
          <cell r="K17">
            <v>0</v>
          </cell>
        </row>
        <row r="18">
          <cell r="B18">
            <v>29.099999999999998</v>
          </cell>
          <cell r="C18">
            <v>37.9</v>
          </cell>
          <cell r="D18">
            <v>20.3</v>
          </cell>
          <cell r="E18">
            <v>47.25</v>
          </cell>
          <cell r="F18">
            <v>83</v>
          </cell>
          <cell r="G18">
            <v>17</v>
          </cell>
          <cell r="H18">
            <v>17.28</v>
          </cell>
          <cell r="I18" t="str">
            <v>N</v>
          </cell>
          <cell r="J18">
            <v>42.480000000000004</v>
          </cell>
          <cell r="K18">
            <v>0</v>
          </cell>
        </row>
        <row r="19">
          <cell r="B19">
            <v>27.279166666666665</v>
          </cell>
          <cell r="C19">
            <v>36</v>
          </cell>
          <cell r="D19">
            <v>18.8</v>
          </cell>
          <cell r="E19">
            <v>48.791666666666664</v>
          </cell>
          <cell r="F19">
            <v>77</v>
          </cell>
          <cell r="G19">
            <v>23</v>
          </cell>
          <cell r="H19">
            <v>11.520000000000001</v>
          </cell>
          <cell r="I19" t="str">
            <v>O</v>
          </cell>
          <cell r="J19">
            <v>29.16</v>
          </cell>
          <cell r="K19">
            <v>0</v>
          </cell>
        </row>
        <row r="20">
          <cell r="B20">
            <v>24.295833333333334</v>
          </cell>
          <cell r="C20">
            <v>32</v>
          </cell>
          <cell r="D20">
            <v>20.399999999999999</v>
          </cell>
          <cell r="E20">
            <v>63.041666666666664</v>
          </cell>
          <cell r="F20">
            <v>79</v>
          </cell>
          <cell r="G20">
            <v>38</v>
          </cell>
          <cell r="H20">
            <v>15.48</v>
          </cell>
          <cell r="I20" t="str">
            <v>S</v>
          </cell>
          <cell r="J20">
            <v>33.480000000000004</v>
          </cell>
          <cell r="K20">
            <v>0</v>
          </cell>
        </row>
        <row r="21">
          <cell r="B21">
            <v>22.320833333333336</v>
          </cell>
          <cell r="C21">
            <v>31.4</v>
          </cell>
          <cell r="D21">
            <v>16.5</v>
          </cell>
          <cell r="E21">
            <v>58.25</v>
          </cell>
          <cell r="F21">
            <v>81</v>
          </cell>
          <cell r="G21">
            <v>31</v>
          </cell>
          <cell r="H21">
            <v>14.04</v>
          </cell>
          <cell r="I21" t="str">
            <v>S</v>
          </cell>
          <cell r="J21">
            <v>32.04</v>
          </cell>
          <cell r="K21">
            <v>0</v>
          </cell>
        </row>
        <row r="22">
          <cell r="B22">
            <v>26.104166666666668</v>
          </cell>
          <cell r="C22">
            <v>36.5</v>
          </cell>
          <cell r="D22">
            <v>17.5</v>
          </cell>
          <cell r="E22">
            <v>39.083333333333336</v>
          </cell>
          <cell r="F22">
            <v>63</v>
          </cell>
          <cell r="G22">
            <v>16</v>
          </cell>
          <cell r="H22">
            <v>8.2799999999999994</v>
          </cell>
          <cell r="I22" t="str">
            <v>S</v>
          </cell>
          <cell r="J22">
            <v>26.28</v>
          </cell>
          <cell r="K22">
            <v>0</v>
          </cell>
        </row>
        <row r="23">
          <cell r="B23">
            <v>28.958333333333329</v>
          </cell>
          <cell r="C23">
            <v>39.5</v>
          </cell>
          <cell r="D23">
            <v>17.600000000000001</v>
          </cell>
          <cell r="E23">
            <v>36.958333333333336</v>
          </cell>
          <cell r="F23">
            <v>74</v>
          </cell>
          <cell r="G23">
            <v>11</v>
          </cell>
          <cell r="H23">
            <v>13.32</v>
          </cell>
          <cell r="I23" t="str">
            <v>S</v>
          </cell>
          <cell r="J23">
            <v>31.319999999999997</v>
          </cell>
          <cell r="K23">
            <v>0</v>
          </cell>
        </row>
        <row r="24">
          <cell r="B24">
            <v>29.808333333333337</v>
          </cell>
          <cell r="C24">
            <v>40.1</v>
          </cell>
          <cell r="D24">
            <v>18.5</v>
          </cell>
          <cell r="E24">
            <v>31.625</v>
          </cell>
          <cell r="F24">
            <v>67</v>
          </cell>
          <cell r="G24">
            <v>11</v>
          </cell>
          <cell r="H24">
            <v>16.559999999999999</v>
          </cell>
          <cell r="I24" t="str">
            <v>S</v>
          </cell>
          <cell r="J24">
            <v>40.32</v>
          </cell>
          <cell r="K24">
            <v>0</v>
          </cell>
        </row>
        <row r="25">
          <cell r="B25">
            <v>30.275000000000006</v>
          </cell>
          <cell r="C25">
            <v>39.299999999999997</v>
          </cell>
          <cell r="D25">
            <v>21.4</v>
          </cell>
          <cell r="E25">
            <v>32.125</v>
          </cell>
          <cell r="F25">
            <v>64</v>
          </cell>
          <cell r="G25">
            <v>13</v>
          </cell>
          <cell r="H25">
            <v>16.2</v>
          </cell>
          <cell r="I25" t="str">
            <v>N</v>
          </cell>
          <cell r="J25">
            <v>34.56</v>
          </cell>
          <cell r="K25">
            <v>0</v>
          </cell>
        </row>
        <row r="26">
          <cell r="B26">
            <v>28.933333333333337</v>
          </cell>
          <cell r="C26">
            <v>37.6</v>
          </cell>
          <cell r="D26">
            <v>20</v>
          </cell>
          <cell r="E26">
            <v>40.083333333333336</v>
          </cell>
          <cell r="F26">
            <v>71</v>
          </cell>
          <cell r="G26">
            <v>19</v>
          </cell>
          <cell r="H26">
            <v>11.520000000000001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27.879166666666677</v>
          </cell>
          <cell r="C27">
            <v>37.299999999999997</v>
          </cell>
          <cell r="D27">
            <v>18.8</v>
          </cell>
          <cell r="E27">
            <v>49.666666666666664</v>
          </cell>
          <cell r="F27">
            <v>82</v>
          </cell>
          <cell r="G27">
            <v>17</v>
          </cell>
          <cell r="H27">
            <v>9.3600000000000012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27.837500000000002</v>
          </cell>
          <cell r="C28">
            <v>37.4</v>
          </cell>
          <cell r="D28">
            <v>20</v>
          </cell>
          <cell r="E28">
            <v>51.25</v>
          </cell>
          <cell r="F28">
            <v>82</v>
          </cell>
          <cell r="G28">
            <v>19</v>
          </cell>
          <cell r="H28">
            <v>8.64</v>
          </cell>
          <cell r="I28" t="str">
            <v>S</v>
          </cell>
          <cell r="J28">
            <v>23.759999999999998</v>
          </cell>
          <cell r="K28">
            <v>0</v>
          </cell>
        </row>
        <row r="29">
          <cell r="B29">
            <v>28.341666666666672</v>
          </cell>
          <cell r="C29">
            <v>35.4</v>
          </cell>
          <cell r="D29">
            <v>23.7</v>
          </cell>
          <cell r="E29">
            <v>41.625</v>
          </cell>
          <cell r="F29">
            <v>53</v>
          </cell>
          <cell r="G29">
            <v>27</v>
          </cell>
          <cell r="H29">
            <v>17.64</v>
          </cell>
          <cell r="I29" t="str">
            <v>S</v>
          </cell>
          <cell r="J29">
            <v>35.64</v>
          </cell>
          <cell r="K29">
            <v>0</v>
          </cell>
        </row>
        <row r="30">
          <cell r="B30">
            <v>28.129166666666663</v>
          </cell>
          <cell r="C30">
            <v>37.4</v>
          </cell>
          <cell r="D30">
            <v>19.7</v>
          </cell>
          <cell r="E30">
            <v>42.291666666666664</v>
          </cell>
          <cell r="F30">
            <v>70</v>
          </cell>
          <cell r="G30">
            <v>18</v>
          </cell>
          <cell r="H30">
            <v>7.5600000000000005</v>
          </cell>
          <cell r="I30" t="str">
            <v>S</v>
          </cell>
          <cell r="J30">
            <v>20.16</v>
          </cell>
          <cell r="K30">
            <v>0</v>
          </cell>
        </row>
        <row r="31">
          <cell r="B31">
            <v>29.316666666666666</v>
          </cell>
          <cell r="C31">
            <v>38.4</v>
          </cell>
          <cell r="D31">
            <v>20</v>
          </cell>
          <cell r="E31">
            <v>40.291666666666664</v>
          </cell>
          <cell r="F31">
            <v>73</v>
          </cell>
          <cell r="G31">
            <v>16</v>
          </cell>
          <cell r="H31">
            <v>9</v>
          </cell>
          <cell r="I31" t="str">
            <v>S</v>
          </cell>
          <cell r="J31">
            <v>25.92</v>
          </cell>
          <cell r="K31">
            <v>0</v>
          </cell>
        </row>
        <row r="32">
          <cell r="B32">
            <v>28.05</v>
          </cell>
          <cell r="C32">
            <v>32.6</v>
          </cell>
          <cell r="D32">
            <v>23.7</v>
          </cell>
          <cell r="E32">
            <v>52.708333333333336</v>
          </cell>
          <cell r="F32">
            <v>70</v>
          </cell>
          <cell r="G32">
            <v>32</v>
          </cell>
          <cell r="H32">
            <v>11.879999999999999</v>
          </cell>
          <cell r="I32" t="str">
            <v>NO</v>
          </cell>
          <cell r="J32">
            <v>33.840000000000003</v>
          </cell>
          <cell r="K32">
            <v>0</v>
          </cell>
        </row>
        <row r="33">
          <cell r="B33">
            <v>24.104166666666668</v>
          </cell>
          <cell r="C33">
            <v>29.1</v>
          </cell>
          <cell r="D33">
            <v>18.600000000000001</v>
          </cell>
          <cell r="E33">
            <v>74.958333333333329</v>
          </cell>
          <cell r="F33">
            <v>90</v>
          </cell>
          <cell r="G33">
            <v>51</v>
          </cell>
          <cell r="H33">
            <v>14.04</v>
          </cell>
          <cell r="I33" t="str">
            <v>SE</v>
          </cell>
          <cell r="J33">
            <v>34.92</v>
          </cell>
          <cell r="K33">
            <v>9.6</v>
          </cell>
        </row>
        <row r="34">
          <cell r="B34">
            <v>23.308333333333334</v>
          </cell>
          <cell r="C34">
            <v>30.4</v>
          </cell>
          <cell r="D34">
            <v>18.8</v>
          </cell>
          <cell r="E34">
            <v>75.791666666666671</v>
          </cell>
          <cell r="F34">
            <v>94</v>
          </cell>
          <cell r="G34">
            <v>48</v>
          </cell>
          <cell r="H34">
            <v>9.3600000000000012</v>
          </cell>
          <cell r="I34" t="str">
            <v>NO</v>
          </cell>
          <cell r="J34">
            <v>25.2</v>
          </cell>
          <cell r="K34">
            <v>19.999999999999996</v>
          </cell>
        </row>
        <row r="35">
          <cell r="I35" t="str">
            <v>S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25.349999999999994</v>
          </cell>
          <cell r="C5">
            <v>38.299999999999997</v>
          </cell>
          <cell r="D5">
            <v>15.2</v>
          </cell>
          <cell r="E5">
            <v>62.916666666666664</v>
          </cell>
          <cell r="F5">
            <v>96</v>
          </cell>
          <cell r="G5">
            <v>17</v>
          </cell>
          <cell r="H5">
            <v>6.84</v>
          </cell>
          <cell r="I5" t="str">
            <v>NE</v>
          </cell>
          <cell r="J5">
            <v>27.720000000000002</v>
          </cell>
          <cell r="K5">
            <v>0</v>
          </cell>
        </row>
        <row r="6">
          <cell r="B6">
            <v>26.429166666666671</v>
          </cell>
          <cell r="C6">
            <v>37.799999999999997</v>
          </cell>
          <cell r="D6">
            <v>17</v>
          </cell>
          <cell r="E6">
            <v>54.583333333333336</v>
          </cell>
          <cell r="F6">
            <v>90</v>
          </cell>
          <cell r="G6">
            <v>19</v>
          </cell>
          <cell r="H6">
            <v>13.68</v>
          </cell>
          <cell r="I6" t="str">
            <v>N</v>
          </cell>
          <cell r="J6">
            <v>38.519999999999996</v>
          </cell>
          <cell r="K6">
            <v>0</v>
          </cell>
        </row>
        <row r="7">
          <cell r="B7">
            <v>26.545833333333331</v>
          </cell>
          <cell r="C7">
            <v>37.4</v>
          </cell>
          <cell r="D7">
            <v>16.600000000000001</v>
          </cell>
          <cell r="E7">
            <v>53.666666666666664</v>
          </cell>
          <cell r="F7">
            <v>87</v>
          </cell>
          <cell r="G7">
            <v>17</v>
          </cell>
          <cell r="H7">
            <v>25.2</v>
          </cell>
          <cell r="I7" t="str">
            <v>NE</v>
          </cell>
          <cell r="J7">
            <v>42.480000000000004</v>
          </cell>
          <cell r="K7">
            <v>0</v>
          </cell>
        </row>
        <row r="8">
          <cell r="B8">
            <v>26.549999999999997</v>
          </cell>
          <cell r="C8">
            <v>37.4</v>
          </cell>
          <cell r="D8">
            <v>17.3</v>
          </cell>
          <cell r="E8">
            <v>53.583333333333336</v>
          </cell>
          <cell r="F8">
            <v>88</v>
          </cell>
          <cell r="G8">
            <v>20</v>
          </cell>
          <cell r="H8">
            <v>10.8</v>
          </cell>
          <cell r="I8" t="str">
            <v>N</v>
          </cell>
          <cell r="J8">
            <v>37.080000000000005</v>
          </cell>
          <cell r="K8">
            <v>0</v>
          </cell>
        </row>
        <row r="9">
          <cell r="B9">
            <v>23.025000000000002</v>
          </cell>
          <cell r="C9">
            <v>28.7</v>
          </cell>
          <cell r="D9">
            <v>16.899999999999999</v>
          </cell>
          <cell r="E9">
            <v>65.208333333333329</v>
          </cell>
          <cell r="F9">
            <v>90</v>
          </cell>
          <cell r="G9">
            <v>46</v>
          </cell>
          <cell r="H9">
            <v>23.400000000000002</v>
          </cell>
          <cell r="I9" t="str">
            <v>S</v>
          </cell>
          <cell r="J9">
            <v>43.56</v>
          </cell>
          <cell r="K9">
            <v>0</v>
          </cell>
        </row>
        <row r="10">
          <cell r="B10">
            <v>23.104166666666671</v>
          </cell>
          <cell r="C10">
            <v>34.299999999999997</v>
          </cell>
          <cell r="D10">
            <v>14.6</v>
          </cell>
          <cell r="E10">
            <v>65.208333333333329</v>
          </cell>
          <cell r="F10">
            <v>91</v>
          </cell>
          <cell r="G10">
            <v>29</v>
          </cell>
          <cell r="H10">
            <v>0.36000000000000004</v>
          </cell>
          <cell r="I10" t="str">
            <v>S</v>
          </cell>
          <cell r="J10">
            <v>13.68</v>
          </cell>
          <cell r="K10">
            <v>0</v>
          </cell>
        </row>
        <row r="11">
          <cell r="B11">
            <v>26.024999999999991</v>
          </cell>
          <cell r="C11">
            <v>37.5</v>
          </cell>
          <cell r="D11">
            <v>15.5</v>
          </cell>
          <cell r="E11">
            <v>57.083333333333336</v>
          </cell>
          <cell r="F11">
            <v>95</v>
          </cell>
          <cell r="G11">
            <v>13</v>
          </cell>
          <cell r="H11">
            <v>10.8</v>
          </cell>
          <cell r="I11" t="str">
            <v>NE</v>
          </cell>
          <cell r="J11">
            <v>28.8</v>
          </cell>
          <cell r="K11">
            <v>0</v>
          </cell>
        </row>
        <row r="12">
          <cell r="B12">
            <v>26.224999999999998</v>
          </cell>
          <cell r="C12">
            <v>37.9</v>
          </cell>
          <cell r="D12">
            <v>17.3</v>
          </cell>
          <cell r="E12">
            <v>55.041666666666664</v>
          </cell>
          <cell r="F12">
            <v>90</v>
          </cell>
          <cell r="G12">
            <v>18</v>
          </cell>
          <cell r="H12">
            <v>12.24</v>
          </cell>
          <cell r="I12" t="str">
            <v>NE</v>
          </cell>
          <cell r="J12">
            <v>30.6</v>
          </cell>
          <cell r="K12">
            <v>0</v>
          </cell>
        </row>
        <row r="13">
          <cell r="B13">
            <v>27.233333333333334</v>
          </cell>
          <cell r="C13">
            <v>38.200000000000003</v>
          </cell>
          <cell r="D13">
            <v>19.100000000000001</v>
          </cell>
          <cell r="E13">
            <v>58.125</v>
          </cell>
          <cell r="F13">
            <v>89</v>
          </cell>
          <cell r="G13">
            <v>20</v>
          </cell>
          <cell r="H13">
            <v>7.9200000000000008</v>
          </cell>
          <cell r="I13" t="str">
            <v>NO</v>
          </cell>
          <cell r="J13">
            <v>23.400000000000002</v>
          </cell>
          <cell r="K13">
            <v>0</v>
          </cell>
        </row>
        <row r="14">
          <cell r="B14">
            <v>28.412499999999998</v>
          </cell>
          <cell r="C14">
            <v>37.6</v>
          </cell>
          <cell r="D14">
            <v>20.399999999999999</v>
          </cell>
          <cell r="E14">
            <v>56.125</v>
          </cell>
          <cell r="F14">
            <v>91</v>
          </cell>
          <cell r="G14">
            <v>28</v>
          </cell>
          <cell r="H14">
            <v>21.6</v>
          </cell>
          <cell r="I14" t="str">
            <v>N</v>
          </cell>
          <cell r="J14">
            <v>35.28</v>
          </cell>
          <cell r="K14">
            <v>0</v>
          </cell>
        </row>
        <row r="15">
          <cell r="B15">
            <v>25.979166666666668</v>
          </cell>
          <cell r="C15">
            <v>30.4</v>
          </cell>
          <cell r="D15">
            <v>22.4</v>
          </cell>
          <cell r="E15">
            <v>70.708333333333329</v>
          </cell>
          <cell r="F15">
            <v>93</v>
          </cell>
          <cell r="G15">
            <v>49</v>
          </cell>
          <cell r="H15">
            <v>19.440000000000001</v>
          </cell>
          <cell r="I15" t="str">
            <v>SO</v>
          </cell>
          <cell r="J15">
            <v>31.680000000000003</v>
          </cell>
          <cell r="K15">
            <v>0</v>
          </cell>
        </row>
        <row r="16">
          <cell r="B16">
            <v>26.216666666666672</v>
          </cell>
          <cell r="C16">
            <v>35.1</v>
          </cell>
          <cell r="D16">
            <v>20.100000000000001</v>
          </cell>
          <cell r="E16">
            <v>63.375</v>
          </cell>
          <cell r="F16">
            <v>83</v>
          </cell>
          <cell r="G16">
            <v>37</v>
          </cell>
          <cell r="H16">
            <v>15.840000000000002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27.883333333333326</v>
          </cell>
          <cell r="C17">
            <v>38</v>
          </cell>
          <cell r="D17">
            <v>19.7</v>
          </cell>
          <cell r="E17">
            <v>62.416666666666664</v>
          </cell>
          <cell r="F17">
            <v>92</v>
          </cell>
          <cell r="G17">
            <v>26</v>
          </cell>
          <cell r="H17">
            <v>14.04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28.474999999999994</v>
          </cell>
          <cell r="C18">
            <v>38.700000000000003</v>
          </cell>
          <cell r="D18">
            <v>19.8</v>
          </cell>
          <cell r="E18">
            <v>54.541666666666664</v>
          </cell>
          <cell r="F18">
            <v>94</v>
          </cell>
          <cell r="G18">
            <v>17</v>
          </cell>
          <cell r="H18">
            <v>24.840000000000003</v>
          </cell>
          <cell r="I18" t="str">
            <v>NO</v>
          </cell>
          <cell r="J18">
            <v>48.24</v>
          </cell>
          <cell r="K18">
            <v>0</v>
          </cell>
        </row>
        <row r="19">
          <cell r="B19">
            <v>26.812499999999989</v>
          </cell>
          <cell r="C19">
            <v>37.1</v>
          </cell>
          <cell r="D19">
            <v>17.600000000000001</v>
          </cell>
          <cell r="E19">
            <v>59.041666666666664</v>
          </cell>
          <cell r="F19">
            <v>91</v>
          </cell>
          <cell r="G19">
            <v>22</v>
          </cell>
          <cell r="H19">
            <v>25.92</v>
          </cell>
          <cell r="I19" t="str">
            <v>NE</v>
          </cell>
          <cell r="J19">
            <v>49.680000000000007</v>
          </cell>
          <cell r="K19">
            <v>0</v>
          </cell>
        </row>
        <row r="20">
          <cell r="B20">
            <v>22.725000000000005</v>
          </cell>
          <cell r="C20">
            <v>28.8</v>
          </cell>
          <cell r="D20">
            <v>19.899999999999999</v>
          </cell>
          <cell r="E20">
            <v>73.583333333333329</v>
          </cell>
          <cell r="F20">
            <v>88</v>
          </cell>
          <cell r="G20">
            <v>51</v>
          </cell>
          <cell r="H20">
            <v>25.56</v>
          </cell>
          <cell r="I20" t="str">
            <v>S</v>
          </cell>
          <cell r="J20">
            <v>45.36</v>
          </cell>
          <cell r="K20">
            <v>0</v>
          </cell>
        </row>
        <row r="21">
          <cell r="B21">
            <v>21.354166666666668</v>
          </cell>
          <cell r="C21">
            <v>30.2</v>
          </cell>
          <cell r="D21">
            <v>14.9</v>
          </cell>
          <cell r="E21">
            <v>69.083333333333329</v>
          </cell>
          <cell r="F21">
            <v>91</v>
          </cell>
          <cell r="G21">
            <v>44</v>
          </cell>
          <cell r="H21">
            <v>21.240000000000002</v>
          </cell>
          <cell r="I21" t="str">
            <v>S</v>
          </cell>
          <cell r="J21">
            <v>42.84</v>
          </cell>
          <cell r="K21">
            <v>0</v>
          </cell>
        </row>
        <row r="22">
          <cell r="B22">
            <v>24.649999999999995</v>
          </cell>
          <cell r="C22">
            <v>36.799999999999997</v>
          </cell>
          <cell r="D22">
            <v>14.7</v>
          </cell>
          <cell r="E22">
            <v>57.416666666666664</v>
          </cell>
          <cell r="F22">
            <v>91</v>
          </cell>
          <cell r="G22">
            <v>19</v>
          </cell>
          <cell r="H22">
            <v>9.3600000000000012</v>
          </cell>
          <cell r="I22" t="str">
            <v>S</v>
          </cell>
          <cell r="J22">
            <v>22.32</v>
          </cell>
          <cell r="K22">
            <v>0</v>
          </cell>
        </row>
        <row r="23">
          <cell r="B23">
            <v>26.862499999999997</v>
          </cell>
          <cell r="C23">
            <v>39.1</v>
          </cell>
          <cell r="D23">
            <v>16.399999999999999</v>
          </cell>
          <cell r="E23">
            <v>53.625</v>
          </cell>
          <cell r="F23">
            <v>93</v>
          </cell>
          <cell r="G23">
            <v>12</v>
          </cell>
          <cell r="H23">
            <v>14.4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27.5625</v>
          </cell>
          <cell r="C24">
            <v>40</v>
          </cell>
          <cell r="D24">
            <v>16.600000000000001</v>
          </cell>
          <cell r="E24">
            <v>48.375</v>
          </cell>
          <cell r="F24">
            <v>90</v>
          </cell>
          <cell r="G24">
            <v>12</v>
          </cell>
          <cell r="H24">
            <v>21.240000000000002</v>
          </cell>
          <cell r="I24" t="str">
            <v>NE</v>
          </cell>
          <cell r="J24">
            <v>36</v>
          </cell>
          <cell r="K24">
            <v>0</v>
          </cell>
        </row>
        <row r="25">
          <cell r="B25">
            <v>27.733333333333334</v>
          </cell>
          <cell r="C25">
            <v>38.200000000000003</v>
          </cell>
          <cell r="D25">
            <v>18.600000000000001</v>
          </cell>
          <cell r="E25">
            <v>49.291666666666664</v>
          </cell>
          <cell r="F25">
            <v>79</v>
          </cell>
          <cell r="G25">
            <v>18</v>
          </cell>
          <cell r="H25">
            <v>13.32</v>
          </cell>
          <cell r="I25" t="str">
            <v>NE</v>
          </cell>
          <cell r="J25">
            <v>29.52</v>
          </cell>
          <cell r="K25">
            <v>0</v>
          </cell>
        </row>
        <row r="26">
          <cell r="B26">
            <v>26.208333333333332</v>
          </cell>
          <cell r="C26">
            <v>34</v>
          </cell>
          <cell r="D26">
            <v>19</v>
          </cell>
          <cell r="E26">
            <v>59.708333333333336</v>
          </cell>
          <cell r="F26">
            <v>85</v>
          </cell>
          <cell r="G26">
            <v>34</v>
          </cell>
          <cell r="H26">
            <v>13.32</v>
          </cell>
          <cell r="I26" t="str">
            <v>SO</v>
          </cell>
          <cell r="J26">
            <v>25.56</v>
          </cell>
          <cell r="K26">
            <v>0</v>
          </cell>
        </row>
        <row r="27">
          <cell r="B27">
            <v>24.966666666666665</v>
          </cell>
          <cell r="C27">
            <v>32.5</v>
          </cell>
          <cell r="D27">
            <v>18.899999999999999</v>
          </cell>
          <cell r="E27">
            <v>63.291666666666664</v>
          </cell>
          <cell r="F27">
            <v>84</v>
          </cell>
          <cell r="G27">
            <v>41</v>
          </cell>
          <cell r="H27">
            <v>12.6</v>
          </cell>
          <cell r="I27" t="str">
            <v>S</v>
          </cell>
          <cell r="J27">
            <v>24.12</v>
          </cell>
          <cell r="K27">
            <v>0</v>
          </cell>
        </row>
        <row r="28">
          <cell r="B28">
            <v>26.291666666666661</v>
          </cell>
          <cell r="C28">
            <v>36.299999999999997</v>
          </cell>
          <cell r="D28">
            <v>18.100000000000001</v>
          </cell>
          <cell r="E28">
            <v>59.416666666666664</v>
          </cell>
          <cell r="F28">
            <v>89</v>
          </cell>
          <cell r="G28">
            <v>29</v>
          </cell>
          <cell r="H28">
            <v>0</v>
          </cell>
          <cell r="I28" t="str">
            <v>S</v>
          </cell>
          <cell r="J28">
            <v>0</v>
          </cell>
          <cell r="K28">
            <v>0</v>
          </cell>
        </row>
        <row r="29">
          <cell r="B29">
            <v>28.550000000000008</v>
          </cell>
          <cell r="C29">
            <v>39.6</v>
          </cell>
          <cell r="D29">
            <v>18.2</v>
          </cell>
          <cell r="E29">
            <v>53.625</v>
          </cell>
          <cell r="F29">
            <v>95</v>
          </cell>
          <cell r="G29">
            <v>15</v>
          </cell>
          <cell r="H29">
            <v>15.840000000000002</v>
          </cell>
          <cell r="I29" t="str">
            <v>L</v>
          </cell>
          <cell r="J29">
            <v>32.76</v>
          </cell>
          <cell r="K29">
            <v>0</v>
          </cell>
        </row>
        <row r="30">
          <cell r="B30">
            <v>28.337500000000002</v>
          </cell>
          <cell r="C30">
            <v>36.799999999999997</v>
          </cell>
          <cell r="D30">
            <v>20.100000000000001</v>
          </cell>
          <cell r="E30">
            <v>49.75</v>
          </cell>
          <cell r="F30">
            <v>82</v>
          </cell>
          <cell r="G30">
            <v>25</v>
          </cell>
          <cell r="H30">
            <v>15.120000000000001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27.504166666666666</v>
          </cell>
          <cell r="C31">
            <v>38.299999999999997</v>
          </cell>
          <cell r="D31">
            <v>17.8</v>
          </cell>
          <cell r="E31">
            <v>59.083333333333336</v>
          </cell>
          <cell r="F31">
            <v>93</v>
          </cell>
          <cell r="G31">
            <v>25</v>
          </cell>
          <cell r="H31">
            <v>15.120000000000001</v>
          </cell>
          <cell r="I31" t="str">
            <v>NO</v>
          </cell>
          <cell r="J31">
            <v>28.44</v>
          </cell>
          <cell r="K31">
            <v>0</v>
          </cell>
        </row>
        <row r="32">
          <cell r="B32">
            <v>26.295833333333331</v>
          </cell>
          <cell r="C32">
            <v>30.9</v>
          </cell>
          <cell r="D32">
            <v>22.5</v>
          </cell>
          <cell r="E32">
            <v>61.875</v>
          </cell>
          <cell r="F32">
            <v>79</v>
          </cell>
          <cell r="G32">
            <v>48</v>
          </cell>
          <cell r="H32">
            <v>18.36</v>
          </cell>
          <cell r="I32" t="str">
            <v>O</v>
          </cell>
          <cell r="J32">
            <v>42.12</v>
          </cell>
          <cell r="K32">
            <v>0</v>
          </cell>
        </row>
        <row r="33">
          <cell r="B33">
            <v>23.637499999999992</v>
          </cell>
          <cell r="C33">
            <v>30</v>
          </cell>
          <cell r="D33">
            <v>20.7</v>
          </cell>
          <cell r="E33">
            <v>81.333333333333329</v>
          </cell>
          <cell r="F33">
            <v>95</v>
          </cell>
          <cell r="G33">
            <v>52</v>
          </cell>
          <cell r="H33">
            <v>1.4400000000000002</v>
          </cell>
          <cell r="I33" t="str">
            <v>N</v>
          </cell>
          <cell r="J33">
            <v>21.240000000000002</v>
          </cell>
          <cell r="K33">
            <v>5.8000000000000007</v>
          </cell>
        </row>
        <row r="34">
          <cell r="B34">
            <v>24.391666666666662</v>
          </cell>
          <cell r="C34">
            <v>32.5</v>
          </cell>
          <cell r="D34">
            <v>17.7</v>
          </cell>
          <cell r="E34">
            <v>71.916666666666671</v>
          </cell>
          <cell r="F34">
            <v>95</v>
          </cell>
          <cell r="G34">
            <v>40</v>
          </cell>
          <cell r="H34">
            <v>17.64</v>
          </cell>
          <cell r="I34" t="str">
            <v>N</v>
          </cell>
          <cell r="J34">
            <v>41.04</v>
          </cell>
          <cell r="K34">
            <v>0.8</v>
          </cell>
        </row>
        <row r="35">
          <cell r="I35" t="str">
            <v>S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22.650000000000002</v>
          </cell>
          <cell r="C5">
            <v>31.1</v>
          </cell>
          <cell r="D5">
            <v>15.6</v>
          </cell>
          <cell r="E5">
            <v>58.791666666666664</v>
          </cell>
          <cell r="F5">
            <v>89</v>
          </cell>
          <cell r="G5">
            <v>30</v>
          </cell>
          <cell r="H5">
            <v>25.92</v>
          </cell>
          <cell r="I5" t="str">
            <v>SO</v>
          </cell>
          <cell r="J5">
            <v>40.32</v>
          </cell>
          <cell r="K5">
            <v>0</v>
          </cell>
        </row>
        <row r="6">
          <cell r="B6">
            <v>23.179166666666671</v>
          </cell>
          <cell r="C6">
            <v>33.4</v>
          </cell>
          <cell r="D6">
            <v>13.7</v>
          </cell>
          <cell r="E6">
            <v>59.875</v>
          </cell>
          <cell r="F6">
            <v>93</v>
          </cell>
          <cell r="G6">
            <v>24</v>
          </cell>
          <cell r="H6">
            <v>25.92</v>
          </cell>
          <cell r="I6" t="str">
            <v>SO</v>
          </cell>
          <cell r="J6">
            <v>46.080000000000005</v>
          </cell>
          <cell r="K6">
            <v>0</v>
          </cell>
        </row>
        <row r="7">
          <cell r="B7">
            <v>24.237500000000001</v>
          </cell>
          <cell r="C7">
            <v>34</v>
          </cell>
          <cell r="D7">
            <v>16.100000000000001</v>
          </cell>
          <cell r="E7">
            <v>54.291666666666664</v>
          </cell>
          <cell r="F7">
            <v>89</v>
          </cell>
          <cell r="G7">
            <v>21</v>
          </cell>
          <cell r="H7">
            <v>17.64</v>
          </cell>
          <cell r="I7" t="str">
            <v>SO</v>
          </cell>
          <cell r="J7">
            <v>38.880000000000003</v>
          </cell>
          <cell r="K7">
            <v>0</v>
          </cell>
        </row>
        <row r="8">
          <cell r="B8">
            <v>25.004166666666666</v>
          </cell>
          <cell r="C8">
            <v>35.700000000000003</v>
          </cell>
          <cell r="D8">
            <v>15.3</v>
          </cell>
          <cell r="E8">
            <v>44.166666666666664</v>
          </cell>
          <cell r="F8">
            <v>80</v>
          </cell>
          <cell r="G8">
            <v>13</v>
          </cell>
          <cell r="H8">
            <v>16.920000000000002</v>
          </cell>
          <cell r="I8" t="str">
            <v>SO</v>
          </cell>
          <cell r="J8">
            <v>33.480000000000004</v>
          </cell>
          <cell r="K8">
            <v>0</v>
          </cell>
        </row>
        <row r="9">
          <cell r="B9">
            <v>21.195833333333336</v>
          </cell>
          <cell r="C9">
            <v>29.2</v>
          </cell>
          <cell r="D9">
            <v>14.7</v>
          </cell>
          <cell r="E9">
            <v>59.916666666666664</v>
          </cell>
          <cell r="F9">
            <v>90</v>
          </cell>
          <cell r="G9">
            <v>34</v>
          </cell>
          <cell r="H9">
            <v>11.16</v>
          </cell>
          <cell r="I9" t="str">
            <v>SO</v>
          </cell>
          <cell r="J9">
            <v>29.16</v>
          </cell>
          <cell r="K9">
            <v>0</v>
          </cell>
        </row>
        <row r="10">
          <cell r="B10">
            <v>22.445833333333336</v>
          </cell>
          <cell r="C10">
            <v>34.299999999999997</v>
          </cell>
          <cell r="D10">
            <v>14.9</v>
          </cell>
          <cell r="E10">
            <v>62.958333333333336</v>
          </cell>
          <cell r="F10">
            <v>99</v>
          </cell>
          <cell r="G10">
            <v>12</v>
          </cell>
          <cell r="H10">
            <v>20.88</v>
          </cell>
          <cell r="I10" t="str">
            <v>SO</v>
          </cell>
          <cell r="J10">
            <v>36</v>
          </cell>
          <cell r="K10">
            <v>0</v>
          </cell>
        </row>
        <row r="11">
          <cell r="B11">
            <v>23.287500000000005</v>
          </cell>
          <cell r="C11">
            <v>34</v>
          </cell>
          <cell r="D11">
            <v>13.1</v>
          </cell>
          <cell r="E11">
            <v>40.5</v>
          </cell>
          <cell r="F11">
            <v>81</v>
          </cell>
          <cell r="G11">
            <v>11</v>
          </cell>
          <cell r="H11">
            <v>15.840000000000002</v>
          </cell>
          <cell r="I11" t="str">
            <v>SO</v>
          </cell>
          <cell r="J11">
            <v>37.800000000000004</v>
          </cell>
          <cell r="K11">
            <v>0</v>
          </cell>
        </row>
        <row r="12">
          <cell r="B12">
            <v>23.666666666666661</v>
          </cell>
          <cell r="C12">
            <v>35.1</v>
          </cell>
          <cell r="D12">
            <v>13</v>
          </cell>
          <cell r="E12">
            <v>41.958333333333336</v>
          </cell>
          <cell r="F12">
            <v>85</v>
          </cell>
          <cell r="G12">
            <v>13</v>
          </cell>
          <cell r="H12">
            <v>19.440000000000001</v>
          </cell>
          <cell r="I12" t="str">
            <v>SO</v>
          </cell>
          <cell r="J12">
            <v>39.24</v>
          </cell>
          <cell r="K12">
            <v>0</v>
          </cell>
        </row>
        <row r="13">
          <cell r="B13">
            <v>26.470833333333342</v>
          </cell>
          <cell r="C13">
            <v>36.299999999999997</v>
          </cell>
          <cell r="D13">
            <v>17.8</v>
          </cell>
          <cell r="E13">
            <v>34.083333333333336</v>
          </cell>
          <cell r="F13">
            <v>59</v>
          </cell>
          <cell r="G13">
            <v>12</v>
          </cell>
          <cell r="H13">
            <v>23.400000000000002</v>
          </cell>
          <cell r="I13" t="str">
            <v>SO</v>
          </cell>
          <cell r="J13">
            <v>43.56</v>
          </cell>
          <cell r="K13">
            <v>0</v>
          </cell>
        </row>
        <row r="14">
          <cell r="B14">
            <v>27.275000000000006</v>
          </cell>
          <cell r="C14">
            <v>38.1</v>
          </cell>
          <cell r="D14">
            <v>17.2</v>
          </cell>
          <cell r="E14">
            <v>32.791666666666664</v>
          </cell>
          <cell r="F14">
            <v>60</v>
          </cell>
          <cell r="G14">
            <v>11</v>
          </cell>
          <cell r="H14">
            <v>21.240000000000002</v>
          </cell>
          <cell r="I14" t="str">
            <v>SO</v>
          </cell>
          <cell r="J14">
            <v>64.08</v>
          </cell>
          <cell r="K14">
            <v>0</v>
          </cell>
        </row>
        <row r="15">
          <cell r="B15">
            <v>24.516666666666669</v>
          </cell>
          <cell r="C15">
            <v>31</v>
          </cell>
          <cell r="D15">
            <v>19.7</v>
          </cell>
          <cell r="E15">
            <v>51.583333333333336</v>
          </cell>
          <cell r="F15">
            <v>84</v>
          </cell>
          <cell r="G15">
            <v>24</v>
          </cell>
          <cell r="H15">
            <v>12.96</v>
          </cell>
          <cell r="I15" t="str">
            <v>SO</v>
          </cell>
          <cell r="J15">
            <v>37.440000000000005</v>
          </cell>
          <cell r="K15">
            <v>0</v>
          </cell>
        </row>
        <row r="16">
          <cell r="B16">
            <v>23.837499999999995</v>
          </cell>
          <cell r="C16">
            <v>35.799999999999997</v>
          </cell>
          <cell r="D16">
            <v>16.3</v>
          </cell>
          <cell r="E16">
            <v>62.666666666666664</v>
          </cell>
          <cell r="F16">
            <v>95</v>
          </cell>
          <cell r="G16">
            <v>16</v>
          </cell>
          <cell r="H16">
            <v>13.32</v>
          </cell>
          <cell r="I16" t="str">
            <v>SO</v>
          </cell>
          <cell r="J16">
            <v>34.200000000000003</v>
          </cell>
          <cell r="K16">
            <v>0</v>
          </cell>
        </row>
        <row r="17">
          <cell r="B17">
            <v>26.349999999999998</v>
          </cell>
          <cell r="C17">
            <v>37.1</v>
          </cell>
          <cell r="D17">
            <v>16.100000000000001</v>
          </cell>
          <cell r="E17">
            <v>46.208333333333336</v>
          </cell>
          <cell r="F17">
            <v>92</v>
          </cell>
          <cell r="G17">
            <v>11</v>
          </cell>
          <cell r="H17">
            <v>18</v>
          </cell>
          <cell r="I17" t="str">
            <v>SO</v>
          </cell>
          <cell r="J17">
            <v>39.24</v>
          </cell>
          <cell r="K17">
            <v>0</v>
          </cell>
        </row>
        <row r="18">
          <cell r="B18">
            <v>27.537499999999998</v>
          </cell>
          <cell r="C18">
            <v>37.6</v>
          </cell>
          <cell r="D18">
            <v>19</v>
          </cell>
          <cell r="E18">
            <v>32.791666666666664</v>
          </cell>
          <cell r="F18">
            <v>53</v>
          </cell>
          <cell r="G18">
            <v>12</v>
          </cell>
          <cell r="H18">
            <v>26.64</v>
          </cell>
          <cell r="I18" t="str">
            <v>SO</v>
          </cell>
          <cell r="J18">
            <v>51.12</v>
          </cell>
          <cell r="K18">
            <v>0</v>
          </cell>
        </row>
        <row r="19">
          <cell r="B19">
            <v>23.283333333333331</v>
          </cell>
          <cell r="C19">
            <v>29.9</v>
          </cell>
          <cell r="D19">
            <v>17.600000000000001</v>
          </cell>
          <cell r="E19">
            <v>70.625</v>
          </cell>
          <cell r="F19">
            <v>96</v>
          </cell>
          <cell r="G19">
            <v>42</v>
          </cell>
          <cell r="H19">
            <v>16.2</v>
          </cell>
          <cell r="I19" t="str">
            <v>SO</v>
          </cell>
          <cell r="J19">
            <v>35.64</v>
          </cell>
          <cell r="K19">
            <v>0</v>
          </cell>
        </row>
        <row r="20">
          <cell r="B20">
            <v>18.762499999999999</v>
          </cell>
          <cell r="C20">
            <v>22.9</v>
          </cell>
          <cell r="D20">
            <v>15.8</v>
          </cell>
          <cell r="E20">
            <v>82.041666666666671</v>
          </cell>
          <cell r="F20">
            <v>92</v>
          </cell>
          <cell r="G20">
            <v>63</v>
          </cell>
          <cell r="H20">
            <v>11.520000000000001</v>
          </cell>
          <cell r="I20" t="str">
            <v>SO</v>
          </cell>
          <cell r="J20">
            <v>29.16</v>
          </cell>
          <cell r="K20">
            <v>0</v>
          </cell>
        </row>
        <row r="21">
          <cell r="B21">
            <v>19.391666666666662</v>
          </cell>
          <cell r="C21">
            <v>28</v>
          </cell>
          <cell r="D21">
            <v>14.6</v>
          </cell>
          <cell r="E21">
            <v>62.875</v>
          </cell>
          <cell r="F21">
            <v>89</v>
          </cell>
          <cell r="G21">
            <v>23</v>
          </cell>
          <cell r="H21">
            <v>11.16</v>
          </cell>
          <cell r="I21" t="str">
            <v>SO</v>
          </cell>
          <cell r="J21">
            <v>27.720000000000002</v>
          </cell>
          <cell r="K21">
            <v>0</v>
          </cell>
        </row>
        <row r="22">
          <cell r="B22">
            <v>21.741666666666671</v>
          </cell>
          <cell r="C22">
            <v>34.299999999999997</v>
          </cell>
          <cell r="D22">
            <v>11.4</v>
          </cell>
          <cell r="E22">
            <v>50.583333333333336</v>
          </cell>
          <cell r="F22">
            <v>85</v>
          </cell>
          <cell r="G22">
            <v>16</v>
          </cell>
          <cell r="H22">
            <v>8.64</v>
          </cell>
          <cell r="I22" t="str">
            <v>SO</v>
          </cell>
          <cell r="J22">
            <v>26.28</v>
          </cell>
          <cell r="K22">
            <v>0</v>
          </cell>
        </row>
        <row r="23">
          <cell r="B23">
            <v>25.225000000000005</v>
          </cell>
          <cell r="C23">
            <v>37.4</v>
          </cell>
          <cell r="D23">
            <v>14.9</v>
          </cell>
          <cell r="E23">
            <v>43.208333333333336</v>
          </cell>
          <cell r="F23">
            <v>81</v>
          </cell>
          <cell r="G23">
            <v>11</v>
          </cell>
          <cell r="H23">
            <v>18.720000000000002</v>
          </cell>
          <cell r="I23" t="str">
            <v>SO</v>
          </cell>
          <cell r="J23">
            <v>32.04</v>
          </cell>
          <cell r="K23">
            <v>0</v>
          </cell>
        </row>
        <row r="24">
          <cell r="B24">
            <v>25.770833333333332</v>
          </cell>
          <cell r="C24">
            <v>36.5</v>
          </cell>
          <cell r="D24">
            <v>15.6</v>
          </cell>
          <cell r="E24">
            <v>36.416666666666664</v>
          </cell>
          <cell r="F24">
            <v>70</v>
          </cell>
          <cell r="G24">
            <v>11</v>
          </cell>
          <cell r="H24">
            <v>21.96</v>
          </cell>
          <cell r="I24" t="str">
            <v>SO</v>
          </cell>
          <cell r="J24">
            <v>44.28</v>
          </cell>
          <cell r="K24">
            <v>0</v>
          </cell>
        </row>
        <row r="25">
          <cell r="B25">
            <v>26.55</v>
          </cell>
          <cell r="C25">
            <v>36.700000000000003</v>
          </cell>
          <cell r="D25">
            <v>14.5</v>
          </cell>
          <cell r="E25">
            <v>32.833333333333336</v>
          </cell>
          <cell r="F25">
            <v>72</v>
          </cell>
          <cell r="G25">
            <v>11</v>
          </cell>
          <cell r="H25">
            <v>18.720000000000002</v>
          </cell>
          <cell r="I25" t="str">
            <v>SO</v>
          </cell>
          <cell r="J25">
            <v>37.440000000000005</v>
          </cell>
          <cell r="K25">
            <v>0</v>
          </cell>
        </row>
        <row r="26">
          <cell r="B26">
            <v>26.195833333333336</v>
          </cell>
          <cell r="C26">
            <v>37.1</v>
          </cell>
          <cell r="D26">
            <v>15.3</v>
          </cell>
          <cell r="E26">
            <v>38.208333333333336</v>
          </cell>
          <cell r="F26">
            <v>78</v>
          </cell>
          <cell r="G26">
            <v>11</v>
          </cell>
          <cell r="H26">
            <v>18.720000000000002</v>
          </cell>
          <cell r="I26" t="str">
            <v>SO</v>
          </cell>
          <cell r="J26">
            <v>36.36</v>
          </cell>
          <cell r="K26">
            <v>0</v>
          </cell>
        </row>
        <row r="27">
          <cell r="B27">
            <v>22.604166666666671</v>
          </cell>
          <cell r="C27">
            <v>32</v>
          </cell>
          <cell r="D27">
            <v>15.4</v>
          </cell>
          <cell r="E27">
            <v>70.625</v>
          </cell>
          <cell r="F27">
            <v>98</v>
          </cell>
          <cell r="G27">
            <v>35</v>
          </cell>
          <cell r="H27">
            <v>11.520000000000001</v>
          </cell>
          <cell r="I27" t="str">
            <v>SO</v>
          </cell>
          <cell r="J27">
            <v>26.28</v>
          </cell>
          <cell r="K27">
            <v>0</v>
          </cell>
        </row>
        <row r="28">
          <cell r="B28">
            <v>23.716666666666669</v>
          </cell>
          <cell r="C28">
            <v>30.9</v>
          </cell>
          <cell r="D28">
            <v>18.100000000000001</v>
          </cell>
          <cell r="E28">
            <v>60.541666666666664</v>
          </cell>
          <cell r="F28">
            <v>91</v>
          </cell>
          <cell r="G28">
            <v>29</v>
          </cell>
          <cell r="H28">
            <v>19.8</v>
          </cell>
          <cell r="I28" t="str">
            <v>SO</v>
          </cell>
          <cell r="J28">
            <v>32.76</v>
          </cell>
          <cell r="K28">
            <v>0</v>
          </cell>
        </row>
        <row r="29">
          <cell r="B29">
            <v>22.341666666666669</v>
          </cell>
          <cell r="C29">
            <v>25.7</v>
          </cell>
          <cell r="D29">
            <v>19.399999999999999</v>
          </cell>
          <cell r="E29">
            <v>62.583333333333336</v>
          </cell>
          <cell r="F29">
            <v>87</v>
          </cell>
          <cell r="G29">
            <v>33</v>
          </cell>
          <cell r="H29">
            <v>18</v>
          </cell>
          <cell r="I29" t="str">
            <v>SO</v>
          </cell>
          <cell r="J29">
            <v>30.240000000000002</v>
          </cell>
          <cell r="K29">
            <v>1.2000000000000002</v>
          </cell>
        </row>
        <row r="30">
          <cell r="B30">
            <v>23.733333333333331</v>
          </cell>
          <cell r="C30">
            <v>34</v>
          </cell>
          <cell r="D30">
            <v>15.2</v>
          </cell>
          <cell r="E30">
            <v>55.25</v>
          </cell>
          <cell r="F30">
            <v>89</v>
          </cell>
          <cell r="G30">
            <v>19</v>
          </cell>
          <cell r="H30">
            <v>20.88</v>
          </cell>
          <cell r="I30" t="str">
            <v>SO</v>
          </cell>
          <cell r="J30">
            <v>39.96</v>
          </cell>
          <cell r="K30">
            <v>0</v>
          </cell>
        </row>
        <row r="31">
          <cell r="B31">
            <v>25.612500000000001</v>
          </cell>
          <cell r="C31">
            <v>37.5</v>
          </cell>
          <cell r="D31">
            <v>16</v>
          </cell>
          <cell r="E31">
            <v>45.913043478260867</v>
          </cell>
          <cell r="F31">
            <v>78</v>
          </cell>
          <cell r="G31">
            <v>11</v>
          </cell>
          <cell r="H31">
            <v>15.120000000000001</v>
          </cell>
          <cell r="I31" t="str">
            <v>SO</v>
          </cell>
          <cell r="J31">
            <v>43.56</v>
          </cell>
          <cell r="K31">
            <v>0</v>
          </cell>
        </row>
        <row r="32">
          <cell r="B32">
            <v>24.299999999999997</v>
          </cell>
          <cell r="C32">
            <v>36</v>
          </cell>
          <cell r="D32">
            <v>17.7</v>
          </cell>
          <cell r="E32">
            <v>52.75</v>
          </cell>
          <cell r="F32">
            <v>92</v>
          </cell>
          <cell r="G32">
            <v>22</v>
          </cell>
          <cell r="H32">
            <v>13.32</v>
          </cell>
          <cell r="I32" t="str">
            <v>SO</v>
          </cell>
          <cell r="J32">
            <v>46.080000000000005</v>
          </cell>
          <cell r="K32">
            <v>11</v>
          </cell>
        </row>
        <row r="33">
          <cell r="B33">
            <v>19.308333333333334</v>
          </cell>
          <cell r="C33">
            <v>21.3</v>
          </cell>
          <cell r="D33">
            <v>18.2</v>
          </cell>
          <cell r="E33">
            <v>91.666666666666671</v>
          </cell>
          <cell r="F33">
            <v>98</v>
          </cell>
          <cell r="G33">
            <v>83</v>
          </cell>
          <cell r="H33">
            <v>12.6</v>
          </cell>
          <cell r="I33" t="str">
            <v>SO</v>
          </cell>
          <cell r="J33">
            <v>26.28</v>
          </cell>
          <cell r="K33">
            <v>2.4</v>
          </cell>
        </row>
        <row r="34">
          <cell r="B34">
            <v>22.016666666666666</v>
          </cell>
          <cell r="C34">
            <v>29.5</v>
          </cell>
          <cell r="D34">
            <v>17.5</v>
          </cell>
          <cell r="E34">
            <v>77.458333333333329</v>
          </cell>
          <cell r="F34">
            <v>98</v>
          </cell>
          <cell r="G34">
            <v>40</v>
          </cell>
          <cell r="H34">
            <v>7.5600000000000005</v>
          </cell>
          <cell r="I34" t="str">
            <v>SO</v>
          </cell>
          <cell r="J34">
            <v>19.440000000000001</v>
          </cell>
          <cell r="K34">
            <v>0</v>
          </cell>
        </row>
        <row r="35">
          <cell r="I35" t="str">
            <v>SO</v>
          </cell>
        </row>
      </sheetData>
      <sheetData sheetId="9"/>
      <sheetData sheetId="10">
        <row r="5">
          <cell r="B5">
            <v>22.962499999999995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26.416666666666668</v>
          </cell>
          <cell r="C5">
            <v>36.1</v>
          </cell>
          <cell r="D5">
            <v>16.5</v>
          </cell>
          <cell r="E5">
            <v>45</v>
          </cell>
          <cell r="F5">
            <v>84</v>
          </cell>
          <cell r="G5">
            <v>14</v>
          </cell>
          <cell r="H5">
            <v>17.28</v>
          </cell>
          <cell r="I5" t="str">
            <v>SE</v>
          </cell>
          <cell r="J5">
            <v>31.319999999999997</v>
          </cell>
          <cell r="K5">
            <v>0</v>
          </cell>
        </row>
        <row r="6">
          <cell r="B6">
            <v>26.983333333333334</v>
          </cell>
          <cell r="C6">
            <v>34.6</v>
          </cell>
          <cell r="D6">
            <v>17.899999999999999</v>
          </cell>
          <cell r="E6">
            <v>39.208333333333336</v>
          </cell>
          <cell r="F6">
            <v>71</v>
          </cell>
          <cell r="G6">
            <v>17</v>
          </cell>
          <cell r="H6">
            <v>18.720000000000002</v>
          </cell>
          <cell r="I6" t="str">
            <v>NE</v>
          </cell>
          <cell r="J6">
            <v>34.56</v>
          </cell>
          <cell r="K6">
            <v>0</v>
          </cell>
        </row>
        <row r="7">
          <cell r="B7">
            <v>25.841666666666669</v>
          </cell>
          <cell r="C7">
            <v>33.700000000000003</v>
          </cell>
          <cell r="D7">
            <v>16.8</v>
          </cell>
          <cell r="E7">
            <v>40.166666666666664</v>
          </cell>
          <cell r="F7">
            <v>78</v>
          </cell>
          <cell r="G7">
            <v>15</v>
          </cell>
          <cell r="H7">
            <v>23.759999999999998</v>
          </cell>
          <cell r="I7" t="str">
            <v>NE</v>
          </cell>
          <cell r="J7">
            <v>42.480000000000004</v>
          </cell>
          <cell r="K7">
            <v>0</v>
          </cell>
        </row>
        <row r="8">
          <cell r="B8">
            <v>24.462500000000006</v>
          </cell>
          <cell r="C8">
            <v>32.700000000000003</v>
          </cell>
          <cell r="D8">
            <v>14</v>
          </cell>
          <cell r="E8">
            <v>36.166666666666664</v>
          </cell>
          <cell r="F8">
            <v>74</v>
          </cell>
          <cell r="G8">
            <v>14</v>
          </cell>
          <cell r="H8">
            <v>21.240000000000002</v>
          </cell>
          <cell r="I8" t="str">
            <v>NE</v>
          </cell>
          <cell r="J8">
            <v>45.36</v>
          </cell>
          <cell r="K8">
            <v>0</v>
          </cell>
        </row>
        <row r="9">
          <cell r="B9">
            <v>25.274999999999995</v>
          </cell>
          <cell r="C9">
            <v>34.1</v>
          </cell>
          <cell r="D9">
            <v>16.3</v>
          </cell>
          <cell r="E9">
            <v>30.625</v>
          </cell>
          <cell r="F9">
            <v>61</v>
          </cell>
          <cell r="G9">
            <v>14</v>
          </cell>
          <cell r="H9">
            <v>15.120000000000001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24.454166666666669</v>
          </cell>
          <cell r="C10">
            <v>34</v>
          </cell>
          <cell r="D10">
            <v>12.3</v>
          </cell>
          <cell r="E10">
            <v>33.875</v>
          </cell>
          <cell r="F10">
            <v>77</v>
          </cell>
          <cell r="G10">
            <v>10</v>
          </cell>
          <cell r="H10">
            <v>11.879999999999999</v>
          </cell>
          <cell r="I10" t="str">
            <v>NE</v>
          </cell>
          <cell r="J10">
            <v>25.92</v>
          </cell>
          <cell r="K10">
            <v>0</v>
          </cell>
        </row>
        <row r="11">
          <cell r="B11">
            <v>25.5</v>
          </cell>
          <cell r="C11">
            <v>34.9</v>
          </cell>
          <cell r="D11">
            <v>16.3</v>
          </cell>
          <cell r="E11">
            <v>31</v>
          </cell>
          <cell r="F11">
            <v>63</v>
          </cell>
          <cell r="G11">
            <v>12</v>
          </cell>
          <cell r="H11">
            <v>11.879999999999999</v>
          </cell>
          <cell r="I11" t="str">
            <v>L</v>
          </cell>
          <cell r="J11">
            <v>23.040000000000003</v>
          </cell>
          <cell r="K11">
            <v>0</v>
          </cell>
        </row>
        <row r="12">
          <cell r="B12">
            <v>26.933333333333334</v>
          </cell>
          <cell r="C12">
            <v>36.799999999999997</v>
          </cell>
          <cell r="D12">
            <v>14.4</v>
          </cell>
          <cell r="E12">
            <v>29.041666666666668</v>
          </cell>
          <cell r="F12">
            <v>69</v>
          </cell>
          <cell r="G12">
            <v>12</v>
          </cell>
          <cell r="H12">
            <v>13.68</v>
          </cell>
          <cell r="I12" t="str">
            <v>NE</v>
          </cell>
          <cell r="J12">
            <v>25.56</v>
          </cell>
          <cell r="K12">
            <v>0</v>
          </cell>
        </row>
        <row r="13">
          <cell r="B13">
            <v>28.174999999999994</v>
          </cell>
          <cell r="C13">
            <v>36.5</v>
          </cell>
          <cell r="D13">
            <v>20.2</v>
          </cell>
          <cell r="E13">
            <v>25.833333333333332</v>
          </cell>
          <cell r="F13">
            <v>49</v>
          </cell>
          <cell r="G13">
            <v>12</v>
          </cell>
          <cell r="H13">
            <v>20.88</v>
          </cell>
          <cell r="I13" t="str">
            <v>L</v>
          </cell>
          <cell r="J13">
            <v>34.92</v>
          </cell>
          <cell r="K13">
            <v>0</v>
          </cell>
        </row>
        <row r="14">
          <cell r="B14">
            <v>27.695833333333329</v>
          </cell>
          <cell r="C14">
            <v>35.9</v>
          </cell>
          <cell r="D14">
            <v>19.600000000000001</v>
          </cell>
          <cell r="E14">
            <v>26.583333333333332</v>
          </cell>
          <cell r="F14">
            <v>58</v>
          </cell>
          <cell r="G14">
            <v>10</v>
          </cell>
          <cell r="H14">
            <v>24.840000000000003</v>
          </cell>
          <cell r="I14" t="str">
            <v>NE</v>
          </cell>
          <cell r="J14">
            <v>45.72</v>
          </cell>
          <cell r="K14">
            <v>0</v>
          </cell>
        </row>
        <row r="15">
          <cell r="B15">
            <v>27.966666666666672</v>
          </cell>
          <cell r="C15">
            <v>38.299999999999997</v>
          </cell>
          <cell r="D15">
            <v>15.9</v>
          </cell>
          <cell r="E15">
            <v>29.75</v>
          </cell>
          <cell r="F15">
            <v>66</v>
          </cell>
          <cell r="G15">
            <v>11</v>
          </cell>
          <cell r="H15">
            <v>15.48</v>
          </cell>
          <cell r="I15" t="str">
            <v>N</v>
          </cell>
          <cell r="J15">
            <v>29.880000000000003</v>
          </cell>
          <cell r="K15">
            <v>0</v>
          </cell>
        </row>
        <row r="16">
          <cell r="B16">
            <v>28.316666666666663</v>
          </cell>
          <cell r="C16">
            <v>37.1</v>
          </cell>
          <cell r="D16">
            <v>17.3</v>
          </cell>
          <cell r="E16">
            <v>30.791666666666668</v>
          </cell>
          <cell r="F16">
            <v>67</v>
          </cell>
          <cell r="G16">
            <v>12</v>
          </cell>
          <cell r="H16">
            <v>13.68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28.345833333333331</v>
          </cell>
          <cell r="C17">
            <v>35.6</v>
          </cell>
          <cell r="D17">
            <v>19.7</v>
          </cell>
          <cell r="E17">
            <v>27.208333333333332</v>
          </cell>
          <cell r="F17">
            <v>54</v>
          </cell>
          <cell r="G17">
            <v>12</v>
          </cell>
          <cell r="H17">
            <v>26.64</v>
          </cell>
          <cell r="I17" t="str">
            <v>NE</v>
          </cell>
          <cell r="J17">
            <v>48.96</v>
          </cell>
          <cell r="K17">
            <v>0</v>
          </cell>
        </row>
        <row r="18">
          <cell r="B18">
            <v>28.275000000000002</v>
          </cell>
          <cell r="C18">
            <v>36.799999999999997</v>
          </cell>
          <cell r="D18">
            <v>20.5</v>
          </cell>
          <cell r="E18">
            <v>30.666666666666668</v>
          </cell>
          <cell r="F18">
            <v>52</v>
          </cell>
          <cell r="G18">
            <v>14</v>
          </cell>
          <cell r="H18">
            <v>18.36</v>
          </cell>
          <cell r="I18" t="str">
            <v>L</v>
          </cell>
          <cell r="J18">
            <v>39.6</v>
          </cell>
          <cell r="K18">
            <v>0</v>
          </cell>
        </row>
        <row r="19">
          <cell r="B19">
            <v>28.895833333333329</v>
          </cell>
          <cell r="C19">
            <v>37.1</v>
          </cell>
          <cell r="D19">
            <v>19.8</v>
          </cell>
          <cell r="E19">
            <v>27.875</v>
          </cell>
          <cell r="F19">
            <v>55</v>
          </cell>
          <cell r="G19">
            <v>11</v>
          </cell>
          <cell r="H19">
            <v>16.559999999999999</v>
          </cell>
          <cell r="I19" t="str">
            <v>L</v>
          </cell>
          <cell r="J19">
            <v>32.04</v>
          </cell>
          <cell r="K19">
            <v>0</v>
          </cell>
        </row>
        <row r="20">
          <cell r="B20">
            <v>27.55</v>
          </cell>
          <cell r="C20">
            <v>37.700000000000003</v>
          </cell>
          <cell r="D20">
            <v>15.6</v>
          </cell>
          <cell r="E20">
            <v>30.458333333333332</v>
          </cell>
          <cell r="F20">
            <v>64</v>
          </cell>
          <cell r="G20">
            <v>11</v>
          </cell>
          <cell r="H20">
            <v>12.6</v>
          </cell>
          <cell r="I20" t="str">
            <v>NE</v>
          </cell>
          <cell r="J20">
            <v>30.6</v>
          </cell>
          <cell r="K20">
            <v>0</v>
          </cell>
        </row>
        <row r="21">
          <cell r="B21">
            <v>26.416666666666668</v>
          </cell>
          <cell r="C21">
            <v>35.799999999999997</v>
          </cell>
          <cell r="D21">
            <v>16.3</v>
          </cell>
          <cell r="E21">
            <v>36.291666666666664</v>
          </cell>
          <cell r="F21">
            <v>89</v>
          </cell>
          <cell r="G21">
            <v>11</v>
          </cell>
          <cell r="H21">
            <v>20.16</v>
          </cell>
          <cell r="I21" t="str">
            <v>N</v>
          </cell>
          <cell r="J21">
            <v>38.880000000000003</v>
          </cell>
          <cell r="K21">
            <v>0</v>
          </cell>
        </row>
        <row r="22">
          <cell r="B22">
            <v>26.36666666666666</v>
          </cell>
          <cell r="C22">
            <v>36.1</v>
          </cell>
          <cell r="D22">
            <v>15</v>
          </cell>
          <cell r="E22">
            <v>35.5</v>
          </cell>
          <cell r="F22">
            <v>76</v>
          </cell>
          <cell r="G22">
            <v>12</v>
          </cell>
          <cell r="H22">
            <v>15.120000000000001</v>
          </cell>
          <cell r="I22" t="str">
            <v>NE</v>
          </cell>
          <cell r="J22">
            <v>26.64</v>
          </cell>
          <cell r="K22">
            <v>0</v>
          </cell>
        </row>
        <row r="23">
          <cell r="B23">
            <v>27.224999999999998</v>
          </cell>
          <cell r="C23">
            <v>36.799999999999997</v>
          </cell>
          <cell r="D23">
            <v>18.7</v>
          </cell>
          <cell r="E23">
            <v>32.75</v>
          </cell>
          <cell r="F23">
            <v>60</v>
          </cell>
          <cell r="G23">
            <v>12</v>
          </cell>
          <cell r="H23">
            <v>14.4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28.283333333333331</v>
          </cell>
          <cell r="C24">
            <v>36.5</v>
          </cell>
          <cell r="D24">
            <v>18.2</v>
          </cell>
          <cell r="E24">
            <v>31.041666666666668</v>
          </cell>
          <cell r="F24">
            <v>62</v>
          </cell>
          <cell r="G24">
            <v>13</v>
          </cell>
          <cell r="H24">
            <v>16.2</v>
          </cell>
          <cell r="I24" t="str">
            <v>NE</v>
          </cell>
          <cell r="J24">
            <v>38.159999999999997</v>
          </cell>
          <cell r="K24">
            <v>0</v>
          </cell>
        </row>
        <row r="25">
          <cell r="B25">
            <v>28.083333333333332</v>
          </cell>
          <cell r="C25">
            <v>35.9</v>
          </cell>
          <cell r="D25">
            <v>17.5</v>
          </cell>
          <cell r="E25">
            <v>31</v>
          </cell>
          <cell r="F25">
            <v>62</v>
          </cell>
          <cell r="G25">
            <v>15</v>
          </cell>
          <cell r="H25">
            <v>15.48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26.987500000000001</v>
          </cell>
          <cell r="C26">
            <v>34.6</v>
          </cell>
          <cell r="D26">
            <v>19.100000000000001</v>
          </cell>
          <cell r="E26">
            <v>35.541666666666664</v>
          </cell>
          <cell r="F26">
            <v>61</v>
          </cell>
          <cell r="G26">
            <v>18</v>
          </cell>
          <cell r="H26">
            <v>18</v>
          </cell>
          <cell r="I26" t="str">
            <v>L</v>
          </cell>
          <cell r="J26">
            <v>36.72</v>
          </cell>
          <cell r="K26">
            <v>0</v>
          </cell>
        </row>
        <row r="27">
          <cell r="B27">
            <v>27.520833333333332</v>
          </cell>
          <cell r="C27">
            <v>35.299999999999997</v>
          </cell>
          <cell r="D27">
            <v>19.399999999999999</v>
          </cell>
          <cell r="E27">
            <v>36.041666666666664</v>
          </cell>
          <cell r="F27">
            <v>62</v>
          </cell>
          <cell r="G27">
            <v>16</v>
          </cell>
          <cell r="H27">
            <v>12.24</v>
          </cell>
          <cell r="I27" t="str">
            <v>N</v>
          </cell>
          <cell r="J27">
            <v>30.240000000000002</v>
          </cell>
          <cell r="K27">
            <v>0</v>
          </cell>
        </row>
        <row r="28">
          <cell r="B28">
            <v>27.954166666666669</v>
          </cell>
          <cell r="C28">
            <v>35.6</v>
          </cell>
          <cell r="D28">
            <v>18.5</v>
          </cell>
          <cell r="E28">
            <v>33.875</v>
          </cell>
          <cell r="F28">
            <v>65</v>
          </cell>
          <cell r="G28">
            <v>17</v>
          </cell>
          <cell r="H28">
            <v>12.24</v>
          </cell>
          <cell r="I28" t="str">
            <v>SE</v>
          </cell>
          <cell r="J28">
            <v>27.36</v>
          </cell>
          <cell r="K28">
            <v>0</v>
          </cell>
        </row>
        <row r="29">
          <cell r="B29">
            <v>28.237500000000001</v>
          </cell>
          <cell r="C29">
            <v>35.299999999999997</v>
          </cell>
          <cell r="D29">
            <v>21.5</v>
          </cell>
          <cell r="E29">
            <v>34.75</v>
          </cell>
          <cell r="F29">
            <v>65</v>
          </cell>
          <cell r="G29">
            <v>14</v>
          </cell>
          <cell r="H29">
            <v>17.28</v>
          </cell>
          <cell r="I29" t="str">
            <v>SE</v>
          </cell>
          <cell r="J29">
            <v>31.319999999999997</v>
          </cell>
          <cell r="K29">
            <v>0</v>
          </cell>
        </row>
        <row r="30">
          <cell r="B30">
            <v>27.333333333333329</v>
          </cell>
          <cell r="C30">
            <v>34.9</v>
          </cell>
          <cell r="D30">
            <v>18</v>
          </cell>
          <cell r="E30">
            <v>31.916666666666668</v>
          </cell>
          <cell r="F30">
            <v>62</v>
          </cell>
          <cell r="G30">
            <v>15</v>
          </cell>
          <cell r="H30">
            <v>18.720000000000002</v>
          </cell>
          <cell r="I30" t="str">
            <v>SE</v>
          </cell>
          <cell r="J30">
            <v>32.04</v>
          </cell>
          <cell r="K30">
            <v>0</v>
          </cell>
        </row>
        <row r="31">
          <cell r="B31">
            <v>28.470833333333331</v>
          </cell>
          <cell r="C31">
            <v>37</v>
          </cell>
          <cell r="D31">
            <v>19.2</v>
          </cell>
          <cell r="E31">
            <v>35.041666666666664</v>
          </cell>
          <cell r="F31">
            <v>63</v>
          </cell>
          <cell r="G31">
            <v>17</v>
          </cell>
          <cell r="H31">
            <v>16.559999999999999</v>
          </cell>
          <cell r="I31" t="str">
            <v>N</v>
          </cell>
          <cell r="J31">
            <v>36.36</v>
          </cell>
          <cell r="K31">
            <v>0</v>
          </cell>
        </row>
        <row r="32">
          <cell r="B32">
            <v>27.704166666666669</v>
          </cell>
          <cell r="C32">
            <v>36.700000000000003</v>
          </cell>
          <cell r="D32">
            <v>21.1</v>
          </cell>
          <cell r="E32">
            <v>48.083333333333336</v>
          </cell>
          <cell r="F32">
            <v>77</v>
          </cell>
          <cell r="G32">
            <v>19</v>
          </cell>
          <cell r="H32">
            <v>19.079999999999998</v>
          </cell>
          <cell r="I32" t="str">
            <v>N</v>
          </cell>
          <cell r="J32">
            <v>34.56</v>
          </cell>
          <cell r="K32">
            <v>0.2</v>
          </cell>
        </row>
        <row r="33">
          <cell r="B33">
            <v>23.424999999999997</v>
          </cell>
          <cell r="C33">
            <v>28.3</v>
          </cell>
          <cell r="D33">
            <v>19.8</v>
          </cell>
          <cell r="E33">
            <v>65.625</v>
          </cell>
          <cell r="F33">
            <v>91</v>
          </cell>
          <cell r="G33">
            <v>34</v>
          </cell>
          <cell r="H33">
            <v>21.96</v>
          </cell>
          <cell r="I33" t="str">
            <v>SO</v>
          </cell>
          <cell r="J33">
            <v>34.92</v>
          </cell>
          <cell r="K33">
            <v>0.2</v>
          </cell>
        </row>
        <row r="34">
          <cell r="B34">
            <v>21.370833333333337</v>
          </cell>
          <cell r="C34">
            <v>27.2</v>
          </cell>
          <cell r="D34">
            <v>18</v>
          </cell>
          <cell r="E34">
            <v>79.375</v>
          </cell>
          <cell r="F34">
            <v>95</v>
          </cell>
          <cell r="G34">
            <v>43</v>
          </cell>
          <cell r="H34">
            <v>14.76</v>
          </cell>
          <cell r="I34" t="str">
            <v>N</v>
          </cell>
          <cell r="J34">
            <v>39.6</v>
          </cell>
          <cell r="K34">
            <v>1.9999999999999998</v>
          </cell>
        </row>
        <row r="35">
          <cell r="I35" t="str">
            <v>NE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23.0625</v>
          </cell>
          <cell r="C5">
            <v>30</v>
          </cell>
          <cell r="D5">
            <v>16.2</v>
          </cell>
          <cell r="E5">
            <v>57.291666666666664</v>
          </cell>
          <cell r="F5">
            <v>73</v>
          </cell>
          <cell r="G5">
            <v>47</v>
          </cell>
          <cell r="H5">
            <v>22.32</v>
          </cell>
          <cell r="I5" t="str">
            <v>O</v>
          </cell>
          <cell r="J5">
            <v>44.28</v>
          </cell>
          <cell r="K5">
            <v>0</v>
          </cell>
        </row>
        <row r="6">
          <cell r="B6">
            <v>23.879166666666663</v>
          </cell>
          <cell r="C6">
            <v>32.299999999999997</v>
          </cell>
          <cell r="D6">
            <v>17.5</v>
          </cell>
          <cell r="E6">
            <v>59.125</v>
          </cell>
          <cell r="F6">
            <v>72</v>
          </cell>
          <cell r="G6">
            <v>39</v>
          </cell>
          <cell r="H6">
            <v>20.88</v>
          </cell>
          <cell r="I6" t="str">
            <v>SO</v>
          </cell>
          <cell r="J6">
            <v>41.4</v>
          </cell>
          <cell r="K6">
            <v>0</v>
          </cell>
        </row>
        <row r="7">
          <cell r="B7">
            <v>24.524999999999995</v>
          </cell>
          <cell r="C7">
            <v>32.6</v>
          </cell>
          <cell r="D7">
            <v>17.600000000000001</v>
          </cell>
          <cell r="E7">
            <v>56.5</v>
          </cell>
          <cell r="F7">
            <v>71</v>
          </cell>
          <cell r="G7">
            <v>38</v>
          </cell>
          <cell r="H7">
            <v>22.32</v>
          </cell>
          <cell r="I7" t="str">
            <v>SO</v>
          </cell>
          <cell r="J7">
            <v>40.32</v>
          </cell>
          <cell r="K7">
            <v>0</v>
          </cell>
        </row>
        <row r="8">
          <cell r="B8">
            <v>24.941666666666674</v>
          </cell>
          <cell r="C8">
            <v>33.700000000000003</v>
          </cell>
          <cell r="D8">
            <v>17.8</v>
          </cell>
          <cell r="E8">
            <v>49.125</v>
          </cell>
          <cell r="F8">
            <v>60</v>
          </cell>
          <cell r="G8">
            <v>34</v>
          </cell>
          <cell r="H8">
            <v>17.28</v>
          </cell>
          <cell r="I8" t="str">
            <v>SO</v>
          </cell>
          <cell r="J8">
            <v>33.480000000000004</v>
          </cell>
          <cell r="K8">
            <v>0</v>
          </cell>
        </row>
        <row r="9">
          <cell r="B9">
            <v>21.058333333333334</v>
          </cell>
          <cell r="C9">
            <v>26.7</v>
          </cell>
          <cell r="D9">
            <v>14.9</v>
          </cell>
          <cell r="E9">
            <v>59.541666666666664</v>
          </cell>
          <cell r="F9">
            <v>77</v>
          </cell>
          <cell r="G9">
            <v>41</v>
          </cell>
          <cell r="H9">
            <v>19.440000000000001</v>
          </cell>
          <cell r="I9" t="str">
            <v>SO</v>
          </cell>
          <cell r="J9">
            <v>37.440000000000005</v>
          </cell>
          <cell r="K9">
            <v>0</v>
          </cell>
        </row>
        <row r="10">
          <cell r="B10">
            <v>23.150000000000002</v>
          </cell>
          <cell r="C10">
            <v>32.200000000000003</v>
          </cell>
          <cell r="D10">
            <v>15.9</v>
          </cell>
          <cell r="E10">
            <v>58.916666666666664</v>
          </cell>
          <cell r="F10">
            <v>77</v>
          </cell>
          <cell r="G10">
            <v>32</v>
          </cell>
          <cell r="H10">
            <v>19.079999999999998</v>
          </cell>
          <cell r="I10" t="str">
            <v>O</v>
          </cell>
          <cell r="J10">
            <v>35.64</v>
          </cell>
          <cell r="K10">
            <v>0</v>
          </cell>
        </row>
        <row r="11">
          <cell r="B11">
            <v>24.791666666666661</v>
          </cell>
          <cell r="C11">
            <v>32.299999999999997</v>
          </cell>
          <cell r="D11">
            <v>18.899999999999999</v>
          </cell>
          <cell r="E11">
            <v>40</v>
          </cell>
          <cell r="F11">
            <v>47</v>
          </cell>
          <cell r="G11">
            <v>30</v>
          </cell>
          <cell r="H11">
            <v>17.64</v>
          </cell>
          <cell r="I11" t="str">
            <v>NO</v>
          </cell>
          <cell r="J11">
            <v>38.159999999999997</v>
          </cell>
          <cell r="K11">
            <v>0</v>
          </cell>
        </row>
        <row r="12">
          <cell r="B12">
            <v>25.766666666666666</v>
          </cell>
          <cell r="C12">
            <v>33.5</v>
          </cell>
          <cell r="D12">
            <v>19.600000000000001</v>
          </cell>
          <cell r="E12">
            <v>40.458333333333336</v>
          </cell>
          <cell r="F12">
            <v>48</v>
          </cell>
          <cell r="G12">
            <v>32</v>
          </cell>
          <cell r="H12">
            <v>14.76</v>
          </cell>
          <cell r="I12" t="str">
            <v>O</v>
          </cell>
          <cell r="J12">
            <v>35.64</v>
          </cell>
          <cell r="K12">
            <v>0</v>
          </cell>
        </row>
        <row r="13">
          <cell r="B13">
            <v>26.704166666666676</v>
          </cell>
          <cell r="C13">
            <v>34.700000000000003</v>
          </cell>
          <cell r="D13">
            <v>19.399999999999999</v>
          </cell>
          <cell r="E13">
            <v>43.625</v>
          </cell>
          <cell r="F13">
            <v>53</v>
          </cell>
          <cell r="G13">
            <v>33</v>
          </cell>
          <cell r="H13">
            <v>23.400000000000002</v>
          </cell>
          <cell r="I13" t="str">
            <v>NO</v>
          </cell>
          <cell r="J13">
            <v>46.440000000000005</v>
          </cell>
          <cell r="K13">
            <v>0</v>
          </cell>
        </row>
        <row r="14">
          <cell r="B14">
            <v>26.900000000000002</v>
          </cell>
          <cell r="C14">
            <v>35.4</v>
          </cell>
          <cell r="D14">
            <v>19.600000000000001</v>
          </cell>
          <cell r="E14">
            <v>45.541666666666664</v>
          </cell>
          <cell r="F14">
            <v>55</v>
          </cell>
          <cell r="G14">
            <v>33</v>
          </cell>
          <cell r="H14">
            <v>20.16</v>
          </cell>
          <cell r="I14" t="str">
            <v>NO</v>
          </cell>
          <cell r="J14">
            <v>54.36</v>
          </cell>
          <cell r="K14">
            <v>0</v>
          </cell>
        </row>
        <row r="15">
          <cell r="B15">
            <v>23.700000000000003</v>
          </cell>
          <cell r="C15">
            <v>29.3</v>
          </cell>
          <cell r="D15">
            <v>17.100000000000001</v>
          </cell>
          <cell r="E15">
            <v>61.208333333333336</v>
          </cell>
          <cell r="F15">
            <v>78</v>
          </cell>
          <cell r="G15">
            <v>40</v>
          </cell>
          <cell r="H15">
            <v>21.6</v>
          </cell>
          <cell r="I15" t="str">
            <v>O</v>
          </cell>
          <cell r="J15">
            <v>44.28</v>
          </cell>
          <cell r="K15">
            <v>0.8</v>
          </cell>
        </row>
        <row r="16">
          <cell r="B16">
            <v>24.416666666666671</v>
          </cell>
          <cell r="C16">
            <v>34.1</v>
          </cell>
          <cell r="D16">
            <v>17.399999999999999</v>
          </cell>
          <cell r="E16">
            <v>64.291666666666671</v>
          </cell>
          <cell r="F16">
            <v>78</v>
          </cell>
          <cell r="G16">
            <v>41</v>
          </cell>
          <cell r="H16">
            <v>14.76</v>
          </cell>
          <cell r="I16" t="str">
            <v>O</v>
          </cell>
          <cell r="J16">
            <v>35.28</v>
          </cell>
          <cell r="K16">
            <v>0</v>
          </cell>
        </row>
        <row r="17">
          <cell r="B17">
            <v>27.458333333333332</v>
          </cell>
          <cell r="C17">
            <v>35.4</v>
          </cell>
          <cell r="D17">
            <v>21.2</v>
          </cell>
          <cell r="E17">
            <v>49.791666666666664</v>
          </cell>
          <cell r="F17">
            <v>67</v>
          </cell>
          <cell r="G17">
            <v>35</v>
          </cell>
          <cell r="H17">
            <v>20.16</v>
          </cell>
          <cell r="I17" t="str">
            <v>O</v>
          </cell>
          <cell r="J17">
            <v>39.96</v>
          </cell>
          <cell r="K17">
            <v>0</v>
          </cell>
        </row>
        <row r="18">
          <cell r="B18">
            <v>27.466666666666665</v>
          </cell>
          <cell r="C18">
            <v>33.9</v>
          </cell>
          <cell r="D18">
            <v>19.5</v>
          </cell>
          <cell r="E18">
            <v>47.25</v>
          </cell>
          <cell r="F18">
            <v>57</v>
          </cell>
          <cell r="G18">
            <v>37</v>
          </cell>
          <cell r="H18">
            <v>19.8</v>
          </cell>
          <cell r="I18" t="str">
            <v>O</v>
          </cell>
          <cell r="J18">
            <v>49.680000000000007</v>
          </cell>
          <cell r="K18">
            <v>0</v>
          </cell>
        </row>
        <row r="19">
          <cell r="B19">
            <v>23.525000000000002</v>
          </cell>
          <cell r="C19">
            <v>27.6</v>
          </cell>
          <cell r="D19">
            <v>20.100000000000001</v>
          </cell>
          <cell r="E19">
            <v>69.333333333333329</v>
          </cell>
          <cell r="F19">
            <v>76</v>
          </cell>
          <cell r="G19">
            <v>50</v>
          </cell>
          <cell r="H19">
            <v>17.28</v>
          </cell>
          <cell r="I19" t="str">
            <v>SO</v>
          </cell>
          <cell r="J19">
            <v>37.080000000000005</v>
          </cell>
          <cell r="K19">
            <v>0</v>
          </cell>
        </row>
        <row r="20">
          <cell r="B20">
            <v>16.929166666666667</v>
          </cell>
          <cell r="C20">
            <v>21.3</v>
          </cell>
          <cell r="D20">
            <v>14.1</v>
          </cell>
          <cell r="E20">
            <v>79.75</v>
          </cell>
          <cell r="F20">
            <v>83</v>
          </cell>
          <cell r="G20">
            <v>72</v>
          </cell>
          <cell r="H20">
            <v>20.88</v>
          </cell>
          <cell r="I20" t="str">
            <v>SO</v>
          </cell>
          <cell r="J20">
            <v>38.880000000000003</v>
          </cell>
          <cell r="K20">
            <v>0.4</v>
          </cell>
        </row>
        <row r="21">
          <cell r="B21">
            <v>18.033333333333331</v>
          </cell>
          <cell r="C21">
            <v>25.8</v>
          </cell>
          <cell r="D21">
            <v>13.7</v>
          </cell>
          <cell r="E21">
            <v>69.166666666666671</v>
          </cell>
          <cell r="F21">
            <v>81</v>
          </cell>
          <cell r="G21">
            <v>46</v>
          </cell>
          <cell r="H21">
            <v>15.48</v>
          </cell>
          <cell r="I21" t="str">
            <v>SO</v>
          </cell>
          <cell r="J21">
            <v>37.080000000000005</v>
          </cell>
          <cell r="K21">
            <v>0</v>
          </cell>
        </row>
        <row r="22">
          <cell r="B22">
            <v>23.112500000000001</v>
          </cell>
          <cell r="C22">
            <v>32.4</v>
          </cell>
          <cell r="D22">
            <v>15.9</v>
          </cell>
          <cell r="E22">
            <v>51.875</v>
          </cell>
          <cell r="F22">
            <v>64</v>
          </cell>
          <cell r="G22">
            <v>36</v>
          </cell>
          <cell r="H22">
            <v>11.520000000000001</v>
          </cell>
          <cell r="I22" t="str">
            <v>SO</v>
          </cell>
          <cell r="J22">
            <v>27.720000000000002</v>
          </cell>
          <cell r="K22">
            <v>0</v>
          </cell>
        </row>
        <row r="23">
          <cell r="B23">
            <v>26.599999999999994</v>
          </cell>
          <cell r="C23">
            <v>34.799999999999997</v>
          </cell>
          <cell r="D23">
            <v>19.899999999999999</v>
          </cell>
          <cell r="E23">
            <v>47.208333333333336</v>
          </cell>
          <cell r="F23">
            <v>60</v>
          </cell>
          <cell r="G23">
            <v>30</v>
          </cell>
          <cell r="H23">
            <v>16.559999999999999</v>
          </cell>
          <cell r="I23" t="str">
            <v>O</v>
          </cell>
          <cell r="J23">
            <v>33.480000000000004</v>
          </cell>
          <cell r="K23">
            <v>0</v>
          </cell>
        </row>
        <row r="24">
          <cell r="B24">
            <v>26.591666666666669</v>
          </cell>
          <cell r="C24">
            <v>34.299999999999997</v>
          </cell>
          <cell r="D24">
            <v>19.7</v>
          </cell>
          <cell r="E24">
            <v>44.291666666666664</v>
          </cell>
          <cell r="F24">
            <v>56</v>
          </cell>
          <cell r="G24">
            <v>34</v>
          </cell>
          <cell r="H24">
            <v>19.079999999999998</v>
          </cell>
          <cell r="I24" t="str">
            <v>NO</v>
          </cell>
          <cell r="J24">
            <v>40.32</v>
          </cell>
          <cell r="K24">
            <v>0</v>
          </cell>
        </row>
        <row r="25">
          <cell r="B25">
            <v>26.762499999999999</v>
          </cell>
          <cell r="C25">
            <v>34.6</v>
          </cell>
          <cell r="D25">
            <v>19.5</v>
          </cell>
          <cell r="E25">
            <v>42.583333333333336</v>
          </cell>
          <cell r="F25">
            <v>51</v>
          </cell>
          <cell r="G25">
            <v>34</v>
          </cell>
          <cell r="H25">
            <v>21.6</v>
          </cell>
          <cell r="I25" t="str">
            <v>NO</v>
          </cell>
          <cell r="J25">
            <v>43.92</v>
          </cell>
          <cell r="K25">
            <v>0</v>
          </cell>
        </row>
        <row r="26">
          <cell r="B26">
            <v>27.204166666666669</v>
          </cell>
          <cell r="C26">
            <v>34.799999999999997</v>
          </cell>
          <cell r="D26">
            <v>21.1</v>
          </cell>
          <cell r="E26">
            <v>44.208333333333336</v>
          </cell>
          <cell r="F26">
            <v>52</v>
          </cell>
          <cell r="G26">
            <v>34</v>
          </cell>
          <cell r="H26">
            <v>15.840000000000002</v>
          </cell>
          <cell r="I26" t="str">
            <v>NO</v>
          </cell>
          <cell r="J26">
            <v>39.24</v>
          </cell>
          <cell r="K26">
            <v>0</v>
          </cell>
        </row>
        <row r="27">
          <cell r="B27">
            <v>21.054166666666667</v>
          </cell>
          <cell r="C27">
            <v>27.6</v>
          </cell>
          <cell r="D27">
            <v>16.7</v>
          </cell>
          <cell r="E27">
            <v>70.708333333333329</v>
          </cell>
          <cell r="F27">
            <v>80</v>
          </cell>
          <cell r="G27">
            <v>52</v>
          </cell>
          <cell r="H27">
            <v>16.920000000000002</v>
          </cell>
          <cell r="I27" t="str">
            <v>SO</v>
          </cell>
          <cell r="J27">
            <v>32.04</v>
          </cell>
          <cell r="K27">
            <v>0</v>
          </cell>
        </row>
        <row r="28">
          <cell r="B28">
            <v>23.770833333333329</v>
          </cell>
          <cell r="C28">
            <v>32</v>
          </cell>
          <cell r="D28">
            <v>18.399999999999999</v>
          </cell>
          <cell r="E28">
            <v>64.041666666666671</v>
          </cell>
          <cell r="F28">
            <v>79</v>
          </cell>
          <cell r="G28">
            <v>44</v>
          </cell>
          <cell r="H28">
            <v>21.6</v>
          </cell>
          <cell r="I28" t="str">
            <v>O</v>
          </cell>
          <cell r="J28">
            <v>39.6</v>
          </cell>
          <cell r="K28">
            <v>0.2</v>
          </cell>
        </row>
        <row r="29">
          <cell r="B29">
            <v>21.841666666666669</v>
          </cell>
          <cell r="C29">
            <v>25.9</v>
          </cell>
          <cell r="D29">
            <v>18</v>
          </cell>
          <cell r="E29">
            <v>63.791666666666664</v>
          </cell>
          <cell r="F29">
            <v>76</v>
          </cell>
          <cell r="G29">
            <v>47</v>
          </cell>
          <cell r="H29">
            <v>12.96</v>
          </cell>
          <cell r="I29" t="str">
            <v>O</v>
          </cell>
          <cell r="J29">
            <v>34.56</v>
          </cell>
          <cell r="K29">
            <v>10.599999999999998</v>
          </cell>
        </row>
        <row r="30">
          <cell r="B30">
            <v>23.841666666666658</v>
          </cell>
          <cell r="C30">
            <v>32</v>
          </cell>
          <cell r="D30">
            <v>17.5</v>
          </cell>
          <cell r="E30">
            <v>61.458333333333336</v>
          </cell>
          <cell r="F30">
            <v>71</v>
          </cell>
          <cell r="G30">
            <v>43</v>
          </cell>
          <cell r="H30">
            <v>17.64</v>
          </cell>
          <cell r="I30" t="str">
            <v>O</v>
          </cell>
          <cell r="J30">
            <v>35.64</v>
          </cell>
          <cell r="K30">
            <v>0</v>
          </cell>
        </row>
        <row r="31">
          <cell r="B31">
            <v>25.583333333333339</v>
          </cell>
          <cell r="C31">
            <v>33.9</v>
          </cell>
          <cell r="D31">
            <v>18.8</v>
          </cell>
          <cell r="E31">
            <v>58.291666666666664</v>
          </cell>
          <cell r="F31">
            <v>72</v>
          </cell>
          <cell r="G31">
            <v>37</v>
          </cell>
          <cell r="H31">
            <v>15.840000000000002</v>
          </cell>
          <cell r="I31" t="str">
            <v>NO</v>
          </cell>
          <cell r="J31">
            <v>31.680000000000003</v>
          </cell>
          <cell r="K31">
            <v>0</v>
          </cell>
        </row>
        <row r="32">
          <cell r="B32">
            <v>25.720833333333328</v>
          </cell>
          <cell r="C32">
            <v>30.3</v>
          </cell>
          <cell r="D32">
            <v>20</v>
          </cell>
          <cell r="E32">
            <v>53.25</v>
          </cell>
          <cell r="F32">
            <v>63</v>
          </cell>
          <cell r="G32">
            <v>43</v>
          </cell>
          <cell r="H32">
            <v>18</v>
          </cell>
          <cell r="I32" t="str">
            <v>O</v>
          </cell>
          <cell r="J32">
            <v>39.24</v>
          </cell>
          <cell r="K32">
            <v>0</v>
          </cell>
        </row>
        <row r="33">
          <cell r="B33">
            <v>19.195833333333333</v>
          </cell>
          <cell r="C33">
            <v>22.7</v>
          </cell>
          <cell r="D33">
            <v>18</v>
          </cell>
          <cell r="E33">
            <v>76.916666666666671</v>
          </cell>
          <cell r="F33">
            <v>81</v>
          </cell>
          <cell r="G33">
            <v>63</v>
          </cell>
          <cell r="H33">
            <v>16.2</v>
          </cell>
          <cell r="I33" t="str">
            <v>NO</v>
          </cell>
          <cell r="J33">
            <v>28.8</v>
          </cell>
          <cell r="K33">
            <v>11.2</v>
          </cell>
        </row>
        <row r="34">
          <cell r="B34">
            <v>21.691666666666666</v>
          </cell>
          <cell r="C34">
            <v>28.2</v>
          </cell>
          <cell r="D34">
            <v>18.3</v>
          </cell>
          <cell r="E34">
            <v>74.875</v>
          </cell>
          <cell r="F34">
            <v>81</v>
          </cell>
          <cell r="G34">
            <v>60</v>
          </cell>
          <cell r="H34">
            <v>12.6</v>
          </cell>
          <cell r="I34" t="str">
            <v>O</v>
          </cell>
          <cell r="J34">
            <v>26.64</v>
          </cell>
          <cell r="K34">
            <v>0.2</v>
          </cell>
        </row>
        <row r="35">
          <cell r="I35" t="str">
            <v>O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26.258333333333336</v>
          </cell>
          <cell r="C5">
            <v>39.9</v>
          </cell>
          <cell r="D5">
            <v>15.5</v>
          </cell>
          <cell r="E5">
            <v>50.541666666666664</v>
          </cell>
          <cell r="F5">
            <v>80</v>
          </cell>
          <cell r="G5">
            <v>14</v>
          </cell>
          <cell r="H5">
            <v>13.68</v>
          </cell>
          <cell r="I5" t="str">
            <v>SE</v>
          </cell>
          <cell r="J5">
            <v>35.28</v>
          </cell>
          <cell r="K5">
            <v>0</v>
          </cell>
        </row>
        <row r="6">
          <cell r="B6">
            <v>30.862500000000001</v>
          </cell>
          <cell r="C6">
            <v>40.200000000000003</v>
          </cell>
          <cell r="D6">
            <v>21.6</v>
          </cell>
          <cell r="E6">
            <v>31.583333333333332</v>
          </cell>
          <cell r="F6">
            <v>54</v>
          </cell>
          <cell r="G6">
            <v>14</v>
          </cell>
          <cell r="H6">
            <v>20.88</v>
          </cell>
          <cell r="I6" t="str">
            <v>NE</v>
          </cell>
          <cell r="J6">
            <v>39.24</v>
          </cell>
          <cell r="K6">
            <v>0</v>
          </cell>
        </row>
        <row r="7">
          <cell r="B7">
            <v>30.920833333333338</v>
          </cell>
          <cell r="C7">
            <v>39.200000000000003</v>
          </cell>
          <cell r="D7">
            <v>21</v>
          </cell>
          <cell r="E7">
            <v>29.625</v>
          </cell>
          <cell r="F7">
            <v>52</v>
          </cell>
          <cell r="G7">
            <v>15</v>
          </cell>
          <cell r="H7">
            <v>20.16</v>
          </cell>
          <cell r="I7" t="str">
            <v>NE</v>
          </cell>
          <cell r="J7">
            <v>43.92</v>
          </cell>
          <cell r="K7">
            <v>0</v>
          </cell>
        </row>
        <row r="8">
          <cell r="B8">
            <v>30.029166666666665</v>
          </cell>
          <cell r="C8">
            <v>38.9</v>
          </cell>
          <cell r="D8">
            <v>19.5</v>
          </cell>
          <cell r="E8">
            <v>33.375</v>
          </cell>
          <cell r="F8">
            <v>60</v>
          </cell>
          <cell r="G8">
            <v>18</v>
          </cell>
          <cell r="H8">
            <v>13.68</v>
          </cell>
          <cell r="I8" t="str">
            <v>NE</v>
          </cell>
          <cell r="J8">
            <v>29.880000000000003</v>
          </cell>
          <cell r="K8">
            <v>0</v>
          </cell>
        </row>
        <row r="9">
          <cell r="B9">
            <v>22.283333333333331</v>
          </cell>
          <cell r="C9">
            <v>31.9</v>
          </cell>
          <cell r="D9">
            <v>16.8</v>
          </cell>
          <cell r="E9">
            <v>55.541666666666664</v>
          </cell>
          <cell r="F9">
            <v>73</v>
          </cell>
          <cell r="G9">
            <v>25</v>
          </cell>
          <cell r="H9">
            <v>17.64</v>
          </cell>
          <cell r="I9" t="str">
            <v>S</v>
          </cell>
          <cell r="J9">
            <v>40.680000000000007</v>
          </cell>
          <cell r="K9">
            <v>0</v>
          </cell>
        </row>
        <row r="10">
          <cell r="B10">
            <v>21.666666666666668</v>
          </cell>
          <cell r="C10">
            <v>33.6</v>
          </cell>
          <cell r="D10">
            <v>14.7</v>
          </cell>
          <cell r="E10">
            <v>64.291666666666671</v>
          </cell>
          <cell r="F10">
            <v>84</v>
          </cell>
          <cell r="G10">
            <v>32</v>
          </cell>
          <cell r="H10">
            <v>11.520000000000001</v>
          </cell>
          <cell r="I10" t="str">
            <v>S</v>
          </cell>
          <cell r="J10">
            <v>23.759999999999998</v>
          </cell>
          <cell r="K10">
            <v>0</v>
          </cell>
        </row>
        <row r="11">
          <cell r="B11">
            <v>27.800000000000008</v>
          </cell>
          <cell r="C11">
            <v>37</v>
          </cell>
          <cell r="D11">
            <v>17.7</v>
          </cell>
          <cell r="E11">
            <v>41.5</v>
          </cell>
          <cell r="F11">
            <v>64</v>
          </cell>
          <cell r="G11">
            <v>15</v>
          </cell>
          <cell r="H11">
            <v>15.48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29.862500000000001</v>
          </cell>
          <cell r="C12">
            <v>37.700000000000003</v>
          </cell>
          <cell r="D12">
            <v>23.1</v>
          </cell>
          <cell r="E12">
            <v>27</v>
          </cell>
          <cell r="F12">
            <v>37</v>
          </cell>
          <cell r="G12">
            <v>17</v>
          </cell>
          <cell r="H12">
            <v>18.720000000000002</v>
          </cell>
          <cell r="I12" t="str">
            <v>N</v>
          </cell>
          <cell r="J12">
            <v>39.24</v>
          </cell>
          <cell r="K12">
            <v>0</v>
          </cell>
        </row>
        <row r="13">
          <cell r="B13">
            <v>31.733333333333334</v>
          </cell>
          <cell r="C13">
            <v>38.700000000000003</v>
          </cell>
          <cell r="D13">
            <v>25.1</v>
          </cell>
          <cell r="E13">
            <v>30.875</v>
          </cell>
          <cell r="F13">
            <v>44</v>
          </cell>
          <cell r="G13">
            <v>23</v>
          </cell>
          <cell r="H13">
            <v>13.68</v>
          </cell>
          <cell r="I13" t="str">
            <v>N</v>
          </cell>
          <cell r="J13">
            <v>39.6</v>
          </cell>
          <cell r="K13">
            <v>0</v>
          </cell>
        </row>
        <row r="14">
          <cell r="B14">
            <v>32.1</v>
          </cell>
          <cell r="C14">
            <v>38.4</v>
          </cell>
          <cell r="D14">
            <v>26.3</v>
          </cell>
          <cell r="E14">
            <v>35.166666666666664</v>
          </cell>
          <cell r="F14">
            <v>48</v>
          </cell>
          <cell r="G14">
            <v>26</v>
          </cell>
          <cell r="H14">
            <v>23.759999999999998</v>
          </cell>
          <cell r="I14" t="str">
            <v>N</v>
          </cell>
          <cell r="J14">
            <v>54.36</v>
          </cell>
          <cell r="K14">
            <v>0</v>
          </cell>
        </row>
        <row r="15">
          <cell r="B15">
            <v>24.712499999999995</v>
          </cell>
          <cell r="C15">
            <v>34.799999999999997</v>
          </cell>
          <cell r="D15">
            <v>17.5</v>
          </cell>
          <cell r="E15">
            <v>51.708333333333336</v>
          </cell>
          <cell r="F15">
            <v>70</v>
          </cell>
          <cell r="G15">
            <v>32</v>
          </cell>
          <cell r="H15">
            <v>16.920000000000002</v>
          </cell>
          <cell r="I15" t="str">
            <v>S</v>
          </cell>
          <cell r="J15">
            <v>39.96</v>
          </cell>
          <cell r="K15">
            <v>0</v>
          </cell>
        </row>
        <row r="16">
          <cell r="B16">
            <v>24.125</v>
          </cell>
          <cell r="C16">
            <v>32.9</v>
          </cell>
          <cell r="D16">
            <v>17.899999999999999</v>
          </cell>
          <cell r="E16">
            <v>56.458333333333336</v>
          </cell>
          <cell r="F16">
            <v>71</v>
          </cell>
          <cell r="G16">
            <v>37</v>
          </cell>
          <cell r="H16">
            <v>14.04</v>
          </cell>
          <cell r="I16" t="str">
            <v>S</v>
          </cell>
          <cell r="J16">
            <v>26.64</v>
          </cell>
          <cell r="K16">
            <v>0</v>
          </cell>
        </row>
        <row r="17">
          <cell r="B17">
            <v>27.891666666666666</v>
          </cell>
          <cell r="C17">
            <v>38.299999999999997</v>
          </cell>
          <cell r="D17">
            <v>20.5</v>
          </cell>
          <cell r="E17">
            <v>56.083333333333336</v>
          </cell>
          <cell r="F17">
            <v>79</v>
          </cell>
          <cell r="G17">
            <v>22</v>
          </cell>
          <cell r="H17">
            <v>12.6</v>
          </cell>
          <cell r="I17" t="str">
            <v>S</v>
          </cell>
          <cell r="J17">
            <v>28.8</v>
          </cell>
          <cell r="K17">
            <v>0</v>
          </cell>
        </row>
        <row r="18">
          <cell r="B18">
            <v>30.679166666666671</v>
          </cell>
          <cell r="C18">
            <v>36.4</v>
          </cell>
          <cell r="D18">
            <v>25.6</v>
          </cell>
          <cell r="E18">
            <v>44.208333333333336</v>
          </cell>
          <cell r="F18">
            <v>61</v>
          </cell>
          <cell r="G18">
            <v>31</v>
          </cell>
          <cell r="H18">
            <v>14.4</v>
          </cell>
          <cell r="I18" t="str">
            <v>N</v>
          </cell>
          <cell r="J18">
            <v>32.76</v>
          </cell>
          <cell r="K18">
            <v>0</v>
          </cell>
        </row>
        <row r="19">
          <cell r="B19">
            <v>23.020833333333332</v>
          </cell>
          <cell r="C19">
            <v>30.9</v>
          </cell>
          <cell r="D19">
            <v>18.5</v>
          </cell>
          <cell r="E19">
            <v>72.958333333333329</v>
          </cell>
          <cell r="F19">
            <v>90</v>
          </cell>
          <cell r="G19">
            <v>41</v>
          </cell>
          <cell r="H19">
            <v>16.2</v>
          </cell>
          <cell r="I19" t="str">
            <v>S</v>
          </cell>
          <cell r="J19">
            <v>38.159999999999997</v>
          </cell>
          <cell r="K19">
            <v>0.2</v>
          </cell>
        </row>
        <row r="20">
          <cell r="B20">
            <v>17.979166666666668</v>
          </cell>
          <cell r="C20">
            <v>19.7</v>
          </cell>
          <cell r="D20">
            <v>16.5</v>
          </cell>
          <cell r="E20">
            <v>82.75</v>
          </cell>
          <cell r="F20">
            <v>90</v>
          </cell>
          <cell r="G20">
            <v>71</v>
          </cell>
          <cell r="H20">
            <v>15.120000000000001</v>
          </cell>
          <cell r="I20" t="str">
            <v>S</v>
          </cell>
          <cell r="J20">
            <v>37.440000000000005</v>
          </cell>
          <cell r="K20">
            <v>0.2</v>
          </cell>
        </row>
        <row r="21">
          <cell r="B21">
            <v>20.108333333333338</v>
          </cell>
          <cell r="C21">
            <v>27.9</v>
          </cell>
          <cell r="D21">
            <v>15.7</v>
          </cell>
          <cell r="E21">
            <v>66.458333333333329</v>
          </cell>
          <cell r="F21">
            <v>84</v>
          </cell>
          <cell r="G21">
            <v>33</v>
          </cell>
          <cell r="H21">
            <v>19.8</v>
          </cell>
          <cell r="I21" t="str">
            <v>S</v>
          </cell>
          <cell r="J21">
            <v>42.480000000000004</v>
          </cell>
          <cell r="K21">
            <v>0</v>
          </cell>
        </row>
        <row r="22">
          <cell r="B22">
            <v>22.637500000000003</v>
          </cell>
          <cell r="C22">
            <v>32.5</v>
          </cell>
          <cell r="D22">
            <v>14.7</v>
          </cell>
          <cell r="E22">
            <v>53.083333333333336</v>
          </cell>
          <cell r="F22">
            <v>76</v>
          </cell>
          <cell r="G22">
            <v>32</v>
          </cell>
          <cell r="H22">
            <v>10.8</v>
          </cell>
          <cell r="I22" t="str">
            <v>S</v>
          </cell>
          <cell r="J22">
            <v>20.52</v>
          </cell>
          <cell r="K22">
            <v>0</v>
          </cell>
        </row>
        <row r="23">
          <cell r="B23">
            <v>27.75</v>
          </cell>
          <cell r="C23">
            <v>39.700000000000003</v>
          </cell>
          <cell r="D23">
            <v>17.7</v>
          </cell>
          <cell r="E23">
            <v>47.625</v>
          </cell>
          <cell r="F23">
            <v>76</v>
          </cell>
          <cell r="G23">
            <v>17</v>
          </cell>
          <cell r="H23">
            <v>10.8</v>
          </cell>
          <cell r="I23" t="str">
            <v>S</v>
          </cell>
          <cell r="J23">
            <v>35.28</v>
          </cell>
          <cell r="K23">
            <v>0</v>
          </cell>
        </row>
        <row r="24">
          <cell r="B24">
            <v>30.283333333333335</v>
          </cell>
          <cell r="C24">
            <v>40.1</v>
          </cell>
          <cell r="D24">
            <v>19.7</v>
          </cell>
          <cell r="E24">
            <v>30.458333333333332</v>
          </cell>
          <cell r="F24">
            <v>54</v>
          </cell>
          <cell r="G24">
            <v>13</v>
          </cell>
          <cell r="H24">
            <v>19.079999999999998</v>
          </cell>
          <cell r="I24" t="str">
            <v>N</v>
          </cell>
          <cell r="J24">
            <v>38.519999999999996</v>
          </cell>
          <cell r="K24">
            <v>0</v>
          </cell>
        </row>
        <row r="25">
          <cell r="B25">
            <v>28.775000000000002</v>
          </cell>
          <cell r="C25">
            <v>39.200000000000003</v>
          </cell>
          <cell r="D25">
            <v>19</v>
          </cell>
          <cell r="E25">
            <v>38.833333333333336</v>
          </cell>
          <cell r="F25">
            <v>63</v>
          </cell>
          <cell r="G25">
            <v>17</v>
          </cell>
          <cell r="H25">
            <v>13.32</v>
          </cell>
          <cell r="I25" t="str">
            <v>NO</v>
          </cell>
          <cell r="J25">
            <v>33.119999999999997</v>
          </cell>
          <cell r="K25">
            <v>0</v>
          </cell>
        </row>
        <row r="26">
          <cell r="B26">
            <v>24.224999999999998</v>
          </cell>
          <cell r="C26">
            <v>32.700000000000003</v>
          </cell>
          <cell r="D26">
            <v>17</v>
          </cell>
          <cell r="E26">
            <v>52.583333333333336</v>
          </cell>
          <cell r="F26">
            <v>70</v>
          </cell>
          <cell r="G26">
            <v>29</v>
          </cell>
          <cell r="H26">
            <v>12.96</v>
          </cell>
          <cell r="I26" t="str">
            <v>S</v>
          </cell>
          <cell r="J26">
            <v>31.680000000000003</v>
          </cell>
          <cell r="K26">
            <v>0</v>
          </cell>
        </row>
        <row r="27">
          <cell r="B27">
            <v>21.841666666666665</v>
          </cell>
          <cell r="C27">
            <v>28.8</v>
          </cell>
          <cell r="D27">
            <v>17.3</v>
          </cell>
          <cell r="E27">
            <v>67.375</v>
          </cell>
          <cell r="F27">
            <v>82</v>
          </cell>
          <cell r="G27">
            <v>49</v>
          </cell>
          <cell r="H27">
            <v>13.68</v>
          </cell>
          <cell r="I27" t="str">
            <v>S</v>
          </cell>
          <cell r="J27">
            <v>27.36</v>
          </cell>
          <cell r="K27">
            <v>0</v>
          </cell>
        </row>
        <row r="28">
          <cell r="B28">
            <v>24.179166666666664</v>
          </cell>
          <cell r="C28">
            <v>35.799999999999997</v>
          </cell>
          <cell r="D28">
            <v>18.7</v>
          </cell>
          <cell r="E28">
            <v>66.291666666666671</v>
          </cell>
          <cell r="F28">
            <v>85</v>
          </cell>
          <cell r="G28">
            <v>30</v>
          </cell>
          <cell r="H28">
            <v>15.840000000000002</v>
          </cell>
          <cell r="I28" t="str">
            <v>S</v>
          </cell>
          <cell r="J28">
            <v>31.680000000000003</v>
          </cell>
          <cell r="K28">
            <v>0</v>
          </cell>
        </row>
        <row r="29">
          <cell r="B29">
            <v>26.349999999999994</v>
          </cell>
          <cell r="C29">
            <v>31.9</v>
          </cell>
          <cell r="D29">
            <v>21.6</v>
          </cell>
          <cell r="E29">
            <v>57.125</v>
          </cell>
          <cell r="F29">
            <v>77</v>
          </cell>
          <cell r="G29">
            <v>35</v>
          </cell>
          <cell r="H29">
            <v>16.559999999999999</v>
          </cell>
          <cell r="I29" t="str">
            <v>SE</v>
          </cell>
          <cell r="J29">
            <v>35.28</v>
          </cell>
          <cell r="K29">
            <v>0</v>
          </cell>
        </row>
        <row r="30">
          <cell r="B30">
            <v>26.641666666666666</v>
          </cell>
          <cell r="C30">
            <v>37.9</v>
          </cell>
          <cell r="D30">
            <v>17.899999999999999</v>
          </cell>
          <cell r="E30">
            <v>51.083333333333336</v>
          </cell>
          <cell r="F30">
            <v>78</v>
          </cell>
          <cell r="G30">
            <v>22</v>
          </cell>
          <cell r="H30">
            <v>6.12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28.650000000000002</v>
          </cell>
          <cell r="C31">
            <v>38.9</v>
          </cell>
          <cell r="D31">
            <v>19.100000000000001</v>
          </cell>
          <cell r="E31">
            <v>42</v>
          </cell>
          <cell r="F31">
            <v>73</v>
          </cell>
          <cell r="G31">
            <v>15</v>
          </cell>
          <cell r="H31">
            <v>10.44</v>
          </cell>
          <cell r="I31" t="str">
            <v>NO</v>
          </cell>
          <cell r="J31">
            <v>24.840000000000003</v>
          </cell>
          <cell r="K31">
            <v>0</v>
          </cell>
        </row>
        <row r="32">
          <cell r="B32">
            <v>26.858333333333331</v>
          </cell>
          <cell r="C32">
            <v>30.4</v>
          </cell>
          <cell r="D32">
            <v>23.5</v>
          </cell>
          <cell r="E32">
            <v>53.458333333333336</v>
          </cell>
          <cell r="F32">
            <v>69</v>
          </cell>
          <cell r="G32">
            <v>33</v>
          </cell>
          <cell r="H32">
            <v>14.04</v>
          </cell>
          <cell r="I32" t="str">
            <v>SO</v>
          </cell>
          <cell r="J32">
            <v>30.96</v>
          </cell>
          <cell r="K32">
            <v>0</v>
          </cell>
        </row>
        <row r="33">
          <cell r="B33">
            <v>23.545833333333334</v>
          </cell>
          <cell r="C33">
            <v>29.7</v>
          </cell>
          <cell r="D33">
            <v>21.7</v>
          </cell>
          <cell r="E33">
            <v>72.583333333333329</v>
          </cell>
          <cell r="F33">
            <v>85</v>
          </cell>
          <cell r="G33">
            <v>57</v>
          </cell>
          <cell r="H33">
            <v>9.3600000000000012</v>
          </cell>
          <cell r="I33" t="str">
            <v>S</v>
          </cell>
          <cell r="J33">
            <v>27.36</v>
          </cell>
          <cell r="K33">
            <v>0.2</v>
          </cell>
        </row>
        <row r="34">
          <cell r="B34">
            <v>24.3</v>
          </cell>
          <cell r="C34">
            <v>31.1</v>
          </cell>
          <cell r="D34">
            <v>20.2</v>
          </cell>
          <cell r="E34">
            <v>78.291666666666671</v>
          </cell>
          <cell r="F34">
            <v>91</v>
          </cell>
          <cell r="G34">
            <v>50</v>
          </cell>
          <cell r="H34">
            <v>11.879999999999999</v>
          </cell>
          <cell r="I34" t="str">
            <v>N</v>
          </cell>
          <cell r="J34">
            <v>27</v>
          </cell>
          <cell r="K34">
            <v>0.2</v>
          </cell>
        </row>
        <row r="35">
          <cell r="I35" t="str">
            <v>S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24.650000000000006</v>
          </cell>
          <cell r="C5">
            <v>32.299999999999997</v>
          </cell>
          <cell r="D5">
            <v>18.100000000000001</v>
          </cell>
          <cell r="E5" t="str">
            <v>*</v>
          </cell>
          <cell r="F5">
            <v>9</v>
          </cell>
          <cell r="G5" t="str">
            <v>*</v>
          </cell>
          <cell r="H5">
            <v>16.559999999999999</v>
          </cell>
          <cell r="I5" t="str">
            <v>NE</v>
          </cell>
          <cell r="J5">
            <v>37.440000000000005</v>
          </cell>
          <cell r="K5">
            <v>0</v>
          </cell>
        </row>
        <row r="6">
          <cell r="B6">
            <v>26.395833333333332</v>
          </cell>
          <cell r="C6">
            <v>35.299999999999997</v>
          </cell>
          <cell r="D6">
            <v>20</v>
          </cell>
          <cell r="E6" t="str">
            <v>*</v>
          </cell>
          <cell r="F6" t="str">
            <v>*</v>
          </cell>
          <cell r="G6" t="str">
            <v>*</v>
          </cell>
          <cell r="H6">
            <v>17.64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27.416666666666661</v>
          </cell>
          <cell r="C7">
            <v>35.6</v>
          </cell>
          <cell r="D7">
            <v>20.100000000000001</v>
          </cell>
          <cell r="E7" t="str">
            <v>*</v>
          </cell>
          <cell r="F7" t="str">
            <v>*</v>
          </cell>
          <cell r="G7" t="str">
            <v>*</v>
          </cell>
          <cell r="H7">
            <v>19.079999999999998</v>
          </cell>
          <cell r="I7" t="str">
            <v>N</v>
          </cell>
          <cell r="J7">
            <v>42.12</v>
          </cell>
          <cell r="K7">
            <v>0</v>
          </cell>
        </row>
        <row r="8">
          <cell r="B8">
            <v>27.145833333333339</v>
          </cell>
          <cell r="C8">
            <v>35.9</v>
          </cell>
          <cell r="D8">
            <v>17.7</v>
          </cell>
          <cell r="E8" t="str">
            <v>*</v>
          </cell>
          <cell r="F8" t="str">
            <v>*</v>
          </cell>
          <cell r="G8" t="str">
            <v>*</v>
          </cell>
          <cell r="H8">
            <v>18.36</v>
          </cell>
          <cell r="I8" t="str">
            <v>N</v>
          </cell>
          <cell r="J8">
            <v>39.24</v>
          </cell>
          <cell r="K8">
            <v>0</v>
          </cell>
        </row>
        <row r="9">
          <cell r="B9">
            <v>24.637499999999999</v>
          </cell>
          <cell r="C9">
            <v>34.700000000000003</v>
          </cell>
          <cell r="D9">
            <v>14.2</v>
          </cell>
          <cell r="E9" t="str">
            <v>*</v>
          </cell>
          <cell r="F9" t="str">
            <v>*</v>
          </cell>
          <cell r="G9" t="str">
            <v>*</v>
          </cell>
          <cell r="H9">
            <v>10.8</v>
          </cell>
          <cell r="I9" t="str">
            <v>L</v>
          </cell>
          <cell r="J9">
            <v>23.040000000000003</v>
          </cell>
          <cell r="K9">
            <v>0</v>
          </cell>
        </row>
        <row r="10">
          <cell r="B10">
            <v>24.270833333333332</v>
          </cell>
          <cell r="C10">
            <v>35.4</v>
          </cell>
          <cell r="D10">
            <v>12.7</v>
          </cell>
          <cell r="E10" t="str">
            <v>*</v>
          </cell>
          <cell r="F10">
            <v>7</v>
          </cell>
          <cell r="G10" t="str">
            <v>*</v>
          </cell>
          <cell r="H10">
            <v>16.559999999999999</v>
          </cell>
          <cell r="I10" t="str">
            <v>N</v>
          </cell>
          <cell r="J10">
            <v>35.28</v>
          </cell>
          <cell r="K10">
            <v>0</v>
          </cell>
        </row>
        <row r="11">
          <cell r="B11">
            <v>25.5</v>
          </cell>
          <cell r="C11">
            <v>35.700000000000003</v>
          </cell>
          <cell r="D11">
            <v>12.3</v>
          </cell>
          <cell r="E11" t="str">
            <v>*</v>
          </cell>
          <cell r="F11">
            <v>7</v>
          </cell>
          <cell r="G11" t="str">
            <v>*</v>
          </cell>
          <cell r="H11">
            <v>16.559999999999999</v>
          </cell>
          <cell r="I11" t="str">
            <v>N</v>
          </cell>
          <cell r="J11">
            <v>42.12</v>
          </cell>
          <cell r="K11">
            <v>0</v>
          </cell>
        </row>
        <row r="12">
          <cell r="B12">
            <v>26.054166666666671</v>
          </cell>
          <cell r="C12">
            <v>36</v>
          </cell>
          <cell r="D12">
            <v>16.2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18.720000000000002</v>
          </cell>
          <cell r="I12" t="str">
            <v>N</v>
          </cell>
          <cell r="J12">
            <v>38.159999999999997</v>
          </cell>
          <cell r="K12">
            <v>0</v>
          </cell>
        </row>
        <row r="13">
          <cell r="B13">
            <v>28.433333333333334</v>
          </cell>
          <cell r="C13">
            <v>37.799999999999997</v>
          </cell>
          <cell r="D13">
            <v>18.899999999999999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29.52</v>
          </cell>
          <cell r="I13" t="str">
            <v>N</v>
          </cell>
          <cell r="J13">
            <v>45.36</v>
          </cell>
          <cell r="K13">
            <v>0</v>
          </cell>
        </row>
        <row r="14">
          <cell r="B14">
            <v>29.016666666666666</v>
          </cell>
          <cell r="C14">
            <v>38.1</v>
          </cell>
          <cell r="D14">
            <v>20.399999999999999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27</v>
          </cell>
          <cell r="I14" t="str">
            <v>N</v>
          </cell>
          <cell r="J14">
            <v>50.04</v>
          </cell>
          <cell r="K14">
            <v>0</v>
          </cell>
        </row>
        <row r="15">
          <cell r="B15">
            <v>25.966666666666669</v>
          </cell>
          <cell r="C15">
            <v>33.200000000000003</v>
          </cell>
          <cell r="D15">
            <v>17.899999999999999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13.68</v>
          </cell>
          <cell r="I15" t="str">
            <v>N</v>
          </cell>
          <cell r="J15">
            <v>39.96</v>
          </cell>
          <cell r="K15">
            <v>0.2</v>
          </cell>
        </row>
        <row r="16">
          <cell r="B16">
            <v>26.529166666666669</v>
          </cell>
          <cell r="C16">
            <v>37.5</v>
          </cell>
          <cell r="D16">
            <v>18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13.32</v>
          </cell>
          <cell r="I16" t="str">
            <v>L</v>
          </cell>
          <cell r="J16">
            <v>28.44</v>
          </cell>
          <cell r="K16">
            <v>1</v>
          </cell>
        </row>
        <row r="17">
          <cell r="B17">
            <v>29.295833333333334</v>
          </cell>
          <cell r="C17">
            <v>37.9</v>
          </cell>
          <cell r="D17">
            <v>20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20.52</v>
          </cell>
          <cell r="I17" t="str">
            <v>N</v>
          </cell>
          <cell r="J17">
            <v>38.880000000000003</v>
          </cell>
          <cell r="K17">
            <v>0</v>
          </cell>
        </row>
        <row r="18">
          <cell r="B18">
            <v>28.641666666666666</v>
          </cell>
          <cell r="C18">
            <v>38.700000000000003</v>
          </cell>
          <cell r="D18">
            <v>18.8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26.28</v>
          </cell>
          <cell r="I18" t="str">
            <v>O</v>
          </cell>
          <cell r="J18">
            <v>48.96</v>
          </cell>
          <cell r="K18">
            <v>0</v>
          </cell>
        </row>
        <row r="19">
          <cell r="B19">
            <v>27.091666666666665</v>
          </cell>
          <cell r="C19">
            <v>38.9</v>
          </cell>
          <cell r="D19">
            <v>16.600000000000001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27.36</v>
          </cell>
          <cell r="I19" t="str">
            <v>N</v>
          </cell>
          <cell r="J19">
            <v>47.519999999999996</v>
          </cell>
          <cell r="K19">
            <v>0</v>
          </cell>
        </row>
        <row r="20">
          <cell r="B20">
            <v>23.895833333333329</v>
          </cell>
          <cell r="C20">
            <v>32.200000000000003</v>
          </cell>
          <cell r="D20">
            <v>18.5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19.440000000000001</v>
          </cell>
          <cell r="I20" t="str">
            <v>SE</v>
          </cell>
          <cell r="J20">
            <v>46.800000000000004</v>
          </cell>
          <cell r="K20">
            <v>0</v>
          </cell>
        </row>
        <row r="21">
          <cell r="B21">
            <v>20.808333333333337</v>
          </cell>
          <cell r="C21">
            <v>29.7</v>
          </cell>
          <cell r="D21">
            <v>15.3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16.559999999999999</v>
          </cell>
          <cell r="I21" t="str">
            <v>SE</v>
          </cell>
          <cell r="J21">
            <v>35.28</v>
          </cell>
          <cell r="K21">
            <v>0</v>
          </cell>
        </row>
        <row r="22">
          <cell r="B22">
            <v>23.595833333333331</v>
          </cell>
          <cell r="C22">
            <v>34.4</v>
          </cell>
          <cell r="D22">
            <v>12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9.7200000000000006</v>
          </cell>
          <cell r="I22" t="str">
            <v>SE</v>
          </cell>
          <cell r="J22">
            <v>21.240000000000002</v>
          </cell>
          <cell r="K22">
            <v>0</v>
          </cell>
        </row>
        <row r="23">
          <cell r="B23">
            <v>26.158333333333331</v>
          </cell>
          <cell r="C23">
            <v>37.4</v>
          </cell>
          <cell r="D23">
            <v>15.6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13.68</v>
          </cell>
          <cell r="I23" t="str">
            <v>NE</v>
          </cell>
          <cell r="J23">
            <v>28.44</v>
          </cell>
          <cell r="K23">
            <v>0</v>
          </cell>
        </row>
        <row r="24">
          <cell r="B24">
            <v>28.837499999999995</v>
          </cell>
          <cell r="C24">
            <v>37.6</v>
          </cell>
          <cell r="D24">
            <v>19.899999999999999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15.840000000000002</v>
          </cell>
          <cell r="I24" t="str">
            <v>N</v>
          </cell>
          <cell r="J24">
            <v>35.28</v>
          </cell>
          <cell r="K24">
            <v>0</v>
          </cell>
        </row>
        <row r="25">
          <cell r="B25">
            <v>29.216666666666669</v>
          </cell>
          <cell r="C25">
            <v>37.6</v>
          </cell>
          <cell r="D25">
            <v>21.1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15.120000000000001</v>
          </cell>
          <cell r="I25" t="str">
            <v>N</v>
          </cell>
          <cell r="J25">
            <v>33.840000000000003</v>
          </cell>
          <cell r="K25">
            <v>0</v>
          </cell>
        </row>
        <row r="26">
          <cell r="B26">
            <v>28.404166666666669</v>
          </cell>
          <cell r="C26">
            <v>38.4</v>
          </cell>
          <cell r="D26">
            <v>18.2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14.04</v>
          </cell>
          <cell r="I26" t="str">
            <v>N</v>
          </cell>
          <cell r="J26">
            <v>31.319999999999997</v>
          </cell>
          <cell r="K26">
            <v>0</v>
          </cell>
        </row>
        <row r="27">
          <cell r="B27">
            <v>26.662500000000005</v>
          </cell>
          <cell r="C27">
            <v>37.299999999999997</v>
          </cell>
          <cell r="D27">
            <v>14.8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9.3600000000000012</v>
          </cell>
          <cell r="I27" t="str">
            <v>NE</v>
          </cell>
          <cell r="J27">
            <v>29.16</v>
          </cell>
          <cell r="K27">
            <v>0</v>
          </cell>
        </row>
        <row r="28">
          <cell r="B28">
            <v>26.433333333333337</v>
          </cell>
          <cell r="C28">
            <v>35.1</v>
          </cell>
          <cell r="D28">
            <v>17.3</v>
          </cell>
          <cell r="E28" t="str">
            <v>*</v>
          </cell>
          <cell r="F28">
            <v>10</v>
          </cell>
          <cell r="G28" t="str">
            <v>*</v>
          </cell>
          <cell r="H28">
            <v>15.840000000000002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24.620833333333334</v>
          </cell>
          <cell r="C29">
            <v>29.7</v>
          </cell>
          <cell r="D29">
            <v>21.1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20.16</v>
          </cell>
          <cell r="I29" t="str">
            <v>NE</v>
          </cell>
          <cell r="J29">
            <v>39.96</v>
          </cell>
          <cell r="K29">
            <v>0</v>
          </cell>
        </row>
        <row r="30">
          <cell r="B30">
            <v>24.591666666666665</v>
          </cell>
          <cell r="C30">
            <v>34.799999999999997</v>
          </cell>
          <cell r="D30">
            <v>15.4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12.6</v>
          </cell>
          <cell r="I30" t="str">
            <v>L</v>
          </cell>
          <cell r="J30">
            <v>33.840000000000003</v>
          </cell>
          <cell r="K30">
            <v>0</v>
          </cell>
        </row>
        <row r="31">
          <cell r="B31">
            <v>27.049999999999994</v>
          </cell>
          <cell r="C31">
            <v>37.299999999999997</v>
          </cell>
          <cell r="D31">
            <v>17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13.32</v>
          </cell>
          <cell r="I31" t="str">
            <v>L</v>
          </cell>
          <cell r="J31">
            <v>27.720000000000002</v>
          </cell>
          <cell r="K31">
            <v>0</v>
          </cell>
        </row>
        <row r="32">
          <cell r="B32">
            <v>26.420833333333334</v>
          </cell>
          <cell r="C32">
            <v>36.6</v>
          </cell>
          <cell r="D32">
            <v>18.100000000000001</v>
          </cell>
          <cell r="E32" t="str">
            <v>*</v>
          </cell>
          <cell r="F32">
            <v>10</v>
          </cell>
          <cell r="G32" t="str">
            <v>*</v>
          </cell>
          <cell r="H32">
            <v>21.240000000000002</v>
          </cell>
          <cell r="I32" t="str">
            <v>O</v>
          </cell>
          <cell r="J32">
            <v>81.360000000000014</v>
          </cell>
          <cell r="K32">
            <v>0</v>
          </cell>
        </row>
        <row r="33">
          <cell r="B33">
            <v>20.079166666666666</v>
          </cell>
          <cell r="C33">
            <v>24.8</v>
          </cell>
          <cell r="D33">
            <v>19.100000000000001</v>
          </cell>
          <cell r="E33">
            <v>62.5</v>
          </cell>
          <cell r="F33">
            <v>100</v>
          </cell>
          <cell r="G33">
            <v>12</v>
          </cell>
          <cell r="H33">
            <v>12.24</v>
          </cell>
          <cell r="I33" t="str">
            <v>N</v>
          </cell>
          <cell r="J33">
            <v>33.840000000000003</v>
          </cell>
          <cell r="K33">
            <v>0.60000000000000009</v>
          </cell>
        </row>
        <row r="34">
          <cell r="B34">
            <v>22.233333333333334</v>
          </cell>
          <cell r="C34">
            <v>28.7</v>
          </cell>
          <cell r="D34">
            <v>18.3</v>
          </cell>
          <cell r="E34" t="str">
            <v>*</v>
          </cell>
          <cell r="F34">
            <v>11</v>
          </cell>
          <cell r="G34" t="str">
            <v>*</v>
          </cell>
          <cell r="H34">
            <v>11.879999999999999</v>
          </cell>
          <cell r="I34" t="str">
            <v>N</v>
          </cell>
          <cell r="J34">
            <v>25.92</v>
          </cell>
          <cell r="K34">
            <v>0.2</v>
          </cell>
        </row>
        <row r="35">
          <cell r="I35" t="str">
            <v>N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25.637499999999999</v>
          </cell>
          <cell r="C5">
            <v>34.6</v>
          </cell>
          <cell r="D5">
            <v>18.399999999999999</v>
          </cell>
          <cell r="E5">
            <v>38</v>
          </cell>
          <cell r="F5">
            <v>66</v>
          </cell>
          <cell r="G5">
            <v>14</v>
          </cell>
          <cell r="H5">
            <v>18.720000000000002</v>
          </cell>
          <cell r="I5" t="str">
            <v>L</v>
          </cell>
          <cell r="J5">
            <v>44.64</v>
          </cell>
          <cell r="K5">
            <v>0</v>
          </cell>
        </row>
        <row r="6">
          <cell r="B6">
            <v>25.787499999999998</v>
          </cell>
          <cell r="C6">
            <v>34.700000000000003</v>
          </cell>
          <cell r="D6">
            <v>18.8</v>
          </cell>
          <cell r="E6">
            <v>42.666666666666664</v>
          </cell>
          <cell r="F6">
            <v>69</v>
          </cell>
          <cell r="G6">
            <v>16</v>
          </cell>
          <cell r="H6">
            <v>19.440000000000001</v>
          </cell>
          <cell r="I6" t="str">
            <v>L</v>
          </cell>
          <cell r="J6">
            <v>39.6</v>
          </cell>
          <cell r="K6">
            <v>0</v>
          </cell>
        </row>
        <row r="7">
          <cell r="B7">
            <v>26.108333333333338</v>
          </cell>
          <cell r="C7">
            <v>33.799999999999997</v>
          </cell>
          <cell r="D7">
            <v>18.5</v>
          </cell>
          <cell r="E7">
            <v>35.583333333333336</v>
          </cell>
          <cell r="F7">
            <v>53</v>
          </cell>
          <cell r="G7">
            <v>19</v>
          </cell>
          <cell r="H7">
            <v>11.520000000000001</v>
          </cell>
          <cell r="I7" t="str">
            <v>L</v>
          </cell>
          <cell r="J7">
            <v>37.080000000000005</v>
          </cell>
          <cell r="K7">
            <v>0</v>
          </cell>
        </row>
        <row r="8">
          <cell r="B8">
            <v>25.891666666666666</v>
          </cell>
          <cell r="C8">
            <v>34.200000000000003</v>
          </cell>
          <cell r="D8">
            <v>18.399999999999999</v>
          </cell>
          <cell r="E8">
            <v>32.458333333333336</v>
          </cell>
          <cell r="F8">
            <v>51</v>
          </cell>
          <cell r="G8">
            <v>16</v>
          </cell>
          <cell r="H8">
            <v>12.96</v>
          </cell>
          <cell r="I8" t="str">
            <v>L</v>
          </cell>
          <cell r="J8">
            <v>36.72</v>
          </cell>
          <cell r="K8">
            <v>0</v>
          </cell>
        </row>
        <row r="9">
          <cell r="B9">
            <v>25.291666666666671</v>
          </cell>
          <cell r="C9">
            <v>33.5</v>
          </cell>
          <cell r="D9">
            <v>18.2</v>
          </cell>
          <cell r="E9">
            <v>33.583333333333336</v>
          </cell>
          <cell r="F9">
            <v>48</v>
          </cell>
          <cell r="G9">
            <v>17</v>
          </cell>
          <cell r="H9">
            <v>4.6800000000000006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24.829166666666662</v>
          </cell>
          <cell r="C10">
            <v>33.200000000000003</v>
          </cell>
          <cell r="D10">
            <v>15.9</v>
          </cell>
          <cell r="E10">
            <v>44.875</v>
          </cell>
          <cell r="F10">
            <v>85</v>
          </cell>
          <cell r="G10">
            <v>13</v>
          </cell>
          <cell r="H10">
            <v>16.2</v>
          </cell>
          <cell r="I10" t="str">
            <v>NE</v>
          </cell>
          <cell r="J10">
            <v>37.080000000000005</v>
          </cell>
          <cell r="K10">
            <v>0</v>
          </cell>
        </row>
        <row r="11">
          <cell r="B11">
            <v>25.104166666666668</v>
          </cell>
          <cell r="C11">
            <v>34.200000000000003</v>
          </cell>
          <cell r="D11">
            <v>16</v>
          </cell>
          <cell r="E11">
            <v>29.541666666666668</v>
          </cell>
          <cell r="F11">
            <v>52</v>
          </cell>
          <cell r="G11">
            <v>12</v>
          </cell>
          <cell r="H11">
            <v>12.96</v>
          </cell>
          <cell r="I11" t="str">
            <v>S</v>
          </cell>
          <cell r="J11">
            <v>36</v>
          </cell>
          <cell r="K11">
            <v>0</v>
          </cell>
        </row>
        <row r="12">
          <cell r="B12">
            <v>26.158333333333335</v>
          </cell>
          <cell r="C12">
            <v>35.299999999999997</v>
          </cell>
          <cell r="D12">
            <v>17.600000000000001</v>
          </cell>
          <cell r="E12">
            <v>29.958333333333332</v>
          </cell>
          <cell r="F12">
            <v>55</v>
          </cell>
          <cell r="G12">
            <v>16</v>
          </cell>
          <cell r="H12">
            <v>12.96</v>
          </cell>
          <cell r="I12" t="str">
            <v>SE</v>
          </cell>
          <cell r="J12">
            <v>36.36</v>
          </cell>
          <cell r="K12">
            <v>0</v>
          </cell>
        </row>
        <row r="13">
          <cell r="B13">
            <v>27.437499999999996</v>
          </cell>
          <cell r="C13">
            <v>35.700000000000003</v>
          </cell>
          <cell r="D13">
            <v>21.6</v>
          </cell>
          <cell r="E13">
            <v>28.958333333333332</v>
          </cell>
          <cell r="F13">
            <v>44</v>
          </cell>
          <cell r="G13">
            <v>15</v>
          </cell>
          <cell r="H13">
            <v>14.4</v>
          </cell>
          <cell r="I13" t="str">
            <v>SE</v>
          </cell>
          <cell r="J13">
            <v>40.32</v>
          </cell>
          <cell r="K13">
            <v>0</v>
          </cell>
        </row>
        <row r="14">
          <cell r="B14">
            <v>28.333333333333332</v>
          </cell>
          <cell r="C14">
            <v>36</v>
          </cell>
          <cell r="D14">
            <v>21.8</v>
          </cell>
          <cell r="E14">
            <v>25.625</v>
          </cell>
          <cell r="F14">
            <v>45</v>
          </cell>
          <cell r="G14">
            <v>13</v>
          </cell>
          <cell r="H14">
            <v>20.16</v>
          </cell>
          <cell r="I14" t="str">
            <v>L</v>
          </cell>
          <cell r="J14">
            <v>40.680000000000007</v>
          </cell>
          <cell r="K14">
            <v>0</v>
          </cell>
        </row>
        <row r="15">
          <cell r="B15">
            <v>26.475000000000005</v>
          </cell>
          <cell r="C15">
            <v>35.1</v>
          </cell>
          <cell r="D15">
            <v>17.7</v>
          </cell>
          <cell r="E15">
            <v>40.208333333333336</v>
          </cell>
          <cell r="F15">
            <v>74</v>
          </cell>
          <cell r="G15">
            <v>18</v>
          </cell>
          <cell r="H15">
            <v>22.32</v>
          </cell>
          <cell r="I15" t="str">
            <v>O</v>
          </cell>
          <cell r="J15">
            <v>59.760000000000005</v>
          </cell>
          <cell r="K15">
            <v>1</v>
          </cell>
        </row>
        <row r="16">
          <cell r="B16">
            <v>26.92916666666666</v>
          </cell>
          <cell r="C16">
            <v>36.200000000000003</v>
          </cell>
          <cell r="D16">
            <v>19.3</v>
          </cell>
          <cell r="E16">
            <v>48.375</v>
          </cell>
          <cell r="F16">
            <v>83</v>
          </cell>
          <cell r="G16">
            <v>15</v>
          </cell>
          <cell r="H16">
            <v>14.76</v>
          </cell>
          <cell r="I16" t="str">
            <v>L</v>
          </cell>
          <cell r="J16">
            <v>39.24</v>
          </cell>
          <cell r="K16">
            <v>0</v>
          </cell>
        </row>
        <row r="17">
          <cell r="B17">
            <v>27.533333333333328</v>
          </cell>
          <cell r="C17">
            <v>35.4</v>
          </cell>
          <cell r="D17">
            <v>20.6</v>
          </cell>
          <cell r="E17">
            <v>28.875</v>
          </cell>
          <cell r="F17">
            <v>43</v>
          </cell>
          <cell r="G17">
            <v>15</v>
          </cell>
          <cell r="H17">
            <v>15.120000000000001</v>
          </cell>
          <cell r="I17" t="str">
            <v>L</v>
          </cell>
          <cell r="J17">
            <v>40.680000000000007</v>
          </cell>
          <cell r="K17">
            <v>0</v>
          </cell>
        </row>
        <row r="18">
          <cell r="B18">
            <v>27.383333333333329</v>
          </cell>
          <cell r="C18">
            <v>35.799999999999997</v>
          </cell>
          <cell r="D18">
            <v>20.100000000000001</v>
          </cell>
          <cell r="E18">
            <v>29.291666666666668</v>
          </cell>
          <cell r="F18">
            <v>51</v>
          </cell>
          <cell r="G18">
            <v>12</v>
          </cell>
          <cell r="H18">
            <v>23.759999999999998</v>
          </cell>
          <cell r="I18" t="str">
            <v>N</v>
          </cell>
          <cell r="J18">
            <v>51.12</v>
          </cell>
          <cell r="K18">
            <v>0</v>
          </cell>
        </row>
        <row r="19">
          <cell r="B19">
            <v>26.770833333333329</v>
          </cell>
          <cell r="C19">
            <v>36.4</v>
          </cell>
          <cell r="D19">
            <v>16.100000000000001</v>
          </cell>
          <cell r="E19">
            <v>29.541666666666668</v>
          </cell>
          <cell r="F19">
            <v>62</v>
          </cell>
          <cell r="G19">
            <v>12</v>
          </cell>
          <cell r="H19">
            <v>10.8</v>
          </cell>
          <cell r="I19" t="str">
            <v>SE</v>
          </cell>
          <cell r="J19">
            <v>35.64</v>
          </cell>
          <cell r="K19">
            <v>0</v>
          </cell>
        </row>
        <row r="20">
          <cell r="B20">
            <v>26.054166666666671</v>
          </cell>
          <cell r="C20">
            <v>33.5</v>
          </cell>
          <cell r="D20">
            <v>17.5</v>
          </cell>
          <cell r="E20">
            <v>52</v>
          </cell>
          <cell r="F20">
            <v>89</v>
          </cell>
          <cell r="G20">
            <v>21</v>
          </cell>
          <cell r="H20">
            <v>21.96</v>
          </cell>
          <cell r="I20" t="str">
            <v>S</v>
          </cell>
          <cell r="J20">
            <v>38.159999999999997</v>
          </cell>
          <cell r="K20">
            <v>0</v>
          </cell>
        </row>
        <row r="21">
          <cell r="B21">
            <v>22.695833333333329</v>
          </cell>
          <cell r="C21">
            <v>33.299999999999997</v>
          </cell>
          <cell r="D21">
            <v>14.4</v>
          </cell>
          <cell r="E21">
            <v>63.333333333333336</v>
          </cell>
          <cell r="F21">
            <v>94</v>
          </cell>
          <cell r="G21">
            <v>19</v>
          </cell>
          <cell r="H21">
            <v>29.52</v>
          </cell>
          <cell r="I21" t="str">
            <v>L</v>
          </cell>
          <cell r="J21">
            <v>45.36</v>
          </cell>
          <cell r="K21">
            <v>0</v>
          </cell>
        </row>
        <row r="22">
          <cell r="B22">
            <v>25.270833333333339</v>
          </cell>
          <cell r="C22">
            <v>33.9</v>
          </cell>
          <cell r="D22">
            <v>16.899999999999999</v>
          </cell>
          <cell r="E22">
            <v>47.25</v>
          </cell>
          <cell r="F22">
            <v>82</v>
          </cell>
          <cell r="G22">
            <v>14</v>
          </cell>
          <cell r="H22">
            <v>13.68</v>
          </cell>
          <cell r="I22" t="str">
            <v>L</v>
          </cell>
          <cell r="J22">
            <v>37.080000000000005</v>
          </cell>
          <cell r="K22">
            <v>0</v>
          </cell>
        </row>
        <row r="23">
          <cell r="B23">
            <v>27.091666666666665</v>
          </cell>
          <cell r="C23">
            <v>35.9</v>
          </cell>
          <cell r="D23">
            <v>19.399999999999999</v>
          </cell>
          <cell r="E23">
            <v>26.958333333333332</v>
          </cell>
          <cell r="F23">
            <v>47</v>
          </cell>
          <cell r="G23">
            <v>13</v>
          </cell>
          <cell r="H23">
            <v>10.8</v>
          </cell>
          <cell r="I23" t="str">
            <v>L</v>
          </cell>
          <cell r="J23">
            <v>38.159999999999997</v>
          </cell>
          <cell r="K23">
            <v>0</v>
          </cell>
        </row>
        <row r="24">
          <cell r="B24">
            <v>27.616666666666671</v>
          </cell>
          <cell r="C24">
            <v>35.9</v>
          </cell>
          <cell r="D24">
            <v>19.899999999999999</v>
          </cell>
          <cell r="E24">
            <v>28</v>
          </cell>
          <cell r="F24">
            <v>47</v>
          </cell>
          <cell r="G24">
            <v>12</v>
          </cell>
          <cell r="H24">
            <v>18.36</v>
          </cell>
          <cell r="I24" t="str">
            <v>L</v>
          </cell>
          <cell r="J24">
            <v>47.88</v>
          </cell>
          <cell r="K24">
            <v>0</v>
          </cell>
        </row>
        <row r="25">
          <cell r="B25">
            <v>27.620833333333334</v>
          </cell>
          <cell r="C25">
            <v>35.799999999999997</v>
          </cell>
          <cell r="D25">
            <v>19.399999999999999</v>
          </cell>
          <cell r="E25">
            <v>26.958333333333332</v>
          </cell>
          <cell r="F25">
            <v>44</v>
          </cell>
          <cell r="G25">
            <v>13</v>
          </cell>
          <cell r="H25">
            <v>20.52</v>
          </cell>
          <cell r="I25" t="str">
            <v>L</v>
          </cell>
          <cell r="J25">
            <v>41.4</v>
          </cell>
          <cell r="K25">
            <v>0</v>
          </cell>
        </row>
        <row r="26">
          <cell r="B26">
            <v>26.3125</v>
          </cell>
          <cell r="C26">
            <v>35.1</v>
          </cell>
          <cell r="D26">
            <v>18.899999999999999</v>
          </cell>
          <cell r="E26">
            <v>30.041666666666668</v>
          </cell>
          <cell r="F26">
            <v>47</v>
          </cell>
          <cell r="G26">
            <v>12</v>
          </cell>
          <cell r="H26">
            <v>1.08</v>
          </cell>
          <cell r="I26" t="str">
            <v>L</v>
          </cell>
          <cell r="J26">
            <v>28.08</v>
          </cell>
          <cell r="K26">
            <v>0</v>
          </cell>
        </row>
        <row r="27">
          <cell r="B27">
            <v>26.383333333333336</v>
          </cell>
          <cell r="C27">
            <v>35.9</v>
          </cell>
          <cell r="D27">
            <v>16.899999999999999</v>
          </cell>
          <cell r="E27">
            <v>33.916666666666664</v>
          </cell>
          <cell r="F27">
            <v>62</v>
          </cell>
          <cell r="G27">
            <v>14</v>
          </cell>
          <cell r="H27">
            <v>4.32</v>
          </cell>
          <cell r="I27" t="str">
            <v>L</v>
          </cell>
          <cell r="J27">
            <v>30.6</v>
          </cell>
          <cell r="K27">
            <v>0</v>
          </cell>
        </row>
        <row r="28">
          <cell r="B28">
            <v>26.604166666666668</v>
          </cell>
          <cell r="C28">
            <v>34.5</v>
          </cell>
          <cell r="D28">
            <v>18.100000000000001</v>
          </cell>
          <cell r="E28">
            <v>36.375</v>
          </cell>
          <cell r="F28">
            <v>65</v>
          </cell>
          <cell r="G28">
            <v>17</v>
          </cell>
          <cell r="H28">
            <v>11.879999999999999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26.533333333333331</v>
          </cell>
          <cell r="C29">
            <v>34</v>
          </cell>
          <cell r="D29">
            <v>21.8</v>
          </cell>
          <cell r="E29">
            <v>38.625</v>
          </cell>
          <cell r="F29">
            <v>55</v>
          </cell>
          <cell r="G29">
            <v>19</v>
          </cell>
          <cell r="H29">
            <v>19.8</v>
          </cell>
          <cell r="I29" t="str">
            <v>L</v>
          </cell>
          <cell r="J29">
            <v>43.56</v>
          </cell>
          <cell r="K29">
            <v>0</v>
          </cell>
        </row>
        <row r="30">
          <cell r="B30">
            <v>25.212500000000002</v>
          </cell>
          <cell r="C30">
            <v>34.299999999999997</v>
          </cell>
          <cell r="D30">
            <v>18.8</v>
          </cell>
          <cell r="E30">
            <v>45.916666666666664</v>
          </cell>
          <cell r="F30">
            <v>78</v>
          </cell>
          <cell r="G30">
            <v>19</v>
          </cell>
          <cell r="H30">
            <v>21.6</v>
          </cell>
          <cell r="I30" t="str">
            <v>L</v>
          </cell>
          <cell r="J30">
            <v>45.72</v>
          </cell>
          <cell r="K30">
            <v>0</v>
          </cell>
        </row>
        <row r="31">
          <cell r="B31">
            <v>26.095833333333331</v>
          </cell>
          <cell r="C31">
            <v>35.9</v>
          </cell>
          <cell r="D31">
            <v>19.100000000000001</v>
          </cell>
          <cell r="E31">
            <v>43.458333333333336</v>
          </cell>
          <cell r="F31">
            <v>66</v>
          </cell>
          <cell r="G31">
            <v>16</v>
          </cell>
          <cell r="H31">
            <v>6.84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24.483333333333334</v>
          </cell>
          <cell r="C32">
            <v>30</v>
          </cell>
          <cell r="D32">
            <v>18.600000000000001</v>
          </cell>
          <cell r="E32">
            <v>60.083333333333336</v>
          </cell>
          <cell r="F32">
            <v>81</v>
          </cell>
          <cell r="G32">
            <v>42</v>
          </cell>
          <cell r="H32">
            <v>28.08</v>
          </cell>
          <cell r="I32" t="str">
            <v>O</v>
          </cell>
          <cell r="J32">
            <v>42.480000000000004</v>
          </cell>
          <cell r="K32">
            <v>0</v>
          </cell>
        </row>
        <row r="33">
          <cell r="B33">
            <v>20.220833333333335</v>
          </cell>
          <cell r="C33">
            <v>22.1</v>
          </cell>
          <cell r="D33">
            <v>19</v>
          </cell>
          <cell r="E33">
            <v>87.125</v>
          </cell>
          <cell r="F33">
            <v>96</v>
          </cell>
          <cell r="G33">
            <v>70</v>
          </cell>
          <cell r="H33">
            <v>19.079999999999998</v>
          </cell>
          <cell r="I33" t="str">
            <v>O</v>
          </cell>
          <cell r="J33">
            <v>30.6</v>
          </cell>
          <cell r="K33">
            <v>28</v>
          </cell>
        </row>
        <row r="34">
          <cell r="B34">
            <v>20.704166666666669</v>
          </cell>
          <cell r="C34">
            <v>27.7</v>
          </cell>
          <cell r="D34">
            <v>16.8</v>
          </cell>
          <cell r="E34">
            <v>77.583333333333329</v>
          </cell>
          <cell r="F34">
            <v>96</v>
          </cell>
          <cell r="G34">
            <v>42</v>
          </cell>
          <cell r="H34">
            <v>23.040000000000003</v>
          </cell>
          <cell r="I34" t="str">
            <v>SO</v>
          </cell>
          <cell r="J34">
            <v>39.24</v>
          </cell>
          <cell r="K34">
            <v>3</v>
          </cell>
        </row>
        <row r="35">
          <cell r="I35" t="str">
            <v>L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23.887499999999999</v>
          </cell>
          <cell r="C5">
            <v>30</v>
          </cell>
          <cell r="D5">
            <v>18.2</v>
          </cell>
          <cell r="E5">
            <v>59.75</v>
          </cell>
          <cell r="F5">
            <v>89</v>
          </cell>
          <cell r="G5">
            <v>37</v>
          </cell>
          <cell r="H5">
            <v>25.56</v>
          </cell>
          <cell r="I5" t="str">
            <v>L</v>
          </cell>
          <cell r="J5">
            <v>45.72</v>
          </cell>
          <cell r="K5">
            <v>0</v>
          </cell>
        </row>
        <row r="6">
          <cell r="B6">
            <v>24.333333333333332</v>
          </cell>
          <cell r="C6">
            <v>32</v>
          </cell>
          <cell r="D6">
            <v>18.3</v>
          </cell>
          <cell r="E6">
            <v>56.416666666666664</v>
          </cell>
          <cell r="F6">
            <v>79</v>
          </cell>
          <cell r="G6">
            <v>32</v>
          </cell>
          <cell r="H6">
            <v>26.28</v>
          </cell>
          <cell r="I6" t="str">
            <v>NE</v>
          </cell>
          <cell r="J6">
            <v>42.84</v>
          </cell>
          <cell r="K6">
            <v>0</v>
          </cell>
        </row>
        <row r="7">
          <cell r="B7">
            <v>24.795833333333334</v>
          </cell>
          <cell r="C7">
            <v>32.6</v>
          </cell>
          <cell r="D7">
            <v>18.899999999999999</v>
          </cell>
          <cell r="E7">
            <v>55.458333333333336</v>
          </cell>
          <cell r="F7">
            <v>77</v>
          </cell>
          <cell r="G7">
            <v>30</v>
          </cell>
          <cell r="H7">
            <v>23.040000000000003</v>
          </cell>
          <cell r="I7" t="str">
            <v>L</v>
          </cell>
          <cell r="J7">
            <v>39.24</v>
          </cell>
          <cell r="K7">
            <v>0</v>
          </cell>
        </row>
        <row r="8">
          <cell r="B8">
            <v>25.616666666666671</v>
          </cell>
          <cell r="C8">
            <v>34</v>
          </cell>
          <cell r="D8">
            <v>18.3</v>
          </cell>
          <cell r="E8">
            <v>43.166666666666664</v>
          </cell>
          <cell r="F8">
            <v>63</v>
          </cell>
          <cell r="G8">
            <v>21</v>
          </cell>
          <cell r="H8">
            <v>20.52</v>
          </cell>
          <cell r="I8" t="str">
            <v>NE</v>
          </cell>
          <cell r="J8">
            <v>36.36</v>
          </cell>
          <cell r="K8">
            <v>0</v>
          </cell>
        </row>
        <row r="9">
          <cell r="B9">
            <v>22.383333333333329</v>
          </cell>
          <cell r="C9">
            <v>29.2</v>
          </cell>
          <cell r="D9">
            <v>16.100000000000001</v>
          </cell>
          <cell r="E9">
            <v>56.416666666666664</v>
          </cell>
          <cell r="F9">
            <v>93</v>
          </cell>
          <cell r="G9">
            <v>33</v>
          </cell>
          <cell r="H9">
            <v>12.6</v>
          </cell>
          <cell r="I9" t="str">
            <v>SO</v>
          </cell>
          <cell r="J9">
            <v>29.880000000000003</v>
          </cell>
          <cell r="K9">
            <v>0</v>
          </cell>
        </row>
        <row r="10">
          <cell r="B10">
            <v>22.45</v>
          </cell>
          <cell r="C10">
            <v>33</v>
          </cell>
          <cell r="D10">
            <v>14.1</v>
          </cell>
          <cell r="E10">
            <v>64.541666666666671</v>
          </cell>
          <cell r="F10">
            <v>97</v>
          </cell>
          <cell r="G10">
            <v>20</v>
          </cell>
          <cell r="H10">
            <v>24.12</v>
          </cell>
          <cell r="I10" t="str">
            <v>SO</v>
          </cell>
          <cell r="J10">
            <v>41.76</v>
          </cell>
          <cell r="K10">
            <v>0</v>
          </cell>
        </row>
        <row r="11">
          <cell r="B11">
            <v>25.212499999999995</v>
          </cell>
          <cell r="C11">
            <v>33.1</v>
          </cell>
          <cell r="D11">
            <v>17.8</v>
          </cell>
          <cell r="E11">
            <v>34.583333333333336</v>
          </cell>
          <cell r="F11">
            <v>50</v>
          </cell>
          <cell r="G11">
            <v>19</v>
          </cell>
          <cell r="H11">
            <v>21.240000000000002</v>
          </cell>
          <cell r="I11" t="str">
            <v>L</v>
          </cell>
          <cell r="J11">
            <v>36.72</v>
          </cell>
          <cell r="K11">
            <v>0</v>
          </cell>
        </row>
        <row r="12">
          <cell r="B12">
            <v>25.179166666666664</v>
          </cell>
          <cell r="C12">
            <v>33.5</v>
          </cell>
          <cell r="D12">
            <v>17.600000000000001</v>
          </cell>
          <cell r="E12">
            <v>40.5</v>
          </cell>
          <cell r="F12">
            <v>65</v>
          </cell>
          <cell r="G12">
            <v>19</v>
          </cell>
          <cell r="H12">
            <v>24.48</v>
          </cell>
          <cell r="I12" t="str">
            <v>NE</v>
          </cell>
          <cell r="J12">
            <v>44.28</v>
          </cell>
          <cell r="K12">
            <v>0</v>
          </cell>
        </row>
        <row r="13">
          <cell r="B13">
            <v>27.399999999999995</v>
          </cell>
          <cell r="C13">
            <v>35</v>
          </cell>
          <cell r="D13">
            <v>20.9</v>
          </cell>
          <cell r="E13">
            <v>32.666666666666664</v>
          </cell>
          <cell r="F13">
            <v>48</v>
          </cell>
          <cell r="G13">
            <v>19</v>
          </cell>
          <cell r="H13">
            <v>29.880000000000003</v>
          </cell>
          <cell r="I13" t="str">
            <v>NE</v>
          </cell>
          <cell r="J13">
            <v>45.72</v>
          </cell>
          <cell r="K13">
            <v>0</v>
          </cell>
        </row>
        <row r="14">
          <cell r="B14">
            <v>28.083333333333343</v>
          </cell>
          <cell r="C14">
            <v>36.4</v>
          </cell>
          <cell r="D14">
            <v>19.2</v>
          </cell>
          <cell r="E14">
            <v>32.541666666666664</v>
          </cell>
          <cell r="F14">
            <v>57</v>
          </cell>
          <cell r="G14">
            <v>16</v>
          </cell>
          <cell r="H14">
            <v>28.8</v>
          </cell>
          <cell r="I14" t="str">
            <v>NE</v>
          </cell>
          <cell r="J14">
            <v>56.519999999999996</v>
          </cell>
          <cell r="K14">
            <v>0</v>
          </cell>
        </row>
        <row r="15">
          <cell r="B15">
            <v>23.95</v>
          </cell>
          <cell r="C15">
            <v>30.2</v>
          </cell>
          <cell r="D15">
            <v>19.2</v>
          </cell>
          <cell r="E15">
            <v>59.666666666666664</v>
          </cell>
          <cell r="F15">
            <v>87</v>
          </cell>
          <cell r="G15">
            <v>31</v>
          </cell>
          <cell r="H15">
            <v>17.28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23.845833333333335</v>
          </cell>
          <cell r="C16">
            <v>34.299999999999997</v>
          </cell>
          <cell r="D16">
            <v>16.899999999999999</v>
          </cell>
          <cell r="E16">
            <v>67.125</v>
          </cell>
          <cell r="F16">
            <v>92</v>
          </cell>
          <cell r="G16">
            <v>27</v>
          </cell>
          <cell r="H16">
            <v>11.879999999999999</v>
          </cell>
          <cell r="I16" t="str">
            <v>S</v>
          </cell>
          <cell r="J16">
            <v>27.720000000000002</v>
          </cell>
          <cell r="K16">
            <v>0</v>
          </cell>
        </row>
        <row r="17">
          <cell r="B17">
            <v>27.900000000000002</v>
          </cell>
          <cell r="C17">
            <v>36.200000000000003</v>
          </cell>
          <cell r="D17">
            <v>21.1</v>
          </cell>
          <cell r="E17">
            <v>45.375</v>
          </cell>
          <cell r="F17">
            <v>74</v>
          </cell>
          <cell r="G17">
            <v>17</v>
          </cell>
          <cell r="H17">
            <v>23.759999999999998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27.379166666666666</v>
          </cell>
          <cell r="C18">
            <v>36.1</v>
          </cell>
          <cell r="D18">
            <v>21</v>
          </cell>
          <cell r="E18">
            <v>38.583333333333336</v>
          </cell>
          <cell r="F18">
            <v>59</v>
          </cell>
          <cell r="G18">
            <v>20</v>
          </cell>
          <cell r="H18">
            <v>16.2</v>
          </cell>
          <cell r="I18" t="str">
            <v>N</v>
          </cell>
          <cell r="J18">
            <v>41.04</v>
          </cell>
          <cell r="K18">
            <v>0</v>
          </cell>
        </row>
        <row r="19">
          <cell r="B19">
            <v>23.108333333333331</v>
          </cell>
          <cell r="C19">
            <v>30.1</v>
          </cell>
          <cell r="D19">
            <v>19</v>
          </cell>
          <cell r="E19">
            <v>72.75</v>
          </cell>
          <cell r="F19">
            <v>92</v>
          </cell>
          <cell r="G19">
            <v>45</v>
          </cell>
          <cell r="H19">
            <v>23.400000000000002</v>
          </cell>
          <cell r="I19" t="str">
            <v>S</v>
          </cell>
          <cell r="J19">
            <v>36</v>
          </cell>
          <cell r="K19">
            <v>0</v>
          </cell>
        </row>
        <row r="20">
          <cell r="B20">
            <v>18.291666666666668</v>
          </cell>
          <cell r="C20">
            <v>23.2</v>
          </cell>
          <cell r="D20">
            <v>16</v>
          </cell>
          <cell r="E20">
            <v>85.375</v>
          </cell>
          <cell r="F20">
            <v>96</v>
          </cell>
          <cell r="G20">
            <v>60</v>
          </cell>
          <cell r="H20">
            <v>16.2</v>
          </cell>
          <cell r="I20" t="str">
            <v>SO</v>
          </cell>
          <cell r="J20">
            <v>30.6</v>
          </cell>
          <cell r="K20">
            <v>0</v>
          </cell>
        </row>
        <row r="21">
          <cell r="B21">
            <v>18.520833333333336</v>
          </cell>
          <cell r="C21">
            <v>26.2</v>
          </cell>
          <cell r="D21">
            <v>14.2</v>
          </cell>
          <cell r="E21">
            <v>69.291666666666671</v>
          </cell>
          <cell r="F21">
            <v>89</v>
          </cell>
          <cell r="G21">
            <v>33</v>
          </cell>
          <cell r="H21">
            <v>18.720000000000002</v>
          </cell>
          <cell r="I21" t="str">
            <v>S</v>
          </cell>
          <cell r="J21">
            <v>30.6</v>
          </cell>
          <cell r="K21">
            <v>0</v>
          </cell>
        </row>
        <row r="22">
          <cell r="B22">
            <v>21.824999999999999</v>
          </cell>
          <cell r="C22">
            <v>32.700000000000003</v>
          </cell>
          <cell r="D22">
            <v>13.1</v>
          </cell>
          <cell r="E22">
            <v>54.541666666666664</v>
          </cell>
          <cell r="F22">
            <v>88</v>
          </cell>
          <cell r="G22">
            <v>25</v>
          </cell>
          <cell r="H22">
            <v>11.520000000000001</v>
          </cell>
          <cell r="I22" t="str">
            <v>S</v>
          </cell>
          <cell r="J22">
            <v>18.720000000000002</v>
          </cell>
          <cell r="K22">
            <v>0</v>
          </cell>
        </row>
        <row r="23">
          <cell r="B23">
            <v>26.691666666666663</v>
          </cell>
          <cell r="C23">
            <v>36.1</v>
          </cell>
          <cell r="D23">
            <v>19.100000000000001</v>
          </cell>
          <cell r="E23">
            <v>40.458333333333336</v>
          </cell>
          <cell r="F23">
            <v>62</v>
          </cell>
          <cell r="G23">
            <v>15</v>
          </cell>
          <cell r="H23">
            <v>15.48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28.049999999999997</v>
          </cell>
          <cell r="C24">
            <v>36.1</v>
          </cell>
          <cell r="D24">
            <v>20.6</v>
          </cell>
          <cell r="E24">
            <v>31.208333333333332</v>
          </cell>
          <cell r="F24">
            <v>54</v>
          </cell>
          <cell r="G24">
            <v>14</v>
          </cell>
          <cell r="H24">
            <v>21.96</v>
          </cell>
          <cell r="I24" t="str">
            <v>NE</v>
          </cell>
          <cell r="J24">
            <v>43.56</v>
          </cell>
          <cell r="K24">
            <v>0</v>
          </cell>
        </row>
        <row r="25">
          <cell r="B25">
            <v>27.895833333333329</v>
          </cell>
          <cell r="C25">
            <v>36.6</v>
          </cell>
          <cell r="D25">
            <v>19.3</v>
          </cell>
          <cell r="E25">
            <v>31.541666666666668</v>
          </cell>
          <cell r="F25">
            <v>54</v>
          </cell>
          <cell r="G25">
            <v>16</v>
          </cell>
          <cell r="H25">
            <v>19.8</v>
          </cell>
          <cell r="I25" t="str">
            <v>L</v>
          </cell>
          <cell r="J25">
            <v>37.080000000000005</v>
          </cell>
          <cell r="K25">
            <v>0</v>
          </cell>
        </row>
        <row r="26">
          <cell r="B26">
            <v>29.257894736842111</v>
          </cell>
          <cell r="C26">
            <v>35.6</v>
          </cell>
          <cell r="D26">
            <v>22.9</v>
          </cell>
          <cell r="E26">
            <v>31.315789473684209</v>
          </cell>
          <cell r="F26">
            <v>65</v>
          </cell>
          <cell r="G26">
            <v>17</v>
          </cell>
          <cell r="H26">
            <v>19.8</v>
          </cell>
          <cell r="I26" t="str">
            <v>NE</v>
          </cell>
          <cell r="J26">
            <v>37.800000000000004</v>
          </cell>
          <cell r="K26">
            <v>0</v>
          </cell>
        </row>
        <row r="27">
          <cell r="B27">
            <v>26.192307692307693</v>
          </cell>
          <cell r="C27">
            <v>30.8</v>
          </cell>
          <cell r="D27">
            <v>19.5</v>
          </cell>
          <cell r="E27">
            <v>60.53846153846154</v>
          </cell>
          <cell r="F27">
            <v>89</v>
          </cell>
          <cell r="G27">
            <v>42</v>
          </cell>
          <cell r="H27">
            <v>15.120000000000001</v>
          </cell>
          <cell r="I27" t="str">
            <v>SO</v>
          </cell>
          <cell r="J27">
            <v>30.96</v>
          </cell>
          <cell r="K27">
            <v>0</v>
          </cell>
        </row>
        <row r="28">
          <cell r="B28">
            <v>23.950000000000003</v>
          </cell>
          <cell r="C28">
            <v>26.8</v>
          </cell>
          <cell r="D28">
            <v>21.7</v>
          </cell>
          <cell r="E28">
            <v>62.4</v>
          </cell>
          <cell r="F28">
            <v>76</v>
          </cell>
          <cell r="G28">
            <v>49</v>
          </cell>
          <cell r="H28">
            <v>16.2</v>
          </cell>
          <cell r="I28" t="str">
            <v>S</v>
          </cell>
          <cell r="J28">
            <v>27</v>
          </cell>
          <cell r="K28">
            <v>0</v>
          </cell>
        </row>
        <row r="29">
          <cell r="B29">
            <v>26.418181818181822</v>
          </cell>
          <cell r="C29">
            <v>30.1</v>
          </cell>
          <cell r="D29">
            <v>22</v>
          </cell>
          <cell r="E29">
            <v>47.454545454545453</v>
          </cell>
          <cell r="F29">
            <v>67</v>
          </cell>
          <cell r="G29">
            <v>37</v>
          </cell>
          <cell r="H29">
            <v>19.440000000000001</v>
          </cell>
          <cell r="I29" t="str">
            <v>NE</v>
          </cell>
          <cell r="J29">
            <v>36.72</v>
          </cell>
          <cell r="K29">
            <v>0</v>
          </cell>
        </row>
        <row r="30">
          <cell r="B30">
            <v>26.8</v>
          </cell>
          <cell r="C30">
            <v>33.1</v>
          </cell>
          <cell r="D30">
            <v>18.899999999999999</v>
          </cell>
          <cell r="E30">
            <v>46.666666666666664</v>
          </cell>
          <cell r="F30">
            <v>75</v>
          </cell>
          <cell r="G30">
            <v>26</v>
          </cell>
          <cell r="H30">
            <v>20.88</v>
          </cell>
          <cell r="I30" t="str">
            <v>SE</v>
          </cell>
          <cell r="J30">
            <v>36</v>
          </cell>
          <cell r="K30">
            <v>0</v>
          </cell>
        </row>
        <row r="31">
          <cell r="B31">
            <v>28.866666666666667</v>
          </cell>
          <cell r="C31">
            <v>35.9</v>
          </cell>
          <cell r="D31">
            <v>20</v>
          </cell>
          <cell r="E31">
            <v>34.833333333333336</v>
          </cell>
          <cell r="F31">
            <v>60</v>
          </cell>
          <cell r="G31">
            <v>16</v>
          </cell>
          <cell r="H31">
            <v>17.28</v>
          </cell>
          <cell r="I31" t="str">
            <v>NE</v>
          </cell>
          <cell r="J31">
            <v>34.92</v>
          </cell>
          <cell r="K31">
            <v>0</v>
          </cell>
        </row>
        <row r="32">
          <cell r="B32">
            <v>26.82352941176471</v>
          </cell>
          <cell r="C32">
            <v>33.700000000000003</v>
          </cell>
          <cell r="D32">
            <v>18.7</v>
          </cell>
          <cell r="E32">
            <v>50.411764705882355</v>
          </cell>
          <cell r="F32">
            <v>92</v>
          </cell>
          <cell r="G32">
            <v>27</v>
          </cell>
          <cell r="H32">
            <v>19.079999999999998</v>
          </cell>
          <cell r="I32" t="str">
            <v>SE</v>
          </cell>
          <cell r="J32">
            <v>57.6</v>
          </cell>
          <cell r="K32">
            <v>11</v>
          </cell>
        </row>
        <row r="33">
          <cell r="B33">
            <v>19.666666666666664</v>
          </cell>
          <cell r="C33">
            <v>20.8</v>
          </cell>
          <cell r="D33">
            <v>18.5</v>
          </cell>
          <cell r="E33">
            <v>89.583333333333329</v>
          </cell>
          <cell r="F33">
            <v>94</v>
          </cell>
          <cell r="G33">
            <v>84</v>
          </cell>
          <cell r="H33">
            <v>12.24</v>
          </cell>
          <cell r="I33" t="str">
            <v>N</v>
          </cell>
          <cell r="J33">
            <v>32.4</v>
          </cell>
          <cell r="K33">
            <v>5.4</v>
          </cell>
        </row>
        <row r="34">
          <cell r="B34">
            <v>24.558333333333334</v>
          </cell>
          <cell r="C34">
            <v>28</v>
          </cell>
          <cell r="D34">
            <v>18.8</v>
          </cell>
          <cell r="E34">
            <v>66.666666666666671</v>
          </cell>
          <cell r="F34">
            <v>96</v>
          </cell>
          <cell r="G34">
            <v>50</v>
          </cell>
          <cell r="H34">
            <v>12.24</v>
          </cell>
          <cell r="I34" t="str">
            <v>NO</v>
          </cell>
          <cell r="J34">
            <v>24.48</v>
          </cell>
          <cell r="K34">
            <v>0.2</v>
          </cell>
        </row>
        <row r="35">
          <cell r="I35" t="str">
            <v>NE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30.399999999999995</v>
          </cell>
          <cell r="C5">
            <v>32.4</v>
          </cell>
          <cell r="D5">
            <v>27</v>
          </cell>
          <cell r="E5">
            <v>33.666666666666664</v>
          </cell>
          <cell r="F5">
            <v>43</v>
          </cell>
          <cell r="G5">
            <v>29</v>
          </cell>
          <cell r="H5">
            <v>17.64</v>
          </cell>
          <cell r="I5" t="str">
            <v>L</v>
          </cell>
          <cell r="J5">
            <v>38.880000000000003</v>
          </cell>
          <cell r="K5" t="str">
            <v>*</v>
          </cell>
        </row>
        <row r="6">
          <cell r="B6">
            <v>33.5</v>
          </cell>
          <cell r="C6">
            <v>34.200000000000003</v>
          </cell>
          <cell r="D6">
            <v>30.8</v>
          </cell>
          <cell r="E6">
            <v>24.5</v>
          </cell>
          <cell r="F6">
            <v>30</v>
          </cell>
          <cell r="G6">
            <v>23</v>
          </cell>
          <cell r="H6">
            <v>19.440000000000001</v>
          </cell>
          <cell r="I6" t="str">
            <v>NE</v>
          </cell>
          <cell r="J6">
            <v>42.12</v>
          </cell>
          <cell r="K6" t="str">
            <v>*</v>
          </cell>
        </row>
        <row r="7">
          <cell r="B7">
            <v>25.8</v>
          </cell>
          <cell r="C7">
            <v>25.8</v>
          </cell>
          <cell r="D7">
            <v>23.4</v>
          </cell>
          <cell r="E7">
            <v>44</v>
          </cell>
          <cell r="F7">
            <v>51</v>
          </cell>
          <cell r="G7">
            <v>44</v>
          </cell>
          <cell r="H7">
            <v>14.04</v>
          </cell>
          <cell r="I7" t="str">
            <v>NE</v>
          </cell>
          <cell r="J7">
            <v>0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30.75714285714286</v>
          </cell>
          <cell r="C10">
            <v>34.9</v>
          </cell>
          <cell r="D10">
            <v>18.100000000000001</v>
          </cell>
          <cell r="E10">
            <v>30.285714285714285</v>
          </cell>
          <cell r="F10">
            <v>84</v>
          </cell>
          <cell r="G10">
            <v>14</v>
          </cell>
          <cell r="H10">
            <v>12.6</v>
          </cell>
          <cell r="I10" t="str">
            <v>N</v>
          </cell>
          <cell r="J10">
            <v>34.56</v>
          </cell>
          <cell r="K10" t="str">
            <v>*</v>
          </cell>
        </row>
        <row r="11">
          <cell r="B11">
            <v>31.9</v>
          </cell>
          <cell r="C11">
            <v>33</v>
          </cell>
          <cell r="D11">
            <v>27.5</v>
          </cell>
          <cell r="E11">
            <v>17</v>
          </cell>
          <cell r="F11">
            <v>25</v>
          </cell>
          <cell r="G11">
            <v>15</v>
          </cell>
          <cell r="H11">
            <v>12.24</v>
          </cell>
          <cell r="I11" t="str">
            <v>NE</v>
          </cell>
          <cell r="J11">
            <v>30.6</v>
          </cell>
          <cell r="K11" t="str">
            <v>*</v>
          </cell>
        </row>
        <row r="12">
          <cell r="B12">
            <v>35</v>
          </cell>
          <cell r="C12">
            <v>35.6</v>
          </cell>
          <cell r="D12">
            <v>34</v>
          </cell>
          <cell r="E12">
            <v>17</v>
          </cell>
          <cell r="F12">
            <v>20</v>
          </cell>
          <cell r="G12">
            <v>15</v>
          </cell>
          <cell r="H12">
            <v>4.32</v>
          </cell>
          <cell r="I12" t="str">
            <v>O</v>
          </cell>
          <cell r="J12">
            <v>19.8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37.049999999999997</v>
          </cell>
          <cell r="C14">
            <v>37.5</v>
          </cell>
          <cell r="D14">
            <v>35.9</v>
          </cell>
          <cell r="E14">
            <v>15</v>
          </cell>
          <cell r="F14">
            <v>16</v>
          </cell>
          <cell r="G14">
            <v>14</v>
          </cell>
          <cell r="H14">
            <v>14.76</v>
          </cell>
          <cell r="I14" t="str">
            <v>N</v>
          </cell>
          <cell r="J14">
            <v>38.519999999999996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34.93333333333333</v>
          </cell>
          <cell r="C18">
            <v>37.1</v>
          </cell>
          <cell r="D18">
            <v>30.5</v>
          </cell>
          <cell r="E18">
            <v>17.666666666666668</v>
          </cell>
          <cell r="F18">
            <v>26</v>
          </cell>
          <cell r="G18">
            <v>14</v>
          </cell>
          <cell r="H18">
            <v>17.28</v>
          </cell>
          <cell r="I18" t="str">
            <v>NO</v>
          </cell>
          <cell r="J18">
            <v>43.2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26.1</v>
          </cell>
          <cell r="C20">
            <v>27</v>
          </cell>
          <cell r="D20">
            <v>23.3</v>
          </cell>
          <cell r="E20">
            <v>55</v>
          </cell>
          <cell r="F20">
            <v>66</v>
          </cell>
          <cell r="G20">
            <v>54</v>
          </cell>
          <cell r="H20">
            <v>11.879999999999999</v>
          </cell>
          <cell r="I20" t="str">
            <v>SE</v>
          </cell>
          <cell r="J20">
            <v>30.6</v>
          </cell>
          <cell r="K20" t="str">
            <v>*</v>
          </cell>
        </row>
        <row r="21">
          <cell r="B21">
            <v>29.2</v>
          </cell>
          <cell r="C21">
            <v>29.2</v>
          </cell>
          <cell r="D21">
            <v>27.6</v>
          </cell>
          <cell r="E21">
            <v>41</v>
          </cell>
          <cell r="F21">
            <v>45</v>
          </cell>
          <cell r="G21">
            <v>40</v>
          </cell>
          <cell r="H21">
            <v>9</v>
          </cell>
          <cell r="I21" t="str">
            <v>SE</v>
          </cell>
          <cell r="J21">
            <v>23.040000000000003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34</v>
          </cell>
          <cell r="C23">
            <v>34</v>
          </cell>
          <cell r="D23">
            <v>30.9</v>
          </cell>
          <cell r="E23">
            <v>20</v>
          </cell>
          <cell r="F23">
            <v>24</v>
          </cell>
          <cell r="G23">
            <v>20</v>
          </cell>
          <cell r="H23">
            <v>13.32</v>
          </cell>
          <cell r="I23" t="str">
            <v>L</v>
          </cell>
          <cell r="J23">
            <v>38.880000000000003</v>
          </cell>
          <cell r="K23" t="str">
            <v>*</v>
          </cell>
        </row>
        <row r="24">
          <cell r="B24">
            <v>37.299999999999997</v>
          </cell>
          <cell r="C24">
            <v>37.299999999999997</v>
          </cell>
          <cell r="D24">
            <v>35.299999999999997</v>
          </cell>
          <cell r="E24">
            <v>14</v>
          </cell>
          <cell r="F24">
            <v>15</v>
          </cell>
          <cell r="G24">
            <v>13</v>
          </cell>
          <cell r="H24">
            <v>9.3600000000000012</v>
          </cell>
          <cell r="I24" t="str">
            <v>NE</v>
          </cell>
          <cell r="J24">
            <v>33.840000000000003</v>
          </cell>
          <cell r="K24" t="str">
            <v>*</v>
          </cell>
        </row>
        <row r="25">
          <cell r="B25">
            <v>35.299999999999997</v>
          </cell>
          <cell r="C25">
            <v>36.200000000000003</v>
          </cell>
          <cell r="D25">
            <v>33.9</v>
          </cell>
          <cell r="E25">
            <v>16</v>
          </cell>
          <cell r="F25">
            <v>21</v>
          </cell>
          <cell r="G25">
            <v>14</v>
          </cell>
          <cell r="H25">
            <v>17.28</v>
          </cell>
          <cell r="I25" t="str">
            <v>NE</v>
          </cell>
          <cell r="J25">
            <v>37.800000000000004</v>
          </cell>
          <cell r="K25" t="str">
            <v>*</v>
          </cell>
        </row>
        <row r="26">
          <cell r="B26">
            <v>35.9</v>
          </cell>
          <cell r="C26">
            <v>36.799999999999997</v>
          </cell>
          <cell r="D26">
            <v>35.4</v>
          </cell>
          <cell r="E26">
            <v>14</v>
          </cell>
          <cell r="F26">
            <v>14</v>
          </cell>
          <cell r="G26">
            <v>13</v>
          </cell>
          <cell r="H26">
            <v>4.32</v>
          </cell>
          <cell r="I26" t="str">
            <v>N</v>
          </cell>
          <cell r="J26">
            <v>33.119999999999997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34.200000000000003</v>
          </cell>
          <cell r="C28">
            <v>35.4</v>
          </cell>
          <cell r="D28">
            <v>33.5</v>
          </cell>
          <cell r="E28">
            <v>20</v>
          </cell>
          <cell r="F28">
            <v>22</v>
          </cell>
          <cell r="G28">
            <v>18</v>
          </cell>
          <cell r="H28">
            <v>11.16</v>
          </cell>
          <cell r="I28" t="str">
            <v>NE</v>
          </cell>
          <cell r="J28">
            <v>0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31.74</v>
          </cell>
          <cell r="C30">
            <v>35.6</v>
          </cell>
          <cell r="D30">
            <v>22.9</v>
          </cell>
          <cell r="E30">
            <v>30.4</v>
          </cell>
          <cell r="F30">
            <v>65</v>
          </cell>
          <cell r="G30">
            <v>19</v>
          </cell>
          <cell r="H30">
            <v>8.64</v>
          </cell>
          <cell r="I30" t="str">
            <v>N</v>
          </cell>
          <cell r="J30">
            <v>23.759999999999998</v>
          </cell>
          <cell r="K30" t="str">
            <v>*</v>
          </cell>
        </row>
        <row r="31">
          <cell r="B31">
            <v>33.1</v>
          </cell>
          <cell r="C31">
            <v>36.6</v>
          </cell>
          <cell r="D31">
            <v>24.5</v>
          </cell>
          <cell r="E31">
            <v>22.363636363636363</v>
          </cell>
          <cell r="F31">
            <v>48</v>
          </cell>
          <cell r="G31">
            <v>14</v>
          </cell>
          <cell r="H31">
            <v>11.879999999999999</v>
          </cell>
          <cell r="I31" t="str">
            <v>N</v>
          </cell>
          <cell r="J31">
            <v>27.720000000000002</v>
          </cell>
          <cell r="K31">
            <v>0.6</v>
          </cell>
        </row>
        <row r="32">
          <cell r="B32">
            <v>27.141666666666669</v>
          </cell>
          <cell r="C32">
            <v>34.700000000000003</v>
          </cell>
          <cell r="D32">
            <v>21.2</v>
          </cell>
          <cell r="E32">
            <v>45.125</v>
          </cell>
          <cell r="F32">
            <v>68</v>
          </cell>
          <cell r="G32">
            <v>25</v>
          </cell>
          <cell r="H32">
            <v>14.76</v>
          </cell>
          <cell r="I32" t="str">
            <v>NO</v>
          </cell>
          <cell r="J32">
            <v>38.159999999999997</v>
          </cell>
          <cell r="K32">
            <v>0</v>
          </cell>
        </row>
        <row r="33">
          <cell r="B33">
            <v>20.754166666666666</v>
          </cell>
          <cell r="C33">
            <v>26.7</v>
          </cell>
          <cell r="D33">
            <v>18.7</v>
          </cell>
          <cell r="E33">
            <v>82.25</v>
          </cell>
          <cell r="F33">
            <v>93</v>
          </cell>
          <cell r="G33">
            <v>52</v>
          </cell>
          <cell r="H33">
            <v>14.4</v>
          </cell>
          <cell r="I33" t="str">
            <v>NE</v>
          </cell>
          <cell r="J33">
            <v>24.840000000000003</v>
          </cell>
          <cell r="K33">
            <v>10.199999999999999</v>
          </cell>
        </row>
        <row r="34">
          <cell r="B34">
            <v>22.4375</v>
          </cell>
          <cell r="C34">
            <v>30.2</v>
          </cell>
          <cell r="D34">
            <v>17.8</v>
          </cell>
          <cell r="E34">
            <v>74.541666666666671</v>
          </cell>
          <cell r="F34">
            <v>94</v>
          </cell>
          <cell r="G34">
            <v>43</v>
          </cell>
          <cell r="H34">
            <v>21.96</v>
          </cell>
          <cell r="I34" t="str">
            <v>NO</v>
          </cell>
          <cell r="J34">
            <v>42.84</v>
          </cell>
          <cell r="K34">
            <v>0.4</v>
          </cell>
        </row>
        <row r="35">
          <cell r="I35" t="str">
            <v>NE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28.066666666666663</v>
          </cell>
          <cell r="C5">
            <v>37.200000000000003</v>
          </cell>
          <cell r="D5">
            <v>20.3</v>
          </cell>
          <cell r="E5">
            <v>28.541666666666668</v>
          </cell>
          <cell r="F5">
            <v>61</v>
          </cell>
          <cell r="G5">
            <v>10</v>
          </cell>
          <cell r="H5">
            <v>22.68</v>
          </cell>
          <cell r="I5" t="str">
            <v>SE</v>
          </cell>
          <cell r="J5">
            <v>36.72</v>
          </cell>
          <cell r="K5">
            <v>0</v>
          </cell>
        </row>
        <row r="6">
          <cell r="B6">
            <v>28.383333333333336</v>
          </cell>
          <cell r="C6">
            <v>36.5</v>
          </cell>
          <cell r="D6">
            <v>20.100000000000001</v>
          </cell>
          <cell r="E6">
            <v>25.583333333333332</v>
          </cell>
          <cell r="F6">
            <v>46</v>
          </cell>
          <cell r="G6">
            <v>13</v>
          </cell>
          <cell r="H6">
            <v>24.840000000000003</v>
          </cell>
          <cell r="I6" t="str">
            <v>L</v>
          </cell>
          <cell r="J6">
            <v>46.440000000000005</v>
          </cell>
          <cell r="K6">
            <v>0</v>
          </cell>
        </row>
        <row r="7">
          <cell r="B7">
            <v>28.229166666666668</v>
          </cell>
          <cell r="C7">
            <v>36</v>
          </cell>
          <cell r="D7">
            <v>21.4</v>
          </cell>
          <cell r="E7">
            <v>28.041666666666668</v>
          </cell>
          <cell r="F7">
            <v>42</v>
          </cell>
          <cell r="G7">
            <v>14</v>
          </cell>
          <cell r="H7">
            <v>25.56</v>
          </cell>
          <cell r="I7" t="str">
            <v>L</v>
          </cell>
          <cell r="J7">
            <v>42.12</v>
          </cell>
          <cell r="K7">
            <v>0</v>
          </cell>
        </row>
        <row r="8">
          <cell r="B8">
            <v>27.712500000000002</v>
          </cell>
          <cell r="C8">
            <v>35.299999999999997</v>
          </cell>
          <cell r="D8">
            <v>22.1</v>
          </cell>
          <cell r="E8">
            <v>29.625</v>
          </cell>
          <cell r="F8">
            <v>48</v>
          </cell>
          <cell r="G8">
            <v>15</v>
          </cell>
          <cell r="H8">
            <v>28.44</v>
          </cell>
          <cell r="I8" t="str">
            <v>L</v>
          </cell>
          <cell r="J8">
            <v>46.440000000000005</v>
          </cell>
          <cell r="K8">
            <v>0</v>
          </cell>
        </row>
        <row r="9">
          <cell r="B9">
            <v>27.041666666666661</v>
          </cell>
          <cell r="C9">
            <v>35.5</v>
          </cell>
          <cell r="D9">
            <v>20.5</v>
          </cell>
          <cell r="E9">
            <v>31.291666666666668</v>
          </cell>
          <cell r="F9">
            <v>47</v>
          </cell>
          <cell r="G9">
            <v>13</v>
          </cell>
          <cell r="H9">
            <v>21.6</v>
          </cell>
          <cell r="I9" t="str">
            <v>L</v>
          </cell>
          <cell r="J9">
            <v>38.880000000000003</v>
          </cell>
          <cell r="K9">
            <v>0</v>
          </cell>
        </row>
        <row r="10">
          <cell r="B10">
            <v>24.745833333333334</v>
          </cell>
          <cell r="C10">
            <v>34.299999999999997</v>
          </cell>
          <cell r="D10">
            <v>15.7</v>
          </cell>
          <cell r="E10">
            <v>48.458333333333336</v>
          </cell>
          <cell r="F10">
            <v>89</v>
          </cell>
          <cell r="G10">
            <v>12</v>
          </cell>
          <cell r="H10">
            <v>23.759999999999998</v>
          </cell>
          <cell r="I10" t="str">
            <v>N</v>
          </cell>
          <cell r="J10">
            <v>38.519999999999996</v>
          </cell>
          <cell r="K10">
            <v>0</v>
          </cell>
        </row>
        <row r="11">
          <cell r="B11">
            <v>26.925000000000001</v>
          </cell>
          <cell r="C11">
            <v>35.6</v>
          </cell>
          <cell r="D11">
            <v>16.899999999999999</v>
          </cell>
          <cell r="E11">
            <v>28.041666666666668</v>
          </cell>
          <cell r="F11">
            <v>56</v>
          </cell>
          <cell r="G11">
            <v>14</v>
          </cell>
          <cell r="H11">
            <v>23.400000000000002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28.333333333333332</v>
          </cell>
          <cell r="C12">
            <v>36.799999999999997</v>
          </cell>
          <cell r="D12">
            <v>20.6</v>
          </cell>
          <cell r="E12">
            <v>31.625</v>
          </cell>
          <cell r="F12">
            <v>55</v>
          </cell>
          <cell r="G12">
            <v>15</v>
          </cell>
          <cell r="H12">
            <v>21.240000000000002</v>
          </cell>
          <cell r="I12" t="str">
            <v>L</v>
          </cell>
          <cell r="J12">
            <v>41.76</v>
          </cell>
          <cell r="K12">
            <v>0</v>
          </cell>
        </row>
        <row r="13">
          <cell r="B13">
            <v>29.629166666666666</v>
          </cell>
          <cell r="C13">
            <v>37.4</v>
          </cell>
          <cell r="D13">
            <v>23.1</v>
          </cell>
          <cell r="E13">
            <v>28.375</v>
          </cell>
          <cell r="F13">
            <v>46</v>
          </cell>
          <cell r="G13">
            <v>13</v>
          </cell>
          <cell r="H13">
            <v>25.56</v>
          </cell>
          <cell r="I13" t="str">
            <v>L</v>
          </cell>
          <cell r="J13">
            <v>46.440000000000005</v>
          </cell>
          <cell r="K13">
            <v>0</v>
          </cell>
        </row>
        <row r="14">
          <cell r="B14">
            <v>29.575000000000003</v>
          </cell>
          <cell r="C14">
            <v>37.4</v>
          </cell>
          <cell r="D14">
            <v>22.9</v>
          </cell>
          <cell r="E14">
            <v>24.458333333333332</v>
          </cell>
          <cell r="F14">
            <v>37</v>
          </cell>
          <cell r="G14">
            <v>14</v>
          </cell>
          <cell r="H14">
            <v>26.64</v>
          </cell>
          <cell r="I14" t="str">
            <v>NE</v>
          </cell>
          <cell r="J14">
            <v>45</v>
          </cell>
          <cell r="K14">
            <v>0</v>
          </cell>
        </row>
        <row r="15">
          <cell r="B15">
            <v>28.450000000000003</v>
          </cell>
          <cell r="C15">
            <v>36.299999999999997</v>
          </cell>
          <cell r="D15">
            <v>22.6</v>
          </cell>
          <cell r="E15">
            <v>36.208333333333336</v>
          </cell>
          <cell r="F15">
            <v>64</v>
          </cell>
          <cell r="G15">
            <v>22</v>
          </cell>
          <cell r="H15">
            <v>14.76</v>
          </cell>
          <cell r="I15" t="str">
            <v>NE</v>
          </cell>
          <cell r="J15">
            <v>34.92</v>
          </cell>
          <cell r="K15">
            <v>1.4</v>
          </cell>
        </row>
        <row r="16">
          <cell r="B16">
            <v>27.349999999999998</v>
          </cell>
          <cell r="C16">
            <v>37.799999999999997</v>
          </cell>
          <cell r="D16">
            <v>19.100000000000001</v>
          </cell>
          <cell r="E16">
            <v>56.625</v>
          </cell>
          <cell r="F16">
            <v>90</v>
          </cell>
          <cell r="G16">
            <v>15</v>
          </cell>
          <cell r="H16">
            <v>16.920000000000002</v>
          </cell>
          <cell r="I16" t="str">
            <v>S</v>
          </cell>
          <cell r="J16">
            <v>34.200000000000003</v>
          </cell>
          <cell r="K16">
            <v>0</v>
          </cell>
        </row>
        <row r="17">
          <cell r="B17">
            <v>28.845833333333331</v>
          </cell>
          <cell r="C17">
            <v>37</v>
          </cell>
          <cell r="D17">
            <v>20.9</v>
          </cell>
          <cell r="E17">
            <v>39.375</v>
          </cell>
          <cell r="F17">
            <v>75</v>
          </cell>
          <cell r="G17">
            <v>14</v>
          </cell>
          <cell r="H17">
            <v>31.680000000000003</v>
          </cell>
          <cell r="I17" t="str">
            <v>NE</v>
          </cell>
          <cell r="J17">
            <v>49.680000000000007</v>
          </cell>
          <cell r="K17">
            <v>0</v>
          </cell>
        </row>
        <row r="18">
          <cell r="B18">
            <v>28.645833333333343</v>
          </cell>
          <cell r="C18">
            <v>36.6</v>
          </cell>
          <cell r="D18">
            <v>21.4</v>
          </cell>
          <cell r="E18">
            <v>24.958333333333332</v>
          </cell>
          <cell r="F18">
            <v>39</v>
          </cell>
          <cell r="G18">
            <v>11</v>
          </cell>
          <cell r="H18">
            <v>23.759999999999998</v>
          </cell>
          <cell r="I18" t="str">
            <v>L</v>
          </cell>
          <cell r="J18">
            <v>46.800000000000004</v>
          </cell>
          <cell r="K18">
            <v>0</v>
          </cell>
        </row>
        <row r="19">
          <cell r="B19">
            <v>29.066666666666674</v>
          </cell>
          <cell r="C19">
            <v>37.5</v>
          </cell>
          <cell r="D19">
            <v>19.3</v>
          </cell>
          <cell r="E19">
            <v>24.75</v>
          </cell>
          <cell r="F19">
            <v>51</v>
          </cell>
          <cell r="G19">
            <v>12</v>
          </cell>
          <cell r="H19">
            <v>18</v>
          </cell>
          <cell r="I19" t="str">
            <v>L</v>
          </cell>
          <cell r="J19">
            <v>36</v>
          </cell>
          <cell r="K19">
            <v>0</v>
          </cell>
        </row>
        <row r="20">
          <cell r="B20">
            <v>25.091666666666669</v>
          </cell>
          <cell r="C20">
            <v>32.1</v>
          </cell>
          <cell r="D20">
            <v>19.2</v>
          </cell>
          <cell r="E20">
            <v>61.833333333333336</v>
          </cell>
          <cell r="F20">
            <v>95</v>
          </cell>
          <cell r="G20">
            <v>29</v>
          </cell>
          <cell r="H20">
            <v>23.040000000000003</v>
          </cell>
          <cell r="I20" t="str">
            <v>SO</v>
          </cell>
          <cell r="J20">
            <v>39.96</v>
          </cell>
          <cell r="K20">
            <v>0</v>
          </cell>
        </row>
        <row r="21">
          <cell r="B21">
            <v>23.175000000000001</v>
          </cell>
          <cell r="C21">
            <v>32</v>
          </cell>
          <cell r="D21">
            <v>14</v>
          </cell>
          <cell r="E21">
            <v>64.291666666666671</v>
          </cell>
          <cell r="F21">
            <v>96</v>
          </cell>
          <cell r="G21">
            <v>33</v>
          </cell>
          <cell r="H21">
            <v>20.16</v>
          </cell>
          <cell r="I21" t="str">
            <v>SO</v>
          </cell>
          <cell r="J21">
            <v>35.28</v>
          </cell>
          <cell r="K21">
            <v>0</v>
          </cell>
        </row>
        <row r="22">
          <cell r="B22">
            <v>26.237500000000001</v>
          </cell>
          <cell r="C22">
            <v>36.200000000000003</v>
          </cell>
          <cell r="D22">
            <v>16.600000000000001</v>
          </cell>
          <cell r="E22">
            <v>43.458333333333336</v>
          </cell>
          <cell r="F22">
            <v>80</v>
          </cell>
          <cell r="G22">
            <v>12</v>
          </cell>
          <cell r="H22">
            <v>18.36</v>
          </cell>
          <cell r="I22" t="str">
            <v>SO</v>
          </cell>
          <cell r="J22">
            <v>42.480000000000004</v>
          </cell>
          <cell r="K22">
            <v>0</v>
          </cell>
        </row>
        <row r="23">
          <cell r="B23">
            <v>28.287500000000005</v>
          </cell>
          <cell r="C23">
            <v>37.5</v>
          </cell>
          <cell r="D23">
            <v>18.600000000000001</v>
          </cell>
          <cell r="E23">
            <v>26.916666666666668</v>
          </cell>
          <cell r="F23">
            <v>54</v>
          </cell>
          <cell r="G23">
            <v>11</v>
          </cell>
          <cell r="H23">
            <v>24.12</v>
          </cell>
          <cell r="I23" t="str">
            <v>NE</v>
          </cell>
          <cell r="J23">
            <v>42.12</v>
          </cell>
          <cell r="K23">
            <v>0</v>
          </cell>
        </row>
        <row r="24">
          <cell r="B24">
            <v>29.683333333333326</v>
          </cell>
          <cell r="C24">
            <v>37.200000000000003</v>
          </cell>
          <cell r="D24">
            <v>22.2</v>
          </cell>
          <cell r="E24">
            <v>23.958333333333332</v>
          </cell>
          <cell r="F24">
            <v>39</v>
          </cell>
          <cell r="G24">
            <v>13</v>
          </cell>
          <cell r="H24">
            <v>31.680000000000003</v>
          </cell>
          <cell r="I24" t="str">
            <v>L</v>
          </cell>
          <cell r="J24">
            <v>50.76</v>
          </cell>
          <cell r="K24">
            <v>0</v>
          </cell>
        </row>
        <row r="25">
          <cell r="B25">
            <v>30.1875</v>
          </cell>
          <cell r="C25">
            <v>37.200000000000003</v>
          </cell>
          <cell r="D25">
            <v>24.3</v>
          </cell>
          <cell r="E25">
            <v>23.458333333333332</v>
          </cell>
          <cell r="F25">
            <v>35</v>
          </cell>
          <cell r="G25">
            <v>13</v>
          </cell>
          <cell r="H25">
            <v>16.920000000000002</v>
          </cell>
          <cell r="I25" t="str">
            <v>L</v>
          </cell>
          <cell r="J25">
            <v>46.440000000000005</v>
          </cell>
          <cell r="K25">
            <v>0</v>
          </cell>
        </row>
        <row r="26">
          <cell r="B26">
            <v>27.670833333333331</v>
          </cell>
          <cell r="C26">
            <v>35</v>
          </cell>
          <cell r="D26">
            <v>22</v>
          </cell>
          <cell r="E26">
            <v>33.333333333333336</v>
          </cell>
          <cell r="F26">
            <v>52</v>
          </cell>
          <cell r="G26">
            <v>17</v>
          </cell>
          <cell r="H26">
            <v>17.64</v>
          </cell>
          <cell r="I26" t="str">
            <v>NE</v>
          </cell>
          <cell r="J26">
            <v>50.04</v>
          </cell>
          <cell r="K26">
            <v>2.4000000000000004</v>
          </cell>
        </row>
        <row r="27">
          <cell r="B27">
            <v>27.100000000000009</v>
          </cell>
          <cell r="C27">
            <v>36.4</v>
          </cell>
          <cell r="D27">
            <v>19.5</v>
          </cell>
          <cell r="E27">
            <v>42.5</v>
          </cell>
          <cell r="F27">
            <v>66</v>
          </cell>
          <cell r="G27">
            <v>18</v>
          </cell>
          <cell r="H27">
            <v>17.64</v>
          </cell>
          <cell r="I27" t="str">
            <v>L</v>
          </cell>
          <cell r="J27">
            <v>33.480000000000004</v>
          </cell>
          <cell r="K27">
            <v>4</v>
          </cell>
        </row>
        <row r="28">
          <cell r="B28">
            <v>28.033333333333331</v>
          </cell>
          <cell r="C28">
            <v>37.6</v>
          </cell>
          <cell r="D28">
            <v>18.399999999999999</v>
          </cell>
          <cell r="E28">
            <v>44.416666666666664</v>
          </cell>
          <cell r="F28">
            <v>86</v>
          </cell>
          <cell r="G28">
            <v>14</v>
          </cell>
          <cell r="H28">
            <v>15.48</v>
          </cell>
          <cell r="I28" t="str">
            <v>S</v>
          </cell>
          <cell r="J28">
            <v>30.96</v>
          </cell>
          <cell r="K28">
            <v>0</v>
          </cell>
        </row>
        <row r="29">
          <cell r="B29">
            <v>28.495833333333334</v>
          </cell>
          <cell r="C29">
            <v>37</v>
          </cell>
          <cell r="D29">
            <v>19.8</v>
          </cell>
          <cell r="E29">
            <v>31.375</v>
          </cell>
          <cell r="F29">
            <v>67</v>
          </cell>
          <cell r="G29">
            <v>16</v>
          </cell>
          <cell r="H29">
            <v>26.64</v>
          </cell>
          <cell r="I29" t="str">
            <v>SE</v>
          </cell>
          <cell r="J29">
            <v>69.12</v>
          </cell>
          <cell r="K29">
            <v>10.4</v>
          </cell>
        </row>
        <row r="30">
          <cell r="B30">
            <v>26.716666666666665</v>
          </cell>
          <cell r="C30">
            <v>34</v>
          </cell>
          <cell r="D30">
            <v>20.8</v>
          </cell>
          <cell r="E30">
            <v>46.541666666666664</v>
          </cell>
          <cell r="F30">
            <v>70</v>
          </cell>
          <cell r="G30">
            <v>26</v>
          </cell>
          <cell r="H30">
            <v>17.64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26.00833333333334</v>
          </cell>
          <cell r="C31">
            <v>34.799999999999997</v>
          </cell>
          <cell r="D31">
            <v>21.6</v>
          </cell>
          <cell r="E31">
            <v>54</v>
          </cell>
          <cell r="F31">
            <v>82</v>
          </cell>
          <cell r="G31">
            <v>23</v>
          </cell>
          <cell r="H31">
            <v>21.96</v>
          </cell>
          <cell r="I31" t="str">
            <v>NE</v>
          </cell>
          <cell r="J31">
            <v>52.56</v>
          </cell>
          <cell r="K31">
            <v>1.6</v>
          </cell>
        </row>
        <row r="32">
          <cell r="B32">
            <v>23.691666666666666</v>
          </cell>
          <cell r="C32">
            <v>29.5</v>
          </cell>
          <cell r="D32">
            <v>19.8</v>
          </cell>
          <cell r="E32">
            <v>72.708333333333329</v>
          </cell>
          <cell r="F32">
            <v>91</v>
          </cell>
          <cell r="G32">
            <v>38</v>
          </cell>
          <cell r="H32">
            <v>23.040000000000003</v>
          </cell>
          <cell r="I32" t="str">
            <v>NE</v>
          </cell>
          <cell r="J32">
            <v>63</v>
          </cell>
          <cell r="K32">
            <v>2</v>
          </cell>
        </row>
        <row r="33">
          <cell r="B33">
            <v>20.916666666666661</v>
          </cell>
          <cell r="C33">
            <v>24.2</v>
          </cell>
          <cell r="D33">
            <v>19</v>
          </cell>
          <cell r="E33">
            <v>86.875</v>
          </cell>
          <cell r="F33">
            <v>95</v>
          </cell>
          <cell r="G33">
            <v>69</v>
          </cell>
          <cell r="H33">
            <v>16.920000000000002</v>
          </cell>
          <cell r="I33" t="str">
            <v>SO</v>
          </cell>
          <cell r="J33">
            <v>29.52</v>
          </cell>
          <cell r="K33">
            <v>16.2</v>
          </cell>
        </row>
        <row r="34">
          <cell r="B34">
            <v>23.900000000000002</v>
          </cell>
          <cell r="C34">
            <v>29.2</v>
          </cell>
          <cell r="D34">
            <v>19.100000000000001</v>
          </cell>
          <cell r="E34">
            <v>66.941176470588232</v>
          </cell>
          <cell r="F34">
            <v>94</v>
          </cell>
          <cell r="G34">
            <v>40</v>
          </cell>
          <cell r="H34">
            <v>18</v>
          </cell>
          <cell r="I34" t="str">
            <v>SE</v>
          </cell>
          <cell r="J34">
            <v>33.480000000000004</v>
          </cell>
          <cell r="K34">
            <v>1.6</v>
          </cell>
        </row>
        <row r="35">
          <cell r="I35" t="str">
            <v>L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27.120833333333326</v>
          </cell>
          <cell r="C5">
            <v>38.200000000000003</v>
          </cell>
          <cell r="D5">
            <v>17.2</v>
          </cell>
          <cell r="E5">
            <v>50.708333333333336</v>
          </cell>
          <cell r="F5">
            <v>93</v>
          </cell>
          <cell r="G5">
            <v>15</v>
          </cell>
          <cell r="H5">
            <v>16.920000000000002</v>
          </cell>
          <cell r="I5" t="str">
            <v>S</v>
          </cell>
          <cell r="J5">
            <v>36.72</v>
          </cell>
          <cell r="K5">
            <v>0</v>
          </cell>
        </row>
        <row r="6">
          <cell r="B6">
            <v>30.875000000000004</v>
          </cell>
          <cell r="C6">
            <v>39.200000000000003</v>
          </cell>
          <cell r="D6">
            <v>23.6</v>
          </cell>
          <cell r="E6">
            <v>32.041666666666664</v>
          </cell>
          <cell r="F6">
            <v>52</v>
          </cell>
          <cell r="G6">
            <v>13</v>
          </cell>
          <cell r="H6">
            <v>18.720000000000002</v>
          </cell>
          <cell r="I6" t="str">
            <v>L</v>
          </cell>
          <cell r="J6">
            <v>39.24</v>
          </cell>
          <cell r="K6">
            <v>0</v>
          </cell>
        </row>
        <row r="7">
          <cell r="B7">
            <v>30.124999999999996</v>
          </cell>
          <cell r="C7">
            <v>39.1</v>
          </cell>
          <cell r="D7">
            <v>22.1</v>
          </cell>
          <cell r="E7">
            <v>33.458333333333336</v>
          </cell>
          <cell r="F7">
            <v>72</v>
          </cell>
          <cell r="G7">
            <v>15</v>
          </cell>
          <cell r="H7">
            <v>15.840000000000002</v>
          </cell>
          <cell r="I7" t="str">
            <v>SE</v>
          </cell>
          <cell r="J7">
            <v>30.6</v>
          </cell>
          <cell r="K7">
            <v>0</v>
          </cell>
        </row>
        <row r="8">
          <cell r="B8">
            <v>30.064285714285717</v>
          </cell>
          <cell r="C8">
            <v>39.299999999999997</v>
          </cell>
          <cell r="D8">
            <v>21.7</v>
          </cell>
          <cell r="E8">
            <v>33.5</v>
          </cell>
          <cell r="F8">
            <v>79</v>
          </cell>
          <cell r="G8">
            <v>14</v>
          </cell>
          <cell r="H8">
            <v>10.08</v>
          </cell>
          <cell r="I8" t="str">
            <v>NE</v>
          </cell>
          <cell r="J8">
            <v>27.36</v>
          </cell>
          <cell r="K8">
            <v>0</v>
          </cell>
        </row>
        <row r="9">
          <cell r="B9">
            <v>28.528571428571428</v>
          </cell>
          <cell r="C9">
            <v>33.9</v>
          </cell>
          <cell r="D9">
            <v>22.2</v>
          </cell>
          <cell r="E9">
            <v>45</v>
          </cell>
          <cell r="F9">
            <v>63</v>
          </cell>
          <cell r="G9">
            <v>27</v>
          </cell>
          <cell r="H9">
            <v>7.2</v>
          </cell>
          <cell r="I9" t="str">
            <v>SO</v>
          </cell>
          <cell r="J9">
            <v>25.92</v>
          </cell>
          <cell r="K9">
            <v>0</v>
          </cell>
        </row>
        <row r="10">
          <cell r="B10">
            <v>30.542857142857144</v>
          </cell>
          <cell r="C10">
            <v>36.200000000000003</v>
          </cell>
          <cell r="D10">
            <v>18.399999999999999</v>
          </cell>
          <cell r="E10">
            <v>39.714285714285715</v>
          </cell>
          <cell r="F10">
            <v>84</v>
          </cell>
          <cell r="G10">
            <v>22</v>
          </cell>
          <cell r="H10">
            <v>7.2</v>
          </cell>
          <cell r="I10" t="str">
            <v>N</v>
          </cell>
          <cell r="J10">
            <v>16.2</v>
          </cell>
          <cell r="K10">
            <v>0</v>
          </cell>
        </row>
        <row r="11">
          <cell r="B11">
            <v>35.028571428571425</v>
          </cell>
          <cell r="C11">
            <v>39.1</v>
          </cell>
          <cell r="D11">
            <v>22.2</v>
          </cell>
          <cell r="E11">
            <v>17.571428571428573</v>
          </cell>
          <cell r="F11">
            <v>57</v>
          </cell>
          <cell r="G11">
            <v>10</v>
          </cell>
          <cell r="H11">
            <v>12.6</v>
          </cell>
          <cell r="I11" t="str">
            <v>NO</v>
          </cell>
          <cell r="J11">
            <v>42.480000000000004</v>
          </cell>
          <cell r="K11">
            <v>0</v>
          </cell>
        </row>
        <row r="12">
          <cell r="B12">
            <v>35.42</v>
          </cell>
          <cell r="C12">
            <v>38.200000000000003</v>
          </cell>
          <cell r="D12">
            <v>26</v>
          </cell>
          <cell r="E12">
            <v>19.600000000000001</v>
          </cell>
          <cell r="F12">
            <v>48</v>
          </cell>
          <cell r="G12">
            <v>14</v>
          </cell>
          <cell r="H12">
            <v>8.64</v>
          </cell>
          <cell r="I12" t="str">
            <v>L</v>
          </cell>
          <cell r="J12">
            <v>19.079999999999998</v>
          </cell>
          <cell r="K12">
            <v>0</v>
          </cell>
        </row>
        <row r="13">
          <cell r="B13">
            <v>37.012500000000003</v>
          </cell>
          <cell r="C13">
            <v>40.200000000000003</v>
          </cell>
          <cell r="D13">
            <v>24.2</v>
          </cell>
          <cell r="E13">
            <v>20</v>
          </cell>
          <cell r="F13">
            <v>53</v>
          </cell>
          <cell r="G13">
            <v>15</v>
          </cell>
          <cell r="H13">
            <v>11.879999999999999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37.475000000000001</v>
          </cell>
          <cell r="C14">
            <v>39.6</v>
          </cell>
          <cell r="D14">
            <v>27.9</v>
          </cell>
          <cell r="E14">
            <v>17</v>
          </cell>
          <cell r="F14">
            <v>42</v>
          </cell>
          <cell r="G14">
            <v>13</v>
          </cell>
          <cell r="H14">
            <v>25.2</v>
          </cell>
          <cell r="I14" t="str">
            <v>N</v>
          </cell>
          <cell r="J14">
            <v>51.480000000000004</v>
          </cell>
          <cell r="K14">
            <v>0</v>
          </cell>
        </row>
        <row r="15">
          <cell r="B15">
            <v>33.766666666666666</v>
          </cell>
          <cell r="C15">
            <v>37.299999999999997</v>
          </cell>
          <cell r="D15">
            <v>28</v>
          </cell>
          <cell r="E15">
            <v>40.833333333333336</v>
          </cell>
          <cell r="F15">
            <v>57</v>
          </cell>
          <cell r="G15">
            <v>31</v>
          </cell>
          <cell r="H15">
            <v>7.2</v>
          </cell>
          <cell r="I15" t="str">
            <v>L</v>
          </cell>
          <cell r="J15">
            <v>19.440000000000001</v>
          </cell>
          <cell r="K15">
            <v>0</v>
          </cell>
        </row>
        <row r="16">
          <cell r="B16">
            <v>33.737499999999997</v>
          </cell>
          <cell r="C16">
            <v>39</v>
          </cell>
          <cell r="D16">
            <v>22.9</v>
          </cell>
          <cell r="E16">
            <v>36.875</v>
          </cell>
          <cell r="F16">
            <v>78</v>
          </cell>
          <cell r="G16">
            <v>19</v>
          </cell>
          <cell r="H16">
            <v>8.2799999999999994</v>
          </cell>
          <cell r="I16" t="str">
            <v>SE</v>
          </cell>
          <cell r="J16">
            <v>19.440000000000001</v>
          </cell>
          <cell r="K16">
            <v>0</v>
          </cell>
        </row>
        <row r="17">
          <cell r="B17">
            <v>37.199999999999996</v>
          </cell>
          <cell r="C17">
            <v>40.4</v>
          </cell>
          <cell r="D17">
            <v>24.3</v>
          </cell>
          <cell r="E17">
            <v>19.75</v>
          </cell>
          <cell r="F17">
            <v>61</v>
          </cell>
          <cell r="G17">
            <v>13</v>
          </cell>
          <cell r="H17">
            <v>20.52</v>
          </cell>
          <cell r="I17" t="str">
            <v>N</v>
          </cell>
          <cell r="J17">
            <v>36.36</v>
          </cell>
          <cell r="K17">
            <v>0</v>
          </cell>
        </row>
        <row r="18">
          <cell r="B18">
            <v>36.112500000000004</v>
          </cell>
          <cell r="C18">
            <v>39.6</v>
          </cell>
          <cell r="D18">
            <v>23.6</v>
          </cell>
          <cell r="E18">
            <v>21.625</v>
          </cell>
          <cell r="F18">
            <v>68</v>
          </cell>
          <cell r="G18">
            <v>15</v>
          </cell>
          <cell r="H18">
            <v>19.079999999999998</v>
          </cell>
          <cell r="I18" t="str">
            <v>NO</v>
          </cell>
          <cell r="J18">
            <v>45.36</v>
          </cell>
          <cell r="K18">
            <v>0</v>
          </cell>
        </row>
        <row r="19">
          <cell r="B19">
            <v>35.137499999999996</v>
          </cell>
          <cell r="C19">
            <v>39.6</v>
          </cell>
          <cell r="D19">
            <v>22.3</v>
          </cell>
          <cell r="E19">
            <v>27.875</v>
          </cell>
          <cell r="F19">
            <v>64</v>
          </cell>
          <cell r="G19">
            <v>15</v>
          </cell>
          <cell r="H19">
            <v>13.32</v>
          </cell>
          <cell r="I19" t="str">
            <v>O</v>
          </cell>
          <cell r="J19">
            <v>38.519999999999996</v>
          </cell>
          <cell r="K19">
            <v>0</v>
          </cell>
        </row>
        <row r="20">
          <cell r="B20">
            <v>27.2</v>
          </cell>
          <cell r="C20">
            <v>31.5</v>
          </cell>
          <cell r="D20">
            <v>22.2</v>
          </cell>
          <cell r="E20">
            <v>53.285714285714285</v>
          </cell>
          <cell r="F20">
            <v>70</v>
          </cell>
          <cell r="G20">
            <v>41</v>
          </cell>
          <cell r="H20">
            <v>14.4</v>
          </cell>
          <cell r="I20" t="str">
            <v>S</v>
          </cell>
          <cell r="J20">
            <v>34.92</v>
          </cell>
          <cell r="K20">
            <v>0</v>
          </cell>
        </row>
        <row r="21">
          <cell r="B21">
            <v>27.3125</v>
          </cell>
          <cell r="C21">
            <v>32.299999999999997</v>
          </cell>
          <cell r="D21">
            <v>17.3</v>
          </cell>
          <cell r="E21">
            <v>45.625</v>
          </cell>
          <cell r="F21">
            <v>81</v>
          </cell>
          <cell r="G21">
            <v>33</v>
          </cell>
          <cell r="H21">
            <v>10.08</v>
          </cell>
          <cell r="I21" t="str">
            <v>S</v>
          </cell>
          <cell r="J21">
            <v>21.6</v>
          </cell>
          <cell r="K21">
            <v>0</v>
          </cell>
        </row>
        <row r="22">
          <cell r="B22">
            <v>32.262500000000003</v>
          </cell>
          <cell r="C22">
            <v>37.799999999999997</v>
          </cell>
          <cell r="D22">
            <v>20.8</v>
          </cell>
          <cell r="E22">
            <v>29.875</v>
          </cell>
          <cell r="F22">
            <v>57</v>
          </cell>
          <cell r="G22">
            <v>16</v>
          </cell>
          <cell r="H22">
            <v>11.879999999999999</v>
          </cell>
          <cell r="I22" t="str">
            <v>SE</v>
          </cell>
          <cell r="J22">
            <v>24.840000000000003</v>
          </cell>
          <cell r="K22">
            <v>0</v>
          </cell>
        </row>
        <row r="23">
          <cell r="B23">
            <v>36.662500000000001</v>
          </cell>
          <cell r="C23">
            <v>39.9</v>
          </cell>
          <cell r="D23">
            <v>23.2</v>
          </cell>
          <cell r="E23">
            <v>18.875</v>
          </cell>
          <cell r="F23">
            <v>60</v>
          </cell>
          <cell r="G23">
            <v>11</v>
          </cell>
          <cell r="H23">
            <v>13.68</v>
          </cell>
          <cell r="I23" t="str">
            <v>S</v>
          </cell>
          <cell r="J23">
            <v>31.680000000000003</v>
          </cell>
          <cell r="K23">
            <v>0</v>
          </cell>
        </row>
        <row r="24">
          <cell r="B24">
            <v>37.06666666666667</v>
          </cell>
          <cell r="C24">
            <v>40.6</v>
          </cell>
          <cell r="D24">
            <v>30.1</v>
          </cell>
          <cell r="E24">
            <v>16.833333333333332</v>
          </cell>
          <cell r="F24">
            <v>28</v>
          </cell>
          <cell r="G24">
            <v>11</v>
          </cell>
          <cell r="H24">
            <v>20.16</v>
          </cell>
          <cell r="I24" t="str">
            <v>NE</v>
          </cell>
          <cell r="J24">
            <v>45.36</v>
          </cell>
          <cell r="K24">
            <v>0</v>
          </cell>
        </row>
        <row r="25">
          <cell r="B25">
            <v>37.283333333333331</v>
          </cell>
          <cell r="C25">
            <v>41</v>
          </cell>
          <cell r="D25">
            <v>31.7</v>
          </cell>
          <cell r="E25">
            <v>16</v>
          </cell>
          <cell r="F25">
            <v>25</v>
          </cell>
          <cell r="G25">
            <v>12</v>
          </cell>
          <cell r="H25">
            <v>11.879999999999999</v>
          </cell>
          <cell r="I25" t="str">
            <v>NE</v>
          </cell>
          <cell r="J25">
            <v>29.880000000000003</v>
          </cell>
          <cell r="K25">
            <v>0</v>
          </cell>
        </row>
        <row r="26">
          <cell r="B26">
            <v>36.4375</v>
          </cell>
          <cell r="C26">
            <v>39.200000000000003</v>
          </cell>
          <cell r="D26">
            <v>25.4</v>
          </cell>
          <cell r="E26">
            <v>22.375</v>
          </cell>
          <cell r="F26">
            <v>45</v>
          </cell>
          <cell r="G26">
            <v>13</v>
          </cell>
          <cell r="H26">
            <v>10.8</v>
          </cell>
          <cell r="I26" t="str">
            <v>NO</v>
          </cell>
          <cell r="J26">
            <v>28.44</v>
          </cell>
          <cell r="K26">
            <v>0</v>
          </cell>
        </row>
        <row r="27">
          <cell r="B27">
            <v>31.787499999999998</v>
          </cell>
          <cell r="C27">
            <v>37.1</v>
          </cell>
          <cell r="D27">
            <v>21</v>
          </cell>
          <cell r="E27">
            <v>40.375</v>
          </cell>
          <cell r="F27">
            <v>79</v>
          </cell>
          <cell r="G27">
            <v>23</v>
          </cell>
          <cell r="H27">
            <v>5.4</v>
          </cell>
          <cell r="I27" t="str">
            <v>S</v>
          </cell>
          <cell r="J27">
            <v>18.36</v>
          </cell>
          <cell r="K27">
            <v>0</v>
          </cell>
        </row>
        <row r="28">
          <cell r="B28">
            <v>34.142857142857146</v>
          </cell>
          <cell r="C28">
            <v>37.4</v>
          </cell>
          <cell r="D28">
            <v>24.8</v>
          </cell>
          <cell r="E28">
            <v>28.571428571428573</v>
          </cell>
          <cell r="F28">
            <v>69</v>
          </cell>
          <cell r="G28">
            <v>18</v>
          </cell>
          <cell r="H28">
            <v>16.2</v>
          </cell>
          <cell r="I28" t="str">
            <v>SE</v>
          </cell>
          <cell r="J28">
            <v>27.720000000000002</v>
          </cell>
          <cell r="K28">
            <v>0</v>
          </cell>
        </row>
        <row r="29">
          <cell r="B29">
            <v>32.842857142857142</v>
          </cell>
          <cell r="C29">
            <v>36.4</v>
          </cell>
          <cell r="D29">
            <v>27.8</v>
          </cell>
          <cell r="E29">
            <v>33.428571428571431</v>
          </cell>
          <cell r="F29">
            <v>47</v>
          </cell>
          <cell r="G29">
            <v>26</v>
          </cell>
          <cell r="H29">
            <v>15.840000000000002</v>
          </cell>
          <cell r="I29" t="str">
            <v>SE</v>
          </cell>
          <cell r="J29">
            <v>38.880000000000003</v>
          </cell>
          <cell r="K29">
            <v>0</v>
          </cell>
        </row>
        <row r="30">
          <cell r="B30">
            <v>34.362499999999997</v>
          </cell>
          <cell r="C30">
            <v>38.700000000000003</v>
          </cell>
          <cell r="D30">
            <v>24.2</v>
          </cell>
          <cell r="E30">
            <v>27.75</v>
          </cell>
          <cell r="F30">
            <v>62</v>
          </cell>
          <cell r="G30">
            <v>16</v>
          </cell>
          <cell r="H30">
            <v>11.520000000000001</v>
          </cell>
          <cell r="I30" t="str">
            <v>SE</v>
          </cell>
          <cell r="J30">
            <v>41.76</v>
          </cell>
          <cell r="K30">
            <v>0</v>
          </cell>
        </row>
        <row r="31">
          <cell r="B31">
            <v>36.575000000000003</v>
          </cell>
          <cell r="C31">
            <v>40.5</v>
          </cell>
          <cell r="D31">
            <v>26.5</v>
          </cell>
          <cell r="E31">
            <v>22.375</v>
          </cell>
          <cell r="F31">
            <v>50</v>
          </cell>
          <cell r="G31">
            <v>14</v>
          </cell>
          <cell r="H31">
            <v>8.64</v>
          </cell>
          <cell r="I31" t="str">
            <v>NO</v>
          </cell>
          <cell r="J31">
            <v>29.880000000000003</v>
          </cell>
          <cell r="K31">
            <v>0</v>
          </cell>
        </row>
        <row r="32">
          <cell r="B32">
            <v>30.675000000000001</v>
          </cell>
          <cell r="C32">
            <v>35.5</v>
          </cell>
          <cell r="D32">
            <v>25.4</v>
          </cell>
          <cell r="E32">
            <v>43.583333333333336</v>
          </cell>
          <cell r="F32">
            <v>61</v>
          </cell>
          <cell r="G32">
            <v>30</v>
          </cell>
          <cell r="H32">
            <v>12.24</v>
          </cell>
          <cell r="I32" t="str">
            <v>NO</v>
          </cell>
          <cell r="J32">
            <v>30.6</v>
          </cell>
          <cell r="K32">
            <v>0.4</v>
          </cell>
        </row>
        <row r="33">
          <cell r="B33">
            <v>23.683333333333334</v>
          </cell>
          <cell r="C33">
            <v>27.7</v>
          </cell>
          <cell r="D33">
            <v>21.6</v>
          </cell>
          <cell r="E33">
            <v>80.291666666666671</v>
          </cell>
          <cell r="F33">
            <v>94</v>
          </cell>
          <cell r="G33">
            <v>58</v>
          </cell>
          <cell r="H33">
            <v>7.5600000000000005</v>
          </cell>
          <cell r="I33" t="str">
            <v>SE</v>
          </cell>
          <cell r="J33">
            <v>21.240000000000002</v>
          </cell>
          <cell r="K33">
            <v>10.4</v>
          </cell>
        </row>
        <row r="34">
          <cell r="B34">
            <v>23.920833333333334</v>
          </cell>
          <cell r="C34">
            <v>32.200000000000003</v>
          </cell>
          <cell r="D34">
            <v>18.7</v>
          </cell>
          <cell r="E34">
            <v>75.791666666666671</v>
          </cell>
          <cell r="F34">
            <v>95</v>
          </cell>
          <cell r="G34">
            <v>44</v>
          </cell>
          <cell r="H34">
            <v>11.16</v>
          </cell>
          <cell r="I34" t="str">
            <v>N</v>
          </cell>
          <cell r="J34">
            <v>29.880000000000003</v>
          </cell>
          <cell r="K34">
            <v>17.999999999999996</v>
          </cell>
        </row>
        <row r="35">
          <cell r="I35" t="str">
            <v>SE</v>
          </cell>
        </row>
      </sheetData>
      <sheetData sheetId="9"/>
      <sheetData sheetId="10">
        <row r="5">
          <cell r="B5">
            <v>25.566666666666659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23.591666666666669</v>
          </cell>
          <cell r="C5">
            <v>31.1</v>
          </cell>
          <cell r="D5">
            <v>16.7</v>
          </cell>
          <cell r="E5">
            <v>55.083333333333336</v>
          </cell>
          <cell r="F5">
            <v>80</v>
          </cell>
          <cell r="G5">
            <v>29</v>
          </cell>
          <cell r="H5">
            <v>27</v>
          </cell>
          <cell r="I5" t="str">
            <v>L</v>
          </cell>
          <cell r="J5">
            <v>56.88</v>
          </cell>
          <cell r="K5">
            <v>0</v>
          </cell>
        </row>
        <row r="6">
          <cell r="B6">
            <v>24.679166666666671</v>
          </cell>
          <cell r="C6">
            <v>32</v>
          </cell>
          <cell r="D6">
            <v>18</v>
          </cell>
          <cell r="E6">
            <v>54.833333333333336</v>
          </cell>
          <cell r="F6">
            <v>80</v>
          </cell>
          <cell r="G6">
            <v>28</v>
          </cell>
          <cell r="H6">
            <v>26.64</v>
          </cell>
          <cell r="I6" t="str">
            <v>L</v>
          </cell>
          <cell r="J6">
            <v>43.2</v>
          </cell>
          <cell r="K6">
            <v>0</v>
          </cell>
        </row>
        <row r="7">
          <cell r="B7">
            <v>25.420833333333334</v>
          </cell>
          <cell r="C7">
            <v>32.5</v>
          </cell>
          <cell r="D7">
            <v>19.399999999999999</v>
          </cell>
          <cell r="E7">
            <v>48.541666666666664</v>
          </cell>
          <cell r="F7">
            <v>78</v>
          </cell>
          <cell r="G7">
            <v>20</v>
          </cell>
          <cell r="H7">
            <v>24.48</v>
          </cell>
          <cell r="I7" t="str">
            <v>L</v>
          </cell>
          <cell r="J7">
            <v>39.24</v>
          </cell>
          <cell r="K7">
            <v>0</v>
          </cell>
        </row>
        <row r="8">
          <cell r="B8">
            <v>25.1875</v>
          </cell>
          <cell r="C8">
            <v>32.200000000000003</v>
          </cell>
          <cell r="D8">
            <v>18.899999999999999</v>
          </cell>
          <cell r="E8">
            <v>37.416666666666664</v>
          </cell>
          <cell r="F8">
            <v>59</v>
          </cell>
          <cell r="G8">
            <v>17</v>
          </cell>
          <cell r="H8">
            <v>20.88</v>
          </cell>
          <cell r="I8" t="str">
            <v>L</v>
          </cell>
          <cell r="J8">
            <v>33.480000000000004</v>
          </cell>
          <cell r="K8">
            <v>0</v>
          </cell>
        </row>
        <row r="9">
          <cell r="B9">
            <v>25.816666666666659</v>
          </cell>
          <cell r="C9">
            <v>33.5</v>
          </cell>
          <cell r="D9">
            <v>18.100000000000001</v>
          </cell>
          <cell r="E9">
            <v>36.083333333333336</v>
          </cell>
          <cell r="F9">
            <v>71</v>
          </cell>
          <cell r="G9">
            <v>15</v>
          </cell>
          <cell r="H9">
            <v>17.64</v>
          </cell>
          <cell r="I9" t="str">
            <v>L</v>
          </cell>
          <cell r="J9">
            <v>30.240000000000002</v>
          </cell>
          <cell r="K9">
            <v>0</v>
          </cell>
        </row>
        <row r="10">
          <cell r="B10">
            <v>26.158333333333335</v>
          </cell>
          <cell r="C10">
            <v>33.200000000000003</v>
          </cell>
          <cell r="D10">
            <v>20</v>
          </cell>
          <cell r="E10">
            <v>31.083333333333332</v>
          </cell>
          <cell r="F10">
            <v>54</v>
          </cell>
          <cell r="G10">
            <v>11</v>
          </cell>
          <cell r="H10">
            <v>19.079999999999998</v>
          </cell>
          <cell r="I10" t="str">
            <v>L</v>
          </cell>
          <cell r="J10">
            <v>34.92</v>
          </cell>
          <cell r="K10">
            <v>0</v>
          </cell>
        </row>
        <row r="11">
          <cell r="B11">
            <v>26.175000000000001</v>
          </cell>
          <cell r="C11">
            <v>34.1</v>
          </cell>
          <cell r="D11">
            <v>20.2</v>
          </cell>
          <cell r="E11">
            <v>33.458333333333336</v>
          </cell>
          <cell r="F11">
            <v>56</v>
          </cell>
          <cell r="G11">
            <v>13</v>
          </cell>
          <cell r="H11">
            <v>26.64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>
            <v>27.329166666666666</v>
          </cell>
          <cell r="C12">
            <v>34.700000000000003</v>
          </cell>
          <cell r="D12">
            <v>20.100000000000001</v>
          </cell>
          <cell r="E12">
            <v>32.416666666666664</v>
          </cell>
          <cell r="F12">
            <v>67</v>
          </cell>
          <cell r="G12">
            <v>13</v>
          </cell>
          <cell r="H12">
            <v>21.6</v>
          </cell>
          <cell r="I12" t="str">
            <v>L</v>
          </cell>
          <cell r="J12">
            <v>33.840000000000003</v>
          </cell>
          <cell r="K12">
            <v>0</v>
          </cell>
        </row>
        <row r="13">
          <cell r="B13">
            <v>28.441666666666666</v>
          </cell>
          <cell r="C13">
            <v>36.1</v>
          </cell>
          <cell r="D13">
            <v>23.1</v>
          </cell>
          <cell r="E13">
            <v>28.916666666666668</v>
          </cell>
          <cell r="F13">
            <v>43</v>
          </cell>
          <cell r="G13">
            <v>13</v>
          </cell>
          <cell r="H13">
            <v>22.68</v>
          </cell>
          <cell r="I13" t="str">
            <v>L</v>
          </cell>
          <cell r="J13">
            <v>39.24</v>
          </cell>
          <cell r="K13">
            <v>0</v>
          </cell>
        </row>
        <row r="14">
          <cell r="B14">
            <v>28.137500000000003</v>
          </cell>
          <cell r="C14">
            <v>35.299999999999997</v>
          </cell>
          <cell r="D14">
            <v>21.8</v>
          </cell>
          <cell r="E14">
            <v>28.291666666666668</v>
          </cell>
          <cell r="F14">
            <v>48</v>
          </cell>
          <cell r="G14">
            <v>12</v>
          </cell>
          <cell r="H14">
            <v>22.68</v>
          </cell>
          <cell r="I14" t="str">
            <v>L</v>
          </cell>
          <cell r="J14">
            <v>42.12</v>
          </cell>
          <cell r="K14">
            <v>0</v>
          </cell>
        </row>
        <row r="15">
          <cell r="B15">
            <v>28.604166666666671</v>
          </cell>
          <cell r="C15">
            <v>37.799999999999997</v>
          </cell>
          <cell r="D15">
            <v>22.1</v>
          </cell>
          <cell r="E15">
            <v>27.833333333333332</v>
          </cell>
          <cell r="F15">
            <v>45</v>
          </cell>
          <cell r="G15">
            <v>12</v>
          </cell>
          <cell r="H15">
            <v>18.720000000000002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29.412499999999998</v>
          </cell>
          <cell r="C16">
            <v>36.6</v>
          </cell>
          <cell r="D16">
            <v>22.4</v>
          </cell>
          <cell r="E16">
            <v>30.166666666666668</v>
          </cell>
          <cell r="F16">
            <v>50</v>
          </cell>
          <cell r="G16">
            <v>11</v>
          </cell>
          <cell r="H16">
            <v>16.920000000000002</v>
          </cell>
          <cell r="I16" t="str">
            <v>SE</v>
          </cell>
          <cell r="J16">
            <v>29.52</v>
          </cell>
          <cell r="K16">
            <v>0</v>
          </cell>
        </row>
        <row r="17">
          <cell r="B17">
            <v>28.666666666666675</v>
          </cell>
          <cell r="C17">
            <v>35.9</v>
          </cell>
          <cell r="D17">
            <v>21.4</v>
          </cell>
          <cell r="E17">
            <v>28.375</v>
          </cell>
          <cell r="F17">
            <v>56</v>
          </cell>
          <cell r="G17">
            <v>13</v>
          </cell>
          <cell r="H17">
            <v>19.8</v>
          </cell>
          <cell r="I17" t="str">
            <v>L</v>
          </cell>
          <cell r="J17">
            <v>39.96</v>
          </cell>
          <cell r="K17">
            <v>0</v>
          </cell>
        </row>
        <row r="18">
          <cell r="B18">
            <v>29.154166666666665</v>
          </cell>
          <cell r="C18">
            <v>37.700000000000003</v>
          </cell>
          <cell r="D18">
            <v>21.5</v>
          </cell>
          <cell r="E18">
            <v>27.208333333333332</v>
          </cell>
          <cell r="F18">
            <v>47</v>
          </cell>
          <cell r="G18">
            <v>12</v>
          </cell>
          <cell r="H18">
            <v>22.32</v>
          </cell>
          <cell r="I18" t="str">
            <v>L</v>
          </cell>
          <cell r="J18">
            <v>37.800000000000004</v>
          </cell>
          <cell r="K18">
            <v>0</v>
          </cell>
        </row>
        <row r="19">
          <cell r="B19">
            <v>29.404166666666665</v>
          </cell>
          <cell r="C19">
            <v>37.6</v>
          </cell>
          <cell r="D19">
            <v>21.8</v>
          </cell>
          <cell r="E19">
            <v>28.125</v>
          </cell>
          <cell r="F19">
            <v>53</v>
          </cell>
          <cell r="G19">
            <v>13</v>
          </cell>
          <cell r="H19">
            <v>18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27.500000000000004</v>
          </cell>
          <cell r="C20">
            <v>34.6</v>
          </cell>
          <cell r="D20">
            <v>19.399999999999999</v>
          </cell>
          <cell r="E20">
            <v>42.583333333333336</v>
          </cell>
          <cell r="F20">
            <v>82</v>
          </cell>
          <cell r="G20">
            <v>17</v>
          </cell>
          <cell r="H20">
            <v>19.079999999999998</v>
          </cell>
          <cell r="I20" t="str">
            <v>SO</v>
          </cell>
          <cell r="J20">
            <v>37.440000000000005</v>
          </cell>
          <cell r="K20">
            <v>0</v>
          </cell>
        </row>
        <row r="21">
          <cell r="B21">
            <v>23.295833333333331</v>
          </cell>
          <cell r="C21">
            <v>32.5</v>
          </cell>
          <cell r="D21">
            <v>16.7</v>
          </cell>
          <cell r="E21">
            <v>65.916666666666671</v>
          </cell>
          <cell r="F21">
            <v>97</v>
          </cell>
          <cell r="G21">
            <v>27</v>
          </cell>
          <cell r="H21">
            <v>23.759999999999998</v>
          </cell>
          <cell r="I21" t="str">
            <v>SO</v>
          </cell>
          <cell r="J21">
            <v>41.4</v>
          </cell>
          <cell r="K21">
            <v>0</v>
          </cell>
        </row>
        <row r="22">
          <cell r="B22">
            <v>26.545833333333334</v>
          </cell>
          <cell r="C22">
            <v>35.700000000000003</v>
          </cell>
          <cell r="D22">
            <v>19.2</v>
          </cell>
          <cell r="E22">
            <v>45.083333333333336</v>
          </cell>
          <cell r="F22">
            <v>72</v>
          </cell>
          <cell r="G22">
            <v>13</v>
          </cell>
          <cell r="H22">
            <v>15.120000000000001</v>
          </cell>
          <cell r="I22" t="str">
            <v>SO</v>
          </cell>
          <cell r="J22">
            <v>33.119999999999997</v>
          </cell>
          <cell r="K22">
            <v>0</v>
          </cell>
        </row>
        <row r="23">
          <cell r="B23">
            <v>28.687500000000004</v>
          </cell>
          <cell r="C23">
            <v>35.9</v>
          </cell>
          <cell r="D23">
            <v>22.5</v>
          </cell>
          <cell r="E23">
            <v>31.375</v>
          </cell>
          <cell r="F23">
            <v>65</v>
          </cell>
          <cell r="G23">
            <v>13</v>
          </cell>
          <cell r="H23">
            <v>19.8</v>
          </cell>
          <cell r="I23" t="str">
            <v>SE</v>
          </cell>
          <cell r="J23">
            <v>38.519999999999996</v>
          </cell>
          <cell r="K23">
            <v>0</v>
          </cell>
        </row>
        <row r="24">
          <cell r="B24">
            <v>28.900000000000002</v>
          </cell>
          <cell r="C24">
            <v>36.1</v>
          </cell>
          <cell r="D24">
            <v>23</v>
          </cell>
          <cell r="E24">
            <v>30.125</v>
          </cell>
          <cell r="F24">
            <v>50</v>
          </cell>
          <cell r="G24">
            <v>12</v>
          </cell>
          <cell r="H24">
            <v>22.68</v>
          </cell>
          <cell r="I24" t="str">
            <v>L</v>
          </cell>
          <cell r="J24">
            <v>37.440000000000005</v>
          </cell>
          <cell r="K24">
            <v>0</v>
          </cell>
        </row>
        <row r="25">
          <cell r="B25">
            <v>28.349999999999998</v>
          </cell>
          <cell r="C25">
            <v>35.5</v>
          </cell>
          <cell r="D25">
            <v>21.9</v>
          </cell>
          <cell r="E25">
            <v>34.25</v>
          </cell>
          <cell r="F25">
            <v>60</v>
          </cell>
          <cell r="G25">
            <v>13</v>
          </cell>
          <cell r="H25">
            <v>27.36</v>
          </cell>
          <cell r="I25" t="str">
            <v>L</v>
          </cell>
          <cell r="J25">
            <v>39.6</v>
          </cell>
          <cell r="K25">
            <v>0</v>
          </cell>
        </row>
        <row r="26">
          <cell r="B26">
            <v>28.837499999999995</v>
          </cell>
          <cell r="C26">
            <v>36.200000000000003</v>
          </cell>
          <cell r="D26">
            <v>22.5</v>
          </cell>
          <cell r="E26">
            <v>30.916666666666668</v>
          </cell>
          <cell r="F26">
            <v>55</v>
          </cell>
          <cell r="G26">
            <v>13</v>
          </cell>
          <cell r="H26">
            <v>21.6</v>
          </cell>
          <cell r="I26" t="str">
            <v>L</v>
          </cell>
          <cell r="J26">
            <v>34.92</v>
          </cell>
          <cell r="K26">
            <v>0</v>
          </cell>
        </row>
        <row r="27">
          <cell r="B27">
            <v>28.866666666666671</v>
          </cell>
          <cell r="C27">
            <v>36</v>
          </cell>
          <cell r="D27">
            <v>22.8</v>
          </cell>
          <cell r="E27">
            <v>31.458333333333332</v>
          </cell>
          <cell r="F27">
            <v>50</v>
          </cell>
          <cell r="G27">
            <v>15</v>
          </cell>
          <cell r="H27">
            <v>17.64</v>
          </cell>
          <cell r="I27" t="str">
            <v>L</v>
          </cell>
          <cell r="J27">
            <v>37.080000000000005</v>
          </cell>
          <cell r="K27">
            <v>0</v>
          </cell>
        </row>
        <row r="28">
          <cell r="B28">
            <v>27.691666666666674</v>
          </cell>
          <cell r="C28">
            <v>33.799999999999997</v>
          </cell>
          <cell r="D28">
            <v>22</v>
          </cell>
          <cell r="E28">
            <v>39.958333333333336</v>
          </cell>
          <cell r="F28">
            <v>68</v>
          </cell>
          <cell r="G28">
            <v>22</v>
          </cell>
          <cell r="H28">
            <v>23.400000000000002</v>
          </cell>
          <cell r="I28" t="str">
            <v>L</v>
          </cell>
          <cell r="J28">
            <v>38.159999999999997</v>
          </cell>
          <cell r="K28">
            <v>0</v>
          </cell>
        </row>
        <row r="29">
          <cell r="B29">
            <v>26.137499999999999</v>
          </cell>
          <cell r="C29">
            <v>33.200000000000003</v>
          </cell>
          <cell r="D29">
            <v>19.8</v>
          </cell>
          <cell r="E29">
            <v>45.708333333333336</v>
          </cell>
          <cell r="F29">
            <v>71</v>
          </cell>
          <cell r="G29">
            <v>20</v>
          </cell>
          <cell r="H29">
            <v>27</v>
          </cell>
          <cell r="I29" t="str">
            <v>SE</v>
          </cell>
          <cell r="J29">
            <v>47.88</v>
          </cell>
          <cell r="K29">
            <v>0</v>
          </cell>
        </row>
        <row r="30">
          <cell r="B30">
            <v>25.862500000000001</v>
          </cell>
          <cell r="C30">
            <v>31</v>
          </cell>
          <cell r="D30">
            <v>20.8</v>
          </cell>
          <cell r="E30">
            <v>45.083333333333336</v>
          </cell>
          <cell r="F30">
            <v>67</v>
          </cell>
          <cell r="G30">
            <v>23</v>
          </cell>
          <cell r="H30">
            <v>21.240000000000002</v>
          </cell>
          <cell r="I30" t="str">
            <v>SE</v>
          </cell>
          <cell r="J30">
            <v>41.04</v>
          </cell>
          <cell r="K30">
            <v>0</v>
          </cell>
        </row>
        <row r="31">
          <cell r="B31">
            <v>27.679166666666664</v>
          </cell>
          <cell r="C31">
            <v>36.700000000000003</v>
          </cell>
          <cell r="D31">
            <v>19.600000000000001</v>
          </cell>
          <cell r="E31">
            <v>40.666666666666664</v>
          </cell>
          <cell r="F31">
            <v>71</v>
          </cell>
          <cell r="G31">
            <v>14</v>
          </cell>
          <cell r="H31">
            <v>19.440000000000001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28.379166666666663</v>
          </cell>
          <cell r="C32">
            <v>37</v>
          </cell>
          <cell r="D32">
            <v>22.6</v>
          </cell>
          <cell r="E32">
            <v>38.5</v>
          </cell>
          <cell r="F32">
            <v>58</v>
          </cell>
          <cell r="G32">
            <v>20</v>
          </cell>
          <cell r="H32">
            <v>15.840000000000002</v>
          </cell>
          <cell r="I32" t="str">
            <v>L</v>
          </cell>
          <cell r="J32">
            <v>47.88</v>
          </cell>
          <cell r="K32">
            <v>0</v>
          </cell>
        </row>
        <row r="33">
          <cell r="B33">
            <v>20.362500000000004</v>
          </cell>
          <cell r="C33">
            <v>24.4</v>
          </cell>
          <cell r="D33">
            <v>18.899999999999999</v>
          </cell>
          <cell r="E33">
            <v>88.416666666666671</v>
          </cell>
          <cell r="F33">
            <v>98</v>
          </cell>
          <cell r="G33">
            <v>56</v>
          </cell>
          <cell r="H33">
            <v>29.52</v>
          </cell>
          <cell r="I33" t="str">
            <v>SE</v>
          </cell>
          <cell r="J33">
            <v>50.76</v>
          </cell>
          <cell r="K33">
            <v>16.399999999999999</v>
          </cell>
        </row>
        <row r="34">
          <cell r="B34">
            <v>21.595833333333331</v>
          </cell>
          <cell r="C34">
            <v>27.9</v>
          </cell>
          <cell r="D34">
            <v>19</v>
          </cell>
          <cell r="E34">
            <v>83.125</v>
          </cell>
          <cell r="F34">
            <v>99</v>
          </cell>
          <cell r="G34">
            <v>43</v>
          </cell>
          <cell r="H34">
            <v>13.32</v>
          </cell>
          <cell r="I34" t="str">
            <v>N</v>
          </cell>
          <cell r="J34">
            <v>25.56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>
        <row r="5">
          <cell r="B5">
            <v>23.912499999999998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23.558333333333334</v>
          </cell>
          <cell r="C5">
            <v>35.4</v>
          </cell>
          <cell r="D5">
            <v>13.1</v>
          </cell>
          <cell r="E5">
            <v>37.333333333333336</v>
          </cell>
          <cell r="F5">
            <v>68</v>
          </cell>
          <cell r="G5">
            <v>22</v>
          </cell>
          <cell r="H5">
            <v>14.76</v>
          </cell>
          <cell r="I5" t="str">
            <v>NE</v>
          </cell>
          <cell r="J5">
            <v>29.880000000000003</v>
          </cell>
          <cell r="K5">
            <v>0</v>
          </cell>
        </row>
        <row r="6">
          <cell r="B6">
            <v>27.200000000000003</v>
          </cell>
          <cell r="C6">
            <v>37.299999999999997</v>
          </cell>
          <cell r="D6">
            <v>17</v>
          </cell>
          <cell r="E6" t="str">
            <v>*</v>
          </cell>
          <cell r="F6" t="str">
            <v>*</v>
          </cell>
          <cell r="G6" t="str">
            <v>*</v>
          </cell>
          <cell r="H6">
            <v>20.16</v>
          </cell>
          <cell r="I6" t="str">
            <v>NE</v>
          </cell>
          <cell r="J6">
            <v>41.4</v>
          </cell>
          <cell r="K6">
            <v>2.6</v>
          </cell>
        </row>
        <row r="7">
          <cell r="B7">
            <v>27.970833333333331</v>
          </cell>
          <cell r="C7">
            <v>36.799999999999997</v>
          </cell>
          <cell r="D7">
            <v>21</v>
          </cell>
          <cell r="E7" t="str">
            <v>*</v>
          </cell>
          <cell r="F7" t="str">
            <v>*</v>
          </cell>
          <cell r="G7" t="str">
            <v>*</v>
          </cell>
          <cell r="H7">
            <v>19.440000000000001</v>
          </cell>
          <cell r="I7" t="str">
            <v>NE</v>
          </cell>
          <cell r="J7">
            <v>38.159999999999997</v>
          </cell>
          <cell r="K7">
            <v>0</v>
          </cell>
        </row>
        <row r="8">
          <cell r="B8">
            <v>27.570833333333336</v>
          </cell>
          <cell r="C8">
            <v>37.5</v>
          </cell>
          <cell r="D8">
            <v>18.8</v>
          </cell>
          <cell r="E8" t="str">
            <v>*</v>
          </cell>
          <cell r="F8" t="str">
            <v>*</v>
          </cell>
          <cell r="G8" t="str">
            <v>*</v>
          </cell>
          <cell r="H8">
            <v>19.440000000000001</v>
          </cell>
          <cell r="I8" t="str">
            <v>NE</v>
          </cell>
          <cell r="J8">
            <v>35.28</v>
          </cell>
          <cell r="K8">
            <v>0</v>
          </cell>
        </row>
        <row r="9">
          <cell r="B9">
            <v>21.3125</v>
          </cell>
          <cell r="C9">
            <v>26.9</v>
          </cell>
          <cell r="D9">
            <v>16.8</v>
          </cell>
          <cell r="E9" t="str">
            <v>*</v>
          </cell>
          <cell r="F9" t="str">
            <v>*</v>
          </cell>
          <cell r="G9" t="str">
            <v>*</v>
          </cell>
          <cell r="H9">
            <v>21.6</v>
          </cell>
          <cell r="I9" t="str">
            <v>SO</v>
          </cell>
          <cell r="J9">
            <v>42.480000000000004</v>
          </cell>
          <cell r="K9">
            <v>0</v>
          </cell>
        </row>
        <row r="10">
          <cell r="B10">
            <v>22.275000000000002</v>
          </cell>
          <cell r="C10">
            <v>35.5</v>
          </cell>
          <cell r="D10">
            <v>14.5</v>
          </cell>
          <cell r="E10" t="str">
            <v>*</v>
          </cell>
          <cell r="F10" t="str">
            <v>*</v>
          </cell>
          <cell r="G10" t="str">
            <v>*</v>
          </cell>
          <cell r="H10">
            <v>9.7200000000000006</v>
          </cell>
          <cell r="I10" t="str">
            <v>SO</v>
          </cell>
          <cell r="J10">
            <v>33.480000000000004</v>
          </cell>
          <cell r="K10">
            <v>0</v>
          </cell>
        </row>
        <row r="11">
          <cell r="B11">
            <v>25.183333333333334</v>
          </cell>
          <cell r="C11">
            <v>36.4</v>
          </cell>
          <cell r="D11">
            <v>15.1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16.2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26.125</v>
          </cell>
          <cell r="C12">
            <v>37.1</v>
          </cell>
          <cell r="D12">
            <v>17.2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12.6</v>
          </cell>
          <cell r="I12" t="str">
            <v>NE</v>
          </cell>
          <cell r="J12">
            <v>30.96</v>
          </cell>
          <cell r="K12">
            <v>0</v>
          </cell>
        </row>
        <row r="13">
          <cell r="B13">
            <v>28.516666666666666</v>
          </cell>
          <cell r="C13">
            <v>38.6</v>
          </cell>
          <cell r="D13">
            <v>20.3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15.120000000000001</v>
          </cell>
          <cell r="I13" t="str">
            <v>NE</v>
          </cell>
          <cell r="J13">
            <v>41.76</v>
          </cell>
          <cell r="K13">
            <v>0</v>
          </cell>
        </row>
        <row r="14">
          <cell r="B14">
            <v>29.704166666666676</v>
          </cell>
          <cell r="C14">
            <v>38</v>
          </cell>
          <cell r="D14">
            <v>21.8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25.2</v>
          </cell>
          <cell r="I14" t="str">
            <v>N</v>
          </cell>
          <cell r="J14">
            <v>54.36</v>
          </cell>
          <cell r="K14">
            <v>0</v>
          </cell>
        </row>
        <row r="15">
          <cell r="B15">
            <v>23.233333333333334</v>
          </cell>
          <cell r="C15">
            <v>31.6</v>
          </cell>
          <cell r="D15">
            <v>16.899999999999999</v>
          </cell>
          <cell r="E15">
            <v>38.25</v>
          </cell>
          <cell r="F15">
            <v>100</v>
          </cell>
          <cell r="G15">
            <v>20</v>
          </cell>
          <cell r="H15">
            <v>26.28</v>
          </cell>
          <cell r="I15" t="str">
            <v>S</v>
          </cell>
          <cell r="J15">
            <v>51.12</v>
          </cell>
          <cell r="K15">
            <v>0</v>
          </cell>
        </row>
        <row r="16">
          <cell r="B16">
            <v>23.420833333333334</v>
          </cell>
          <cell r="C16">
            <v>32.9</v>
          </cell>
          <cell r="D16">
            <v>17.600000000000001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9.7200000000000006</v>
          </cell>
          <cell r="I16" t="str">
            <v>SO</v>
          </cell>
          <cell r="J16">
            <v>25.2</v>
          </cell>
          <cell r="K16">
            <v>0</v>
          </cell>
        </row>
        <row r="17">
          <cell r="B17">
            <v>26.433333333333337</v>
          </cell>
          <cell r="C17">
            <v>37.799999999999997</v>
          </cell>
          <cell r="D17">
            <v>17.600000000000001</v>
          </cell>
          <cell r="E17">
            <v>16</v>
          </cell>
          <cell r="F17">
            <v>59</v>
          </cell>
          <cell r="G17" t="str">
            <v>*</v>
          </cell>
          <cell r="H17">
            <v>16.559999999999999</v>
          </cell>
          <cell r="I17" t="str">
            <v>N</v>
          </cell>
          <cell r="J17">
            <v>33.119999999999997</v>
          </cell>
          <cell r="K17">
            <v>5.4</v>
          </cell>
        </row>
        <row r="18">
          <cell r="B18">
            <v>28.629166666666666</v>
          </cell>
          <cell r="C18">
            <v>36.6</v>
          </cell>
          <cell r="D18">
            <v>22.9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17.28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22.595833333333335</v>
          </cell>
          <cell r="C19">
            <v>28</v>
          </cell>
          <cell r="D19">
            <v>19.5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16.2</v>
          </cell>
          <cell r="I19" t="str">
            <v>SO</v>
          </cell>
          <cell r="J19">
            <v>31.680000000000003</v>
          </cell>
          <cell r="K19">
            <v>4.4000000000000004</v>
          </cell>
        </row>
        <row r="20">
          <cell r="B20">
            <v>17.766666666666662</v>
          </cell>
          <cell r="C20">
            <v>21.1</v>
          </cell>
          <cell r="D20">
            <v>16.399999999999999</v>
          </cell>
          <cell r="E20" t="str">
            <v>*</v>
          </cell>
          <cell r="F20">
            <v>15</v>
          </cell>
          <cell r="G20" t="str">
            <v>*</v>
          </cell>
          <cell r="H20">
            <v>18.720000000000002</v>
          </cell>
          <cell r="I20" t="str">
            <v>SO</v>
          </cell>
          <cell r="J20">
            <v>36</v>
          </cell>
          <cell r="K20">
            <v>1.4</v>
          </cell>
        </row>
        <row r="21">
          <cell r="B21">
            <v>19.875000000000004</v>
          </cell>
          <cell r="C21">
            <v>28</v>
          </cell>
          <cell r="D21">
            <v>15.1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16.920000000000002</v>
          </cell>
          <cell r="I21" t="str">
            <v>S</v>
          </cell>
          <cell r="J21">
            <v>29.16</v>
          </cell>
          <cell r="K21">
            <v>0.8</v>
          </cell>
        </row>
        <row r="22">
          <cell r="B22">
            <v>21.620833333333337</v>
          </cell>
          <cell r="C22">
            <v>33.1</v>
          </cell>
          <cell r="D22">
            <v>13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7.5600000000000005</v>
          </cell>
          <cell r="I22" t="str">
            <v>SO</v>
          </cell>
          <cell r="J22">
            <v>19.079999999999998</v>
          </cell>
          <cell r="K22">
            <v>0</v>
          </cell>
        </row>
        <row r="23">
          <cell r="B23">
            <v>25.012499999999999</v>
          </cell>
          <cell r="C23">
            <v>38.1</v>
          </cell>
          <cell r="D23">
            <v>14.6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12.24</v>
          </cell>
          <cell r="I23" t="str">
            <v>N</v>
          </cell>
          <cell r="J23">
            <v>34.56</v>
          </cell>
          <cell r="K23">
            <v>0</v>
          </cell>
        </row>
        <row r="24">
          <cell r="B24">
            <v>26.858333333333334</v>
          </cell>
          <cell r="C24">
            <v>38.5</v>
          </cell>
          <cell r="D24">
            <v>16.2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18.36</v>
          </cell>
          <cell r="I24" t="str">
            <v>NE</v>
          </cell>
          <cell r="J24">
            <v>41.4</v>
          </cell>
          <cell r="K24">
            <v>0</v>
          </cell>
        </row>
        <row r="25">
          <cell r="B25">
            <v>27.475000000000005</v>
          </cell>
          <cell r="C25">
            <v>38.4</v>
          </cell>
          <cell r="D25">
            <v>17.3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18.36</v>
          </cell>
          <cell r="I25" t="str">
            <v>NE</v>
          </cell>
          <cell r="J25">
            <v>39.24</v>
          </cell>
          <cell r="K25">
            <v>0</v>
          </cell>
        </row>
        <row r="26">
          <cell r="B26">
            <v>24.387499999999999</v>
          </cell>
          <cell r="C26">
            <v>34.6</v>
          </cell>
          <cell r="D26">
            <v>17.5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15.840000000000002</v>
          </cell>
          <cell r="I26" t="str">
            <v>SO</v>
          </cell>
          <cell r="J26">
            <v>27.36</v>
          </cell>
          <cell r="K26">
            <v>0</v>
          </cell>
        </row>
        <row r="27">
          <cell r="B27">
            <v>20.854166666666668</v>
          </cell>
          <cell r="C27">
            <v>25.9</v>
          </cell>
          <cell r="D27">
            <v>17.7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15.120000000000001</v>
          </cell>
          <cell r="I27" t="str">
            <v>S</v>
          </cell>
          <cell r="J27">
            <v>29.52</v>
          </cell>
          <cell r="K27">
            <v>0</v>
          </cell>
        </row>
        <row r="28">
          <cell r="B28">
            <v>21.654166666666669</v>
          </cell>
          <cell r="C28">
            <v>29</v>
          </cell>
          <cell r="D28">
            <v>16.8</v>
          </cell>
          <cell r="E28" t="str">
            <v>*</v>
          </cell>
          <cell r="F28" t="str">
            <v>*</v>
          </cell>
          <cell r="G28" t="str">
            <v>*</v>
          </cell>
          <cell r="H28">
            <v>8.64</v>
          </cell>
          <cell r="I28" t="str">
            <v>SO</v>
          </cell>
          <cell r="J28">
            <v>21.96</v>
          </cell>
          <cell r="K28">
            <v>0</v>
          </cell>
        </row>
        <row r="29">
          <cell r="B29">
            <v>23.712500000000002</v>
          </cell>
          <cell r="C29">
            <v>29.3</v>
          </cell>
          <cell r="D29">
            <v>19.5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14.76</v>
          </cell>
          <cell r="I29" t="str">
            <v>L</v>
          </cell>
          <cell r="J29">
            <v>34.92</v>
          </cell>
          <cell r="K29">
            <v>0</v>
          </cell>
        </row>
        <row r="30">
          <cell r="B30">
            <v>24.195833333333336</v>
          </cell>
          <cell r="C30">
            <v>36.200000000000003</v>
          </cell>
          <cell r="D30">
            <v>13.5</v>
          </cell>
          <cell r="E30" t="str">
            <v>*</v>
          </cell>
          <cell r="F30" t="str">
            <v>*</v>
          </cell>
          <cell r="G30" t="str">
            <v>*</v>
          </cell>
          <cell r="H30">
            <v>9.7200000000000006</v>
          </cell>
          <cell r="I30" t="str">
            <v>NE</v>
          </cell>
          <cell r="J30">
            <v>25.56</v>
          </cell>
          <cell r="K30">
            <v>4</v>
          </cell>
        </row>
        <row r="31">
          <cell r="B31">
            <v>26.133333333333329</v>
          </cell>
          <cell r="C31">
            <v>37.799999999999997</v>
          </cell>
          <cell r="D31">
            <v>15.9</v>
          </cell>
          <cell r="E31" t="str">
            <v>*</v>
          </cell>
          <cell r="F31">
            <v>44</v>
          </cell>
          <cell r="G31" t="str">
            <v>*</v>
          </cell>
          <cell r="H31">
            <v>9.3600000000000012</v>
          </cell>
          <cell r="I31" t="str">
            <v>NE</v>
          </cell>
          <cell r="J31">
            <v>26.28</v>
          </cell>
          <cell r="K31">
            <v>0</v>
          </cell>
        </row>
        <row r="32">
          <cell r="B32">
            <v>24.579166666666662</v>
          </cell>
          <cell r="C32">
            <v>31.7</v>
          </cell>
          <cell r="D32">
            <v>18</v>
          </cell>
          <cell r="E32">
            <v>49</v>
          </cell>
          <cell r="F32">
            <v>50</v>
          </cell>
          <cell r="G32">
            <v>48</v>
          </cell>
          <cell r="H32">
            <v>16.920000000000002</v>
          </cell>
          <cell r="I32" t="str">
            <v>O</v>
          </cell>
          <cell r="J32">
            <v>31.680000000000003</v>
          </cell>
          <cell r="K32">
            <v>2</v>
          </cell>
        </row>
        <row r="33">
          <cell r="B33">
            <v>22.633333333333336</v>
          </cell>
          <cell r="C33">
            <v>26.3</v>
          </cell>
          <cell r="D33">
            <v>20</v>
          </cell>
          <cell r="E33">
            <v>50.541666666666664</v>
          </cell>
          <cell r="F33">
            <v>51</v>
          </cell>
          <cell r="G33">
            <v>49</v>
          </cell>
          <cell r="H33">
            <v>12.24</v>
          </cell>
          <cell r="I33" t="str">
            <v>NE</v>
          </cell>
          <cell r="J33">
            <v>28.08</v>
          </cell>
          <cell r="K33">
            <v>0.4</v>
          </cell>
        </row>
        <row r="34">
          <cell r="B34">
            <v>23.929166666666664</v>
          </cell>
          <cell r="C34">
            <v>32.700000000000003</v>
          </cell>
          <cell r="D34">
            <v>18.2</v>
          </cell>
          <cell r="E34">
            <v>50.458333333333336</v>
          </cell>
          <cell r="F34">
            <v>52</v>
          </cell>
          <cell r="G34">
            <v>49</v>
          </cell>
          <cell r="H34">
            <v>9.7200000000000006</v>
          </cell>
          <cell r="I34" t="str">
            <v>NO</v>
          </cell>
          <cell r="J34">
            <v>25.92</v>
          </cell>
          <cell r="K34">
            <v>0.4</v>
          </cell>
        </row>
        <row r="35">
          <cell r="I35" t="str">
            <v>NE</v>
          </cell>
        </row>
      </sheetData>
      <sheetData sheetId="9"/>
      <sheetData sheetId="10">
        <row r="5">
          <cell r="B5">
            <v>25.066666666666666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26.862500000000008</v>
          </cell>
          <cell r="C5">
            <v>34.799999999999997</v>
          </cell>
          <cell r="D5">
            <v>20.9</v>
          </cell>
          <cell r="E5">
            <v>39.125</v>
          </cell>
          <cell r="F5">
            <v>62</v>
          </cell>
          <cell r="G5">
            <v>23</v>
          </cell>
          <cell r="H5">
            <v>37.080000000000005</v>
          </cell>
          <cell r="I5" t="str">
            <v>L</v>
          </cell>
          <cell r="J5">
            <v>57.960000000000008</v>
          </cell>
          <cell r="K5">
            <v>0</v>
          </cell>
        </row>
        <row r="6">
          <cell r="B6">
            <v>28.154166666666665</v>
          </cell>
          <cell r="C6">
            <v>35.700000000000003</v>
          </cell>
          <cell r="D6">
            <v>22.4</v>
          </cell>
          <cell r="E6">
            <v>38.875</v>
          </cell>
          <cell r="F6">
            <v>56</v>
          </cell>
          <cell r="G6">
            <v>20</v>
          </cell>
          <cell r="H6">
            <v>31.319999999999997</v>
          </cell>
          <cell r="I6" t="str">
            <v>L</v>
          </cell>
          <cell r="J6">
            <v>52.2</v>
          </cell>
          <cell r="K6">
            <v>0</v>
          </cell>
        </row>
        <row r="7">
          <cell r="B7">
            <v>28.204166666666669</v>
          </cell>
          <cell r="C7">
            <v>35.299999999999997</v>
          </cell>
          <cell r="D7">
            <v>22.6</v>
          </cell>
          <cell r="E7">
            <v>36.416666666666664</v>
          </cell>
          <cell r="F7">
            <v>48</v>
          </cell>
          <cell r="G7">
            <v>23</v>
          </cell>
          <cell r="H7">
            <v>30.240000000000002</v>
          </cell>
          <cell r="I7" t="str">
            <v>L</v>
          </cell>
          <cell r="J7">
            <v>44.28</v>
          </cell>
          <cell r="K7">
            <v>0</v>
          </cell>
        </row>
        <row r="8">
          <cell r="B8">
            <v>28.387499999999999</v>
          </cell>
          <cell r="C8">
            <v>35.4</v>
          </cell>
          <cell r="D8">
            <v>22.2</v>
          </cell>
          <cell r="E8">
            <v>30.75</v>
          </cell>
          <cell r="F8">
            <v>46</v>
          </cell>
          <cell r="G8">
            <v>20</v>
          </cell>
          <cell r="H8">
            <v>26.28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27.645833333333339</v>
          </cell>
          <cell r="C9">
            <v>34.1</v>
          </cell>
          <cell r="D9">
            <v>21.7</v>
          </cell>
          <cell r="E9">
            <v>33.166666666666664</v>
          </cell>
          <cell r="F9">
            <v>53</v>
          </cell>
          <cell r="G9">
            <v>23</v>
          </cell>
          <cell r="H9">
            <v>18.720000000000002</v>
          </cell>
          <cell r="I9" t="str">
            <v>N</v>
          </cell>
          <cell r="J9">
            <v>32.04</v>
          </cell>
          <cell r="K9">
            <v>0</v>
          </cell>
        </row>
        <row r="10">
          <cell r="B10">
            <v>25.916666666666671</v>
          </cell>
          <cell r="C10">
            <v>35.1</v>
          </cell>
          <cell r="D10">
            <v>16.899999999999999</v>
          </cell>
          <cell r="E10">
            <v>44.958333333333336</v>
          </cell>
          <cell r="F10">
            <v>76</v>
          </cell>
          <cell r="G10">
            <v>16</v>
          </cell>
          <cell r="H10">
            <v>16.920000000000002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27.5</v>
          </cell>
          <cell r="C11">
            <v>34.700000000000003</v>
          </cell>
          <cell r="D11">
            <v>21.9</v>
          </cell>
          <cell r="E11">
            <v>27.666666666666668</v>
          </cell>
          <cell r="F11">
            <v>38</v>
          </cell>
          <cell r="G11">
            <v>14</v>
          </cell>
          <cell r="H11">
            <v>18</v>
          </cell>
          <cell r="I11" t="str">
            <v>L</v>
          </cell>
          <cell r="J11">
            <v>37.440000000000005</v>
          </cell>
          <cell r="K11">
            <v>0</v>
          </cell>
        </row>
        <row r="12">
          <cell r="B12">
            <v>27.512500000000003</v>
          </cell>
          <cell r="C12">
            <v>35.4</v>
          </cell>
          <cell r="D12">
            <v>19.8</v>
          </cell>
          <cell r="E12">
            <v>31.083333333333332</v>
          </cell>
          <cell r="F12">
            <v>47</v>
          </cell>
          <cell r="G12">
            <v>18</v>
          </cell>
          <cell r="H12">
            <v>21.240000000000002</v>
          </cell>
          <cell r="I12" t="str">
            <v>L</v>
          </cell>
          <cell r="J12">
            <v>37.080000000000005</v>
          </cell>
          <cell r="K12">
            <v>0</v>
          </cell>
        </row>
        <row r="13">
          <cell r="B13">
            <v>29.233333333333338</v>
          </cell>
          <cell r="C13">
            <v>36.9</v>
          </cell>
          <cell r="D13">
            <v>22.2</v>
          </cell>
          <cell r="E13">
            <v>30.291666666666668</v>
          </cell>
          <cell r="F13">
            <v>52</v>
          </cell>
          <cell r="G13">
            <v>17</v>
          </cell>
          <cell r="H13">
            <v>25.92</v>
          </cell>
          <cell r="I13" t="str">
            <v>L</v>
          </cell>
          <cell r="J13">
            <v>44.64</v>
          </cell>
          <cell r="K13">
            <v>0</v>
          </cell>
        </row>
        <row r="14">
          <cell r="B14">
            <v>30.558333333333334</v>
          </cell>
          <cell r="C14">
            <v>37.1</v>
          </cell>
          <cell r="D14">
            <v>25.6</v>
          </cell>
          <cell r="E14">
            <v>26.958333333333332</v>
          </cell>
          <cell r="F14">
            <v>46</v>
          </cell>
          <cell r="G14">
            <v>16</v>
          </cell>
          <cell r="H14">
            <v>26.64</v>
          </cell>
          <cell r="I14" t="str">
            <v>NE</v>
          </cell>
          <cell r="J14">
            <v>43.56</v>
          </cell>
          <cell r="K14">
            <v>0</v>
          </cell>
        </row>
        <row r="15">
          <cell r="B15">
            <v>28.570833333333329</v>
          </cell>
          <cell r="C15">
            <v>34.9</v>
          </cell>
          <cell r="D15">
            <v>23.9</v>
          </cell>
          <cell r="E15">
            <v>39.625</v>
          </cell>
          <cell r="F15">
            <v>68</v>
          </cell>
          <cell r="G15">
            <v>24</v>
          </cell>
          <cell r="H15">
            <v>19.079999999999998</v>
          </cell>
          <cell r="I15" t="str">
            <v>N</v>
          </cell>
          <cell r="J15">
            <v>31.680000000000003</v>
          </cell>
          <cell r="K15">
            <v>0</v>
          </cell>
        </row>
        <row r="16">
          <cell r="B16">
            <v>28.512499999999999</v>
          </cell>
          <cell r="C16">
            <v>38.1</v>
          </cell>
          <cell r="D16">
            <v>21.8</v>
          </cell>
          <cell r="E16">
            <v>46.5</v>
          </cell>
          <cell r="F16">
            <v>70</v>
          </cell>
          <cell r="G16">
            <v>18</v>
          </cell>
          <cell r="H16">
            <v>22.68</v>
          </cell>
          <cell r="I16" t="str">
            <v>L</v>
          </cell>
          <cell r="J16">
            <v>44.28</v>
          </cell>
          <cell r="K16">
            <v>0</v>
          </cell>
        </row>
        <row r="17">
          <cell r="B17">
            <v>29.754166666666674</v>
          </cell>
          <cell r="C17">
            <v>37</v>
          </cell>
          <cell r="D17">
            <v>23.2</v>
          </cell>
          <cell r="E17">
            <v>33.041666666666664</v>
          </cell>
          <cell r="F17">
            <v>52</v>
          </cell>
          <cell r="G17">
            <v>19</v>
          </cell>
          <cell r="H17">
            <v>21.240000000000002</v>
          </cell>
          <cell r="I17" t="str">
            <v>L</v>
          </cell>
          <cell r="J17">
            <v>79.92</v>
          </cell>
          <cell r="K17">
            <v>0</v>
          </cell>
        </row>
        <row r="18">
          <cell r="B18">
            <v>29.899999999999995</v>
          </cell>
          <cell r="C18">
            <v>36.9</v>
          </cell>
          <cell r="D18">
            <v>24.1</v>
          </cell>
          <cell r="E18">
            <v>31.208333333333332</v>
          </cell>
          <cell r="F18">
            <v>45</v>
          </cell>
          <cell r="G18">
            <v>17</v>
          </cell>
          <cell r="H18">
            <v>20.88</v>
          </cell>
          <cell r="I18" t="str">
            <v>NE</v>
          </cell>
          <cell r="J18">
            <v>46.800000000000004</v>
          </cell>
          <cell r="K18">
            <v>0</v>
          </cell>
        </row>
        <row r="19">
          <cell r="B19">
            <v>29.112499999999997</v>
          </cell>
          <cell r="C19">
            <v>37.200000000000003</v>
          </cell>
          <cell r="D19">
            <v>19.399999999999999</v>
          </cell>
          <cell r="E19">
            <v>35.25</v>
          </cell>
          <cell r="F19">
            <v>51</v>
          </cell>
          <cell r="G19">
            <v>18</v>
          </cell>
          <cell r="H19">
            <v>15.840000000000002</v>
          </cell>
          <cell r="I19" t="str">
            <v>N</v>
          </cell>
          <cell r="J19">
            <v>42.12</v>
          </cell>
          <cell r="K19">
            <v>0</v>
          </cell>
        </row>
        <row r="20">
          <cell r="B20">
            <v>24.5</v>
          </cell>
          <cell r="C20">
            <v>31.3</v>
          </cell>
          <cell r="D20">
            <v>18.5</v>
          </cell>
          <cell r="E20">
            <v>63.583333333333336</v>
          </cell>
          <cell r="F20">
            <v>85</v>
          </cell>
          <cell r="G20">
            <v>39</v>
          </cell>
          <cell r="H20">
            <v>20.16</v>
          </cell>
          <cell r="I20" t="str">
            <v>N</v>
          </cell>
          <cell r="J20">
            <v>36</v>
          </cell>
          <cell r="K20">
            <v>0</v>
          </cell>
        </row>
        <row r="21">
          <cell r="B21">
            <v>20.975000000000001</v>
          </cell>
          <cell r="C21">
            <v>31.6</v>
          </cell>
          <cell r="D21">
            <v>14.5</v>
          </cell>
          <cell r="E21">
            <v>67.916666666666671</v>
          </cell>
          <cell r="F21">
            <v>88</v>
          </cell>
          <cell r="G21">
            <v>35</v>
          </cell>
          <cell r="H21">
            <v>28.8</v>
          </cell>
          <cell r="I21" t="str">
            <v>N</v>
          </cell>
          <cell r="J21">
            <v>47.519999999999996</v>
          </cell>
          <cell r="K21">
            <v>0</v>
          </cell>
        </row>
        <row r="22">
          <cell r="B22">
            <v>26.029166666666669</v>
          </cell>
          <cell r="C22">
            <v>35.4</v>
          </cell>
          <cell r="D22">
            <v>17.7</v>
          </cell>
          <cell r="E22">
            <v>44.625</v>
          </cell>
          <cell r="F22">
            <v>66</v>
          </cell>
          <cell r="G22">
            <v>16</v>
          </cell>
          <cell r="H22">
            <v>20.88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28.250000000000004</v>
          </cell>
          <cell r="C23">
            <v>36.799999999999997</v>
          </cell>
          <cell r="D23">
            <v>19.100000000000001</v>
          </cell>
          <cell r="E23">
            <v>29.791666666666668</v>
          </cell>
          <cell r="F23">
            <v>52</v>
          </cell>
          <cell r="G23">
            <v>14</v>
          </cell>
          <cell r="H23">
            <v>27.720000000000002</v>
          </cell>
          <cell r="I23" t="str">
            <v>L</v>
          </cell>
          <cell r="J23">
            <v>51.12</v>
          </cell>
          <cell r="K23">
            <v>0</v>
          </cell>
        </row>
        <row r="24">
          <cell r="B24">
            <v>29.416666666666657</v>
          </cell>
          <cell r="C24">
            <v>37.1</v>
          </cell>
          <cell r="D24">
            <v>24.4</v>
          </cell>
          <cell r="E24">
            <v>25.083333333333332</v>
          </cell>
          <cell r="F24">
            <v>33</v>
          </cell>
          <cell r="G24">
            <v>14</v>
          </cell>
          <cell r="H24">
            <v>29.880000000000003</v>
          </cell>
          <cell r="I24" t="str">
            <v>L</v>
          </cell>
          <cell r="J24">
            <v>53.28</v>
          </cell>
          <cell r="K24">
            <v>0</v>
          </cell>
        </row>
        <row r="25">
          <cell r="B25">
            <v>29.700000000000003</v>
          </cell>
          <cell r="C25">
            <v>37.4</v>
          </cell>
          <cell r="D25">
            <v>24.4</v>
          </cell>
          <cell r="E25">
            <v>24.833333333333332</v>
          </cell>
          <cell r="F25">
            <v>33</v>
          </cell>
          <cell r="G25">
            <v>14</v>
          </cell>
          <cell r="H25">
            <v>25.56</v>
          </cell>
          <cell r="I25" t="str">
            <v>L</v>
          </cell>
          <cell r="J25">
            <v>42.12</v>
          </cell>
          <cell r="K25">
            <v>0</v>
          </cell>
        </row>
        <row r="26">
          <cell r="B26">
            <v>28.833333333333332</v>
          </cell>
          <cell r="C26">
            <v>36.299999999999997</v>
          </cell>
          <cell r="D26">
            <v>21.1</v>
          </cell>
          <cell r="E26">
            <v>27.333333333333332</v>
          </cell>
          <cell r="F26">
            <v>47</v>
          </cell>
          <cell r="G26">
            <v>15</v>
          </cell>
          <cell r="H26">
            <v>18.720000000000002</v>
          </cell>
          <cell r="I26" t="str">
            <v>N</v>
          </cell>
          <cell r="J26">
            <v>33.840000000000003</v>
          </cell>
          <cell r="K26">
            <v>0</v>
          </cell>
        </row>
        <row r="27">
          <cell r="B27">
            <v>28.279166666666665</v>
          </cell>
          <cell r="C27">
            <v>36.5</v>
          </cell>
          <cell r="D27">
            <v>21</v>
          </cell>
          <cell r="E27">
            <v>31.708333333333332</v>
          </cell>
          <cell r="F27">
            <v>46</v>
          </cell>
          <cell r="G27">
            <v>15</v>
          </cell>
          <cell r="H27">
            <v>13.68</v>
          </cell>
          <cell r="I27" t="str">
            <v>N</v>
          </cell>
          <cell r="J27">
            <v>25.92</v>
          </cell>
          <cell r="K27">
            <v>0</v>
          </cell>
        </row>
        <row r="28">
          <cell r="B28">
            <v>27.454166666666666</v>
          </cell>
          <cell r="C28">
            <v>35.5</v>
          </cell>
          <cell r="D28">
            <v>20.399999999999999</v>
          </cell>
          <cell r="E28">
            <v>39.125</v>
          </cell>
          <cell r="F28">
            <v>66</v>
          </cell>
          <cell r="G28">
            <v>19</v>
          </cell>
          <cell r="H28">
            <v>25.56</v>
          </cell>
          <cell r="I28" t="str">
            <v>L</v>
          </cell>
          <cell r="J28">
            <v>41.76</v>
          </cell>
          <cell r="K28">
            <v>0</v>
          </cell>
        </row>
        <row r="29">
          <cell r="B29">
            <v>27.708333333333325</v>
          </cell>
          <cell r="C29">
            <v>34</v>
          </cell>
          <cell r="D29">
            <v>22.8</v>
          </cell>
          <cell r="E29">
            <v>40.25</v>
          </cell>
          <cell r="F29">
            <v>58</v>
          </cell>
          <cell r="G29">
            <v>27</v>
          </cell>
          <cell r="H29">
            <v>30.6</v>
          </cell>
          <cell r="I29" t="str">
            <v>SE</v>
          </cell>
          <cell r="J29">
            <v>51.12</v>
          </cell>
          <cell r="K29">
            <v>0</v>
          </cell>
        </row>
        <row r="30">
          <cell r="B30">
            <v>27.070833333333329</v>
          </cell>
          <cell r="C30">
            <v>35.299999999999997</v>
          </cell>
          <cell r="D30">
            <v>21.3</v>
          </cell>
          <cell r="E30">
            <v>43.416666666666664</v>
          </cell>
          <cell r="F30">
            <v>61</v>
          </cell>
          <cell r="G30">
            <v>19</v>
          </cell>
          <cell r="H30">
            <v>19.440000000000001</v>
          </cell>
          <cell r="I30" t="str">
            <v>SE</v>
          </cell>
          <cell r="J30">
            <v>36</v>
          </cell>
          <cell r="K30">
            <v>0</v>
          </cell>
        </row>
        <row r="31">
          <cell r="B31">
            <v>28.862499999999997</v>
          </cell>
          <cell r="C31">
            <v>36.6</v>
          </cell>
          <cell r="D31">
            <v>21.9</v>
          </cell>
          <cell r="E31">
            <v>32.541666666666664</v>
          </cell>
          <cell r="F31">
            <v>50</v>
          </cell>
          <cell r="G31">
            <v>17</v>
          </cell>
          <cell r="H31">
            <v>21.240000000000002</v>
          </cell>
          <cell r="I31" t="str">
            <v>L</v>
          </cell>
          <cell r="J31">
            <v>35.64</v>
          </cell>
          <cell r="K31">
            <v>0</v>
          </cell>
        </row>
        <row r="32">
          <cell r="B32">
            <v>26.941666666666666</v>
          </cell>
          <cell r="C32">
            <v>32.5</v>
          </cell>
          <cell r="D32">
            <v>20.7</v>
          </cell>
          <cell r="E32">
            <v>45.666666666666664</v>
          </cell>
          <cell r="F32">
            <v>67</v>
          </cell>
          <cell r="G32">
            <v>30</v>
          </cell>
          <cell r="H32">
            <v>19.440000000000001</v>
          </cell>
          <cell r="I32" t="str">
            <v>N</v>
          </cell>
          <cell r="J32">
            <v>42.12</v>
          </cell>
          <cell r="K32">
            <v>0</v>
          </cell>
        </row>
        <row r="33">
          <cell r="B33">
            <v>20.824999999999999</v>
          </cell>
          <cell r="C33">
            <v>25.9</v>
          </cell>
          <cell r="D33">
            <v>18.899999999999999</v>
          </cell>
          <cell r="E33">
            <v>79.125</v>
          </cell>
          <cell r="F33">
            <v>89</v>
          </cell>
          <cell r="G33">
            <v>54</v>
          </cell>
          <cell r="H33">
            <v>15.840000000000002</v>
          </cell>
          <cell r="I33" t="str">
            <v>L</v>
          </cell>
          <cell r="J33">
            <v>28.8</v>
          </cell>
          <cell r="K33">
            <v>43.600000000000009</v>
          </cell>
        </row>
        <row r="34">
          <cell r="B34">
            <v>21.616666666666664</v>
          </cell>
          <cell r="C34">
            <v>28.4</v>
          </cell>
          <cell r="D34">
            <v>17</v>
          </cell>
          <cell r="E34">
            <v>75.208333333333329</v>
          </cell>
          <cell r="F34">
            <v>92</v>
          </cell>
          <cell r="G34">
            <v>53</v>
          </cell>
          <cell r="H34">
            <v>19.8</v>
          </cell>
          <cell r="I34" t="str">
            <v>N</v>
          </cell>
          <cell r="J34">
            <v>36.72</v>
          </cell>
          <cell r="K34">
            <v>1.4</v>
          </cell>
        </row>
        <row r="35">
          <cell r="I35" t="str">
            <v>L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26.416666666666668</v>
          </cell>
          <cell r="C5">
            <v>35.799999999999997</v>
          </cell>
          <cell r="D5">
            <v>18.600000000000001</v>
          </cell>
          <cell r="E5">
            <v>40.916666666666664</v>
          </cell>
          <cell r="F5">
            <v>75</v>
          </cell>
          <cell r="G5">
            <v>11</v>
          </cell>
          <cell r="H5">
            <v>15.48</v>
          </cell>
          <cell r="I5" t="str">
            <v>SE</v>
          </cell>
          <cell r="J5">
            <v>33.480000000000004</v>
          </cell>
          <cell r="K5">
            <v>0</v>
          </cell>
        </row>
        <row r="6">
          <cell r="B6">
            <v>26.012500000000003</v>
          </cell>
          <cell r="C6">
            <v>34.700000000000003</v>
          </cell>
          <cell r="D6">
            <v>18.2</v>
          </cell>
          <cell r="E6">
            <v>38.458333333333336</v>
          </cell>
          <cell r="F6">
            <v>65</v>
          </cell>
          <cell r="G6">
            <v>16</v>
          </cell>
          <cell r="H6">
            <v>20.16</v>
          </cell>
          <cell r="I6" t="str">
            <v>L</v>
          </cell>
          <cell r="J6">
            <v>39.6</v>
          </cell>
          <cell r="K6">
            <v>0</v>
          </cell>
        </row>
        <row r="7">
          <cell r="B7">
            <v>25.3</v>
          </cell>
          <cell r="C7">
            <v>33.700000000000003</v>
          </cell>
          <cell r="D7">
            <v>16.2</v>
          </cell>
          <cell r="E7">
            <v>39</v>
          </cell>
          <cell r="F7">
            <v>76</v>
          </cell>
          <cell r="G7">
            <v>15</v>
          </cell>
          <cell r="H7">
            <v>18</v>
          </cell>
          <cell r="I7" t="str">
            <v>L</v>
          </cell>
          <cell r="J7">
            <v>34.200000000000003</v>
          </cell>
          <cell r="K7">
            <v>0</v>
          </cell>
        </row>
        <row r="8">
          <cell r="B8">
            <v>23.866666666666671</v>
          </cell>
          <cell r="C8">
            <v>33.299999999999997</v>
          </cell>
          <cell r="D8">
            <v>13</v>
          </cell>
          <cell r="E8">
            <v>37.625</v>
          </cell>
          <cell r="F8">
            <v>76</v>
          </cell>
          <cell r="G8">
            <v>15</v>
          </cell>
          <cell r="H8">
            <v>14.4</v>
          </cell>
          <cell r="I8" t="str">
            <v>L</v>
          </cell>
          <cell r="J8">
            <v>47.16</v>
          </cell>
          <cell r="K8">
            <v>0</v>
          </cell>
        </row>
        <row r="9">
          <cell r="B9">
            <v>24.275000000000002</v>
          </cell>
          <cell r="C9">
            <v>34.4</v>
          </cell>
          <cell r="D9">
            <v>12.7</v>
          </cell>
          <cell r="E9">
            <v>35.166666666666664</v>
          </cell>
          <cell r="F9">
            <v>73</v>
          </cell>
          <cell r="G9">
            <v>12</v>
          </cell>
          <cell r="H9">
            <v>14.04</v>
          </cell>
          <cell r="I9" t="str">
            <v>SE</v>
          </cell>
          <cell r="J9">
            <v>29.52</v>
          </cell>
          <cell r="K9">
            <v>0</v>
          </cell>
        </row>
        <row r="10">
          <cell r="B10">
            <v>23.816666666666663</v>
          </cell>
          <cell r="C10">
            <v>33.700000000000003</v>
          </cell>
          <cell r="D10">
            <v>11.8</v>
          </cell>
          <cell r="E10">
            <v>35</v>
          </cell>
          <cell r="F10">
            <v>74</v>
          </cell>
          <cell r="G10">
            <v>12</v>
          </cell>
          <cell r="H10">
            <v>15.120000000000001</v>
          </cell>
          <cell r="I10" t="str">
            <v>O</v>
          </cell>
          <cell r="J10">
            <v>33.119999999999997</v>
          </cell>
          <cell r="K10">
            <v>0</v>
          </cell>
        </row>
        <row r="11">
          <cell r="B11">
            <v>24.837500000000002</v>
          </cell>
          <cell r="C11">
            <v>35.700000000000003</v>
          </cell>
          <cell r="D11">
            <v>13.4</v>
          </cell>
          <cell r="E11">
            <v>33.416666666666664</v>
          </cell>
          <cell r="F11">
            <v>65</v>
          </cell>
          <cell r="G11">
            <v>13</v>
          </cell>
          <cell r="H11">
            <v>9</v>
          </cell>
          <cell r="I11" t="str">
            <v>NE</v>
          </cell>
          <cell r="J11">
            <v>25.2</v>
          </cell>
          <cell r="K11">
            <v>0</v>
          </cell>
        </row>
        <row r="12">
          <cell r="B12">
            <v>26.083333333333325</v>
          </cell>
          <cell r="C12">
            <v>36.799999999999997</v>
          </cell>
          <cell r="D12">
            <v>14.7</v>
          </cell>
          <cell r="E12">
            <v>33.083333333333336</v>
          </cell>
          <cell r="F12">
            <v>66</v>
          </cell>
          <cell r="G12">
            <v>13</v>
          </cell>
          <cell r="H12">
            <v>12.6</v>
          </cell>
          <cell r="I12" t="str">
            <v>L</v>
          </cell>
          <cell r="J12">
            <v>33.480000000000004</v>
          </cell>
          <cell r="K12">
            <v>0</v>
          </cell>
        </row>
        <row r="13">
          <cell r="B13">
            <v>27.124999999999996</v>
          </cell>
          <cell r="C13">
            <v>36.5</v>
          </cell>
          <cell r="D13">
            <v>16.3</v>
          </cell>
          <cell r="E13">
            <v>29.666666666666668</v>
          </cell>
          <cell r="F13">
            <v>65</v>
          </cell>
          <cell r="G13">
            <v>13</v>
          </cell>
          <cell r="H13">
            <v>15.48</v>
          </cell>
          <cell r="I13" t="str">
            <v>L</v>
          </cell>
          <cell r="J13">
            <v>32.76</v>
          </cell>
          <cell r="K13">
            <v>0</v>
          </cell>
        </row>
        <row r="14">
          <cell r="B14">
            <v>26.729166666666668</v>
          </cell>
          <cell r="C14">
            <v>36.5</v>
          </cell>
          <cell r="D14">
            <v>16.100000000000001</v>
          </cell>
          <cell r="E14">
            <v>30.958333333333332</v>
          </cell>
          <cell r="F14">
            <v>63</v>
          </cell>
          <cell r="G14">
            <v>13</v>
          </cell>
          <cell r="H14">
            <v>15.48</v>
          </cell>
          <cell r="I14" t="str">
            <v>SE</v>
          </cell>
          <cell r="J14">
            <v>33.480000000000004</v>
          </cell>
          <cell r="K14">
            <v>0</v>
          </cell>
        </row>
        <row r="15">
          <cell r="B15">
            <v>27.083333333333339</v>
          </cell>
          <cell r="C15">
            <v>38.4</v>
          </cell>
          <cell r="D15">
            <v>15.5</v>
          </cell>
          <cell r="E15">
            <v>30.541666666666668</v>
          </cell>
          <cell r="F15">
            <v>64</v>
          </cell>
          <cell r="G15">
            <v>12</v>
          </cell>
          <cell r="H15">
            <v>11.16</v>
          </cell>
          <cell r="I15" t="str">
            <v>L</v>
          </cell>
          <cell r="J15">
            <v>28.08</v>
          </cell>
          <cell r="K15">
            <v>0</v>
          </cell>
        </row>
        <row r="16">
          <cell r="B16">
            <v>27.325000000000003</v>
          </cell>
          <cell r="C16">
            <v>37.4</v>
          </cell>
          <cell r="D16">
            <v>16.399999999999999</v>
          </cell>
          <cell r="E16">
            <v>35.833333333333336</v>
          </cell>
          <cell r="F16">
            <v>71</v>
          </cell>
          <cell r="G16">
            <v>11</v>
          </cell>
          <cell r="H16">
            <v>16.920000000000002</v>
          </cell>
          <cell r="I16" t="str">
            <v>O</v>
          </cell>
          <cell r="J16">
            <v>30.6</v>
          </cell>
          <cell r="K16">
            <v>0</v>
          </cell>
        </row>
        <row r="17">
          <cell r="B17">
            <v>27.349999999999994</v>
          </cell>
          <cell r="C17">
            <v>36.6</v>
          </cell>
          <cell r="D17">
            <v>17.5</v>
          </cell>
          <cell r="E17">
            <v>30.541666666666668</v>
          </cell>
          <cell r="F17">
            <v>62</v>
          </cell>
          <cell r="G17">
            <v>12</v>
          </cell>
          <cell r="H17">
            <v>19.8</v>
          </cell>
          <cell r="I17" t="str">
            <v>L</v>
          </cell>
          <cell r="J17">
            <v>40.32</v>
          </cell>
          <cell r="K17">
            <v>0</v>
          </cell>
        </row>
        <row r="18">
          <cell r="B18">
            <v>26.670833333333331</v>
          </cell>
          <cell r="C18">
            <v>36.6</v>
          </cell>
          <cell r="D18">
            <v>14.7</v>
          </cell>
          <cell r="E18">
            <v>33.583333333333336</v>
          </cell>
          <cell r="F18">
            <v>68</v>
          </cell>
          <cell r="G18">
            <v>12</v>
          </cell>
          <cell r="H18">
            <v>13.32</v>
          </cell>
          <cell r="I18" t="str">
            <v>N</v>
          </cell>
          <cell r="J18">
            <v>32.76</v>
          </cell>
          <cell r="K18">
            <v>0</v>
          </cell>
        </row>
        <row r="19">
          <cell r="B19">
            <v>27.437499999999996</v>
          </cell>
          <cell r="C19">
            <v>37.1</v>
          </cell>
          <cell r="D19">
            <v>16.5</v>
          </cell>
          <cell r="E19">
            <v>34.166666666666664</v>
          </cell>
          <cell r="F19">
            <v>69</v>
          </cell>
          <cell r="G19">
            <v>12</v>
          </cell>
          <cell r="H19">
            <v>12.6</v>
          </cell>
          <cell r="I19" t="str">
            <v>SE</v>
          </cell>
          <cell r="J19">
            <v>41.04</v>
          </cell>
          <cell r="K19">
            <v>0</v>
          </cell>
        </row>
        <row r="20">
          <cell r="B20">
            <v>27.045833333333338</v>
          </cell>
          <cell r="C20">
            <v>36.5</v>
          </cell>
          <cell r="D20">
            <v>15.8</v>
          </cell>
          <cell r="E20">
            <v>29.583333333333332</v>
          </cell>
          <cell r="F20">
            <v>63</v>
          </cell>
          <cell r="G20">
            <v>11</v>
          </cell>
          <cell r="H20">
            <v>13.68</v>
          </cell>
          <cell r="I20" t="str">
            <v>L</v>
          </cell>
          <cell r="J20">
            <v>35.28</v>
          </cell>
          <cell r="K20">
            <v>0</v>
          </cell>
        </row>
        <row r="21">
          <cell r="B21">
            <v>25.100000000000005</v>
          </cell>
          <cell r="C21">
            <v>35.9</v>
          </cell>
          <cell r="D21">
            <v>15.7</v>
          </cell>
          <cell r="E21">
            <v>35.708333333333336</v>
          </cell>
          <cell r="F21">
            <v>66</v>
          </cell>
          <cell r="G21">
            <v>12</v>
          </cell>
          <cell r="H21">
            <v>14.04</v>
          </cell>
          <cell r="I21" t="str">
            <v>O</v>
          </cell>
          <cell r="J21">
            <v>33.480000000000004</v>
          </cell>
          <cell r="K21">
            <v>0</v>
          </cell>
        </row>
        <row r="22">
          <cell r="B22">
            <v>25.895833333333339</v>
          </cell>
          <cell r="C22">
            <v>35.9</v>
          </cell>
          <cell r="D22">
            <v>15.3</v>
          </cell>
          <cell r="E22">
            <v>35.041666666666664</v>
          </cell>
          <cell r="F22">
            <v>72</v>
          </cell>
          <cell r="G22">
            <v>12</v>
          </cell>
          <cell r="H22">
            <v>10.08</v>
          </cell>
          <cell r="I22" t="str">
            <v>O</v>
          </cell>
          <cell r="J22">
            <v>33.840000000000003</v>
          </cell>
          <cell r="K22">
            <v>0</v>
          </cell>
        </row>
        <row r="23">
          <cell r="B23">
            <v>26.270833333333329</v>
          </cell>
          <cell r="C23">
            <v>36.6</v>
          </cell>
          <cell r="D23">
            <v>15.1</v>
          </cell>
          <cell r="E23">
            <v>32.75</v>
          </cell>
          <cell r="F23">
            <v>66</v>
          </cell>
          <cell r="G23">
            <v>13</v>
          </cell>
          <cell r="H23">
            <v>8.2799999999999994</v>
          </cell>
          <cell r="I23" t="str">
            <v>SO</v>
          </cell>
          <cell r="J23">
            <v>36</v>
          </cell>
          <cell r="K23">
            <v>0</v>
          </cell>
        </row>
        <row r="24">
          <cell r="B24">
            <v>27.970833333333331</v>
          </cell>
          <cell r="C24">
            <v>36.5</v>
          </cell>
          <cell r="D24">
            <v>19.7</v>
          </cell>
          <cell r="E24">
            <v>29.708333333333332</v>
          </cell>
          <cell r="F24">
            <v>56</v>
          </cell>
          <cell r="G24">
            <v>12</v>
          </cell>
          <cell r="H24">
            <v>17.64</v>
          </cell>
          <cell r="I24" t="str">
            <v>SE</v>
          </cell>
          <cell r="J24">
            <v>32.76</v>
          </cell>
          <cell r="K24">
            <v>0</v>
          </cell>
        </row>
        <row r="25">
          <cell r="B25">
            <v>27.004166666666666</v>
          </cell>
          <cell r="C25">
            <v>35.799999999999997</v>
          </cell>
          <cell r="D25">
            <v>16.899999999999999</v>
          </cell>
          <cell r="E25">
            <v>32.458333333333336</v>
          </cell>
          <cell r="F25">
            <v>66</v>
          </cell>
          <cell r="G25">
            <v>15</v>
          </cell>
          <cell r="H25">
            <v>13.32</v>
          </cell>
          <cell r="I25" t="str">
            <v>L</v>
          </cell>
          <cell r="J25">
            <v>29.52</v>
          </cell>
          <cell r="K25">
            <v>0</v>
          </cell>
        </row>
        <row r="26">
          <cell r="B26">
            <v>25.133333333333336</v>
          </cell>
          <cell r="C26">
            <v>35</v>
          </cell>
          <cell r="D26">
            <v>15.8</v>
          </cell>
          <cell r="E26">
            <v>39</v>
          </cell>
          <cell r="F26">
            <v>72</v>
          </cell>
          <cell r="G26">
            <v>18</v>
          </cell>
          <cell r="H26">
            <v>18.36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26.916666666666668</v>
          </cell>
          <cell r="C27">
            <v>35.5</v>
          </cell>
          <cell r="D27">
            <v>17</v>
          </cell>
          <cell r="E27">
            <v>37.666666666666664</v>
          </cell>
          <cell r="F27">
            <v>71</v>
          </cell>
          <cell r="G27">
            <v>16</v>
          </cell>
          <cell r="H27">
            <v>10.08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26.741666666666664</v>
          </cell>
          <cell r="C28">
            <v>35.700000000000003</v>
          </cell>
          <cell r="D28">
            <v>17</v>
          </cell>
          <cell r="E28">
            <v>35.625</v>
          </cell>
          <cell r="F28">
            <v>67</v>
          </cell>
          <cell r="G28">
            <v>15</v>
          </cell>
          <cell r="H28">
            <v>16.2</v>
          </cell>
          <cell r="I28" t="str">
            <v>L</v>
          </cell>
          <cell r="J28">
            <v>36.72</v>
          </cell>
          <cell r="K28">
            <v>0</v>
          </cell>
        </row>
        <row r="29">
          <cell r="B29">
            <v>27.633333333333336</v>
          </cell>
          <cell r="C29">
            <v>36.200000000000003</v>
          </cell>
          <cell r="D29">
            <v>20.6</v>
          </cell>
          <cell r="E29">
            <v>32.333333333333336</v>
          </cell>
          <cell r="F29">
            <v>56</v>
          </cell>
          <cell r="G29">
            <v>15</v>
          </cell>
          <cell r="H29">
            <v>21.96</v>
          </cell>
          <cell r="I29" t="str">
            <v>L</v>
          </cell>
          <cell r="J29">
            <v>33.480000000000004</v>
          </cell>
          <cell r="K29">
            <v>0</v>
          </cell>
        </row>
        <row r="30">
          <cell r="B30">
            <v>27.004166666666666</v>
          </cell>
          <cell r="C30">
            <v>35.200000000000003</v>
          </cell>
          <cell r="D30">
            <v>18.2</v>
          </cell>
          <cell r="E30">
            <v>33.208333333333336</v>
          </cell>
          <cell r="F30">
            <v>61</v>
          </cell>
          <cell r="G30">
            <v>16</v>
          </cell>
          <cell r="H30">
            <v>12.96</v>
          </cell>
          <cell r="I30" t="str">
            <v>L</v>
          </cell>
          <cell r="J30">
            <v>31.680000000000003</v>
          </cell>
          <cell r="K30">
            <v>0</v>
          </cell>
        </row>
        <row r="31">
          <cell r="B31">
            <v>26.766666666666666</v>
          </cell>
          <cell r="C31">
            <v>36.4</v>
          </cell>
          <cell r="D31">
            <v>17.5</v>
          </cell>
          <cell r="E31">
            <v>45.375</v>
          </cell>
          <cell r="F31">
            <v>77</v>
          </cell>
          <cell r="G31">
            <v>19</v>
          </cell>
          <cell r="H31">
            <v>15.840000000000002</v>
          </cell>
          <cell r="I31" t="str">
            <v>O</v>
          </cell>
          <cell r="J31">
            <v>33.119999999999997</v>
          </cell>
          <cell r="K31">
            <v>0.4</v>
          </cell>
        </row>
        <row r="32">
          <cell r="B32">
            <v>27.149999999999995</v>
          </cell>
          <cell r="C32">
            <v>36.6</v>
          </cell>
          <cell r="D32">
            <v>19.5</v>
          </cell>
          <cell r="E32">
            <v>49.5</v>
          </cell>
          <cell r="F32">
            <v>84</v>
          </cell>
          <cell r="G32">
            <v>17</v>
          </cell>
          <cell r="H32">
            <v>13.68</v>
          </cell>
          <cell r="I32" t="str">
            <v>SO</v>
          </cell>
          <cell r="J32">
            <v>40.680000000000007</v>
          </cell>
          <cell r="K32">
            <v>0.2</v>
          </cell>
        </row>
        <row r="33">
          <cell r="B33">
            <v>23.054166666666664</v>
          </cell>
          <cell r="C33">
            <v>26.9</v>
          </cell>
          <cell r="D33">
            <v>20.2</v>
          </cell>
          <cell r="E33">
            <v>65.916666666666671</v>
          </cell>
          <cell r="F33">
            <v>83</v>
          </cell>
          <cell r="G33">
            <v>43</v>
          </cell>
          <cell r="H33">
            <v>14.4</v>
          </cell>
          <cell r="I33" t="str">
            <v>SO</v>
          </cell>
          <cell r="J33">
            <v>29.880000000000003</v>
          </cell>
          <cell r="K33">
            <v>0.4</v>
          </cell>
        </row>
        <row r="34">
          <cell r="B34">
            <v>22.784615384615385</v>
          </cell>
          <cell r="C34">
            <v>27.2</v>
          </cell>
          <cell r="D34">
            <v>18.7</v>
          </cell>
          <cell r="E34">
            <v>67.384615384615387</v>
          </cell>
          <cell r="F34">
            <v>96</v>
          </cell>
          <cell r="G34">
            <v>42</v>
          </cell>
          <cell r="H34">
            <v>15.120000000000001</v>
          </cell>
          <cell r="I34" t="str">
            <v>NO</v>
          </cell>
          <cell r="J34">
            <v>33.119999999999997</v>
          </cell>
          <cell r="K34">
            <v>0.4</v>
          </cell>
        </row>
        <row r="35">
          <cell r="I35" t="str">
            <v>L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26.233333333333299</v>
          </cell>
          <cell r="C30">
            <v>29.2</v>
          </cell>
          <cell r="D30">
            <v>23.8</v>
          </cell>
          <cell r="E30">
            <v>36</v>
          </cell>
          <cell r="F30">
            <v>48</v>
          </cell>
          <cell r="G30">
            <v>24</v>
          </cell>
          <cell r="H30">
            <v>15.48</v>
          </cell>
          <cell r="I30" t="str">
            <v>SO</v>
          </cell>
          <cell r="J30">
            <v>34.56</v>
          </cell>
          <cell r="K30" t="str">
            <v>*</v>
          </cell>
        </row>
        <row r="31">
          <cell r="B31">
            <v>24.525000000000002</v>
          </cell>
          <cell r="C31">
            <v>33.1</v>
          </cell>
          <cell r="D31">
            <v>17.899999999999999</v>
          </cell>
          <cell r="E31">
            <v>49.5</v>
          </cell>
          <cell r="F31">
            <v>71</v>
          </cell>
          <cell r="G31">
            <v>23</v>
          </cell>
          <cell r="H31">
            <v>18</v>
          </cell>
          <cell r="I31" t="str">
            <v>SO</v>
          </cell>
          <cell r="J31">
            <v>38.159999999999997</v>
          </cell>
          <cell r="K31">
            <v>1</v>
          </cell>
        </row>
        <row r="32">
          <cell r="B32">
            <v>23.154166666666669</v>
          </cell>
          <cell r="C32">
            <v>31.9</v>
          </cell>
          <cell r="D32">
            <v>18.100000000000001</v>
          </cell>
          <cell r="E32">
            <v>57.75</v>
          </cell>
          <cell r="F32">
            <v>77</v>
          </cell>
          <cell r="G32">
            <v>31</v>
          </cell>
          <cell r="H32">
            <v>16.2</v>
          </cell>
          <cell r="I32" t="str">
            <v>S</v>
          </cell>
          <cell r="J32">
            <v>41.04</v>
          </cell>
          <cell r="K32">
            <v>0</v>
          </cell>
        </row>
        <row r="33">
          <cell r="B33">
            <v>19.770833333333332</v>
          </cell>
          <cell r="C33">
            <v>22.5</v>
          </cell>
          <cell r="D33">
            <v>17.2</v>
          </cell>
          <cell r="E33">
            <v>75.333333333333329</v>
          </cell>
          <cell r="F33">
            <v>94</v>
          </cell>
          <cell r="G33">
            <v>54</v>
          </cell>
          <cell r="H33">
            <v>11.879999999999999</v>
          </cell>
          <cell r="I33" t="str">
            <v>L</v>
          </cell>
          <cell r="J33">
            <v>26.28</v>
          </cell>
          <cell r="K33">
            <v>10.4</v>
          </cell>
        </row>
        <row r="34">
          <cell r="B34">
            <v>18.933333333333334</v>
          </cell>
          <cell r="C34">
            <v>24.4</v>
          </cell>
          <cell r="D34">
            <v>16.7</v>
          </cell>
          <cell r="E34">
            <v>79.375</v>
          </cell>
          <cell r="F34">
            <v>94</v>
          </cell>
          <cell r="G34">
            <v>49</v>
          </cell>
          <cell r="H34">
            <v>16.2</v>
          </cell>
          <cell r="I34" t="str">
            <v>SE</v>
          </cell>
          <cell r="J34">
            <v>30.240000000000002</v>
          </cell>
          <cell r="K34">
            <v>4.8000000000000007</v>
          </cell>
        </row>
        <row r="35">
          <cell r="I35" t="str">
            <v>SO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26.666666666666668</v>
          </cell>
          <cell r="C5">
            <v>33.6</v>
          </cell>
          <cell r="D5">
            <v>20.399999999999999</v>
          </cell>
          <cell r="E5">
            <v>56.083333333333336</v>
          </cell>
          <cell r="F5">
            <v>82</v>
          </cell>
          <cell r="G5">
            <v>32</v>
          </cell>
          <cell r="H5">
            <v>11.16</v>
          </cell>
          <cell r="I5" t="str">
            <v>SE</v>
          </cell>
          <cell r="J5">
            <v>21.96</v>
          </cell>
          <cell r="K5">
            <v>0</v>
          </cell>
        </row>
        <row r="6">
          <cell r="B6">
            <v>29.929166666666664</v>
          </cell>
          <cell r="C6">
            <v>33.700000000000003</v>
          </cell>
          <cell r="D6">
            <v>25.9</v>
          </cell>
          <cell r="E6">
            <v>39.833333333333336</v>
          </cell>
          <cell r="F6">
            <v>73</v>
          </cell>
          <cell r="G6">
            <v>30</v>
          </cell>
          <cell r="H6">
            <v>19.440000000000001</v>
          </cell>
          <cell r="I6" t="str">
            <v>SE</v>
          </cell>
          <cell r="J6">
            <v>36</v>
          </cell>
          <cell r="K6">
            <v>0</v>
          </cell>
        </row>
        <row r="7">
          <cell r="B7">
            <v>30.05</v>
          </cell>
          <cell r="C7">
            <v>34.4</v>
          </cell>
          <cell r="D7">
            <v>25.9</v>
          </cell>
          <cell r="E7">
            <v>42.416666666666664</v>
          </cell>
          <cell r="F7">
            <v>56</v>
          </cell>
          <cell r="G7">
            <v>30</v>
          </cell>
          <cell r="H7">
            <v>15.120000000000001</v>
          </cell>
          <cell r="I7" t="str">
            <v>L</v>
          </cell>
          <cell r="J7">
            <v>30.6</v>
          </cell>
          <cell r="K7">
            <v>0</v>
          </cell>
        </row>
        <row r="8">
          <cell r="B8">
            <v>30.174999999999997</v>
          </cell>
          <cell r="C8">
            <v>34.4</v>
          </cell>
          <cell r="D8">
            <v>26.5</v>
          </cell>
          <cell r="E8">
            <v>37</v>
          </cell>
          <cell r="F8">
            <v>47</v>
          </cell>
          <cell r="G8">
            <v>32</v>
          </cell>
          <cell r="H8">
            <v>17.64</v>
          </cell>
          <cell r="I8" t="str">
            <v>L</v>
          </cell>
          <cell r="J8">
            <v>31.319999999999997</v>
          </cell>
          <cell r="K8">
            <v>0</v>
          </cell>
        </row>
        <row r="9">
          <cell r="B9">
            <v>25.7</v>
          </cell>
          <cell r="C9">
            <v>31.7</v>
          </cell>
          <cell r="D9">
            <v>19.100000000000001</v>
          </cell>
          <cell r="E9">
            <v>44.166666666666664</v>
          </cell>
          <cell r="F9">
            <v>63</v>
          </cell>
          <cell r="G9">
            <v>32</v>
          </cell>
          <cell r="H9">
            <v>34.56</v>
          </cell>
          <cell r="I9" t="str">
            <v>SO</v>
          </cell>
          <cell r="J9">
            <v>72</v>
          </cell>
          <cell r="K9">
            <v>0</v>
          </cell>
        </row>
        <row r="10">
          <cell r="B10">
            <v>22.891666666666662</v>
          </cell>
          <cell r="C10">
            <v>29.8</v>
          </cell>
          <cell r="D10">
            <v>16.899999999999999</v>
          </cell>
          <cell r="E10">
            <v>58.875</v>
          </cell>
          <cell r="F10">
            <v>73</v>
          </cell>
          <cell r="G10">
            <v>45</v>
          </cell>
          <cell r="H10">
            <v>17.64</v>
          </cell>
          <cell r="I10" t="str">
            <v>S</v>
          </cell>
          <cell r="J10">
            <v>38.519999999999996</v>
          </cell>
          <cell r="K10">
            <v>0</v>
          </cell>
        </row>
        <row r="11">
          <cell r="B11">
            <v>28.308333333333334</v>
          </cell>
          <cell r="C11">
            <v>34.700000000000003</v>
          </cell>
          <cell r="D11">
            <v>23.6</v>
          </cell>
          <cell r="E11">
            <v>50.708333333333336</v>
          </cell>
          <cell r="F11">
            <v>71</v>
          </cell>
          <cell r="G11">
            <v>27</v>
          </cell>
          <cell r="H11">
            <v>15.48</v>
          </cell>
          <cell r="I11" t="str">
            <v>SE</v>
          </cell>
          <cell r="J11">
            <v>31.680000000000003</v>
          </cell>
          <cell r="K11">
            <v>0</v>
          </cell>
        </row>
        <row r="12">
          <cell r="B12">
            <v>29.966666666666669</v>
          </cell>
          <cell r="C12">
            <v>34.799999999999997</v>
          </cell>
          <cell r="D12">
            <v>24.4</v>
          </cell>
          <cell r="E12">
            <v>37.5</v>
          </cell>
          <cell r="F12">
            <v>64</v>
          </cell>
          <cell r="G12">
            <v>27</v>
          </cell>
          <cell r="H12">
            <v>12.24</v>
          </cell>
          <cell r="I12" t="str">
            <v>L</v>
          </cell>
          <cell r="J12">
            <v>22.32</v>
          </cell>
          <cell r="K12">
            <v>0</v>
          </cell>
        </row>
        <row r="13">
          <cell r="B13">
            <v>31.452631578947368</v>
          </cell>
          <cell r="C13">
            <v>36.1</v>
          </cell>
          <cell r="D13">
            <v>25.3</v>
          </cell>
          <cell r="E13">
            <v>48.263157894736842</v>
          </cell>
          <cell r="F13">
            <v>78</v>
          </cell>
          <cell r="G13">
            <v>33</v>
          </cell>
          <cell r="H13">
            <v>10.44</v>
          </cell>
          <cell r="I13" t="str">
            <v>L</v>
          </cell>
          <cell r="J13">
            <v>23.400000000000002</v>
          </cell>
          <cell r="K13">
            <v>0</v>
          </cell>
        </row>
        <row r="14">
          <cell r="B14">
            <v>31.980000000000004</v>
          </cell>
          <cell r="C14">
            <v>35.6</v>
          </cell>
          <cell r="D14">
            <v>27.5</v>
          </cell>
          <cell r="E14">
            <v>54.2</v>
          </cell>
          <cell r="F14">
            <v>67</v>
          </cell>
          <cell r="G14">
            <v>43</v>
          </cell>
          <cell r="H14">
            <v>14.76</v>
          </cell>
          <cell r="I14" t="str">
            <v>NE</v>
          </cell>
          <cell r="J14">
            <v>28.8</v>
          </cell>
          <cell r="K14">
            <v>0</v>
          </cell>
        </row>
        <row r="15">
          <cell r="B15">
            <v>25.35</v>
          </cell>
          <cell r="C15">
            <v>30.3</v>
          </cell>
          <cell r="D15">
            <v>21</v>
          </cell>
          <cell r="E15">
            <v>49.5</v>
          </cell>
          <cell r="F15">
            <v>70</v>
          </cell>
          <cell r="G15">
            <v>35</v>
          </cell>
          <cell r="H15">
            <v>23.759999999999998</v>
          </cell>
          <cell r="I15" t="str">
            <v>SO</v>
          </cell>
          <cell r="J15">
            <v>54</v>
          </cell>
          <cell r="K15">
            <v>0</v>
          </cell>
        </row>
        <row r="16">
          <cell r="B16">
            <v>29.056249999999999</v>
          </cell>
          <cell r="C16">
            <v>34.6</v>
          </cell>
          <cell r="D16">
            <v>22.1</v>
          </cell>
          <cell r="E16">
            <v>43.375</v>
          </cell>
          <cell r="F16">
            <v>59</v>
          </cell>
          <cell r="G16">
            <v>32</v>
          </cell>
          <cell r="H16">
            <v>12.24</v>
          </cell>
          <cell r="I16" t="str">
            <v>SO</v>
          </cell>
          <cell r="J16">
            <v>25.2</v>
          </cell>
          <cell r="K16">
            <v>0</v>
          </cell>
        </row>
        <row r="17">
          <cell r="B17">
            <v>30.005882352941182</v>
          </cell>
          <cell r="C17">
            <v>35.200000000000003</v>
          </cell>
          <cell r="D17">
            <v>22.7</v>
          </cell>
          <cell r="E17">
            <v>56.882352941176471</v>
          </cell>
          <cell r="F17">
            <v>83</v>
          </cell>
          <cell r="G17">
            <v>38</v>
          </cell>
          <cell r="H17">
            <v>11.520000000000001</v>
          </cell>
          <cell r="I17" t="str">
            <v>L</v>
          </cell>
          <cell r="J17">
            <v>18.720000000000002</v>
          </cell>
          <cell r="K17">
            <v>0</v>
          </cell>
        </row>
        <row r="18">
          <cell r="B18">
            <v>32.016666666666673</v>
          </cell>
          <cell r="C18">
            <v>36.9</v>
          </cell>
          <cell r="D18">
            <v>28.4</v>
          </cell>
          <cell r="E18">
            <v>46.388888888888886</v>
          </cell>
          <cell r="F18">
            <v>69</v>
          </cell>
          <cell r="G18">
            <v>25</v>
          </cell>
          <cell r="H18">
            <v>18.720000000000002</v>
          </cell>
          <cell r="I18" t="str">
            <v>NE</v>
          </cell>
          <cell r="J18">
            <v>34.92</v>
          </cell>
          <cell r="K18">
            <v>0</v>
          </cell>
        </row>
        <row r="19">
          <cell r="B19">
            <v>30.381249999999998</v>
          </cell>
          <cell r="C19">
            <v>34.4</v>
          </cell>
          <cell r="D19">
            <v>23.8</v>
          </cell>
          <cell r="E19">
            <v>47.0625</v>
          </cell>
          <cell r="F19">
            <v>71</v>
          </cell>
          <cell r="G19">
            <v>35</v>
          </cell>
          <cell r="H19">
            <v>27</v>
          </cell>
          <cell r="I19" t="str">
            <v>SO</v>
          </cell>
          <cell r="J19">
            <v>60.839999999999996</v>
          </cell>
          <cell r="K19">
            <v>0</v>
          </cell>
        </row>
        <row r="20">
          <cell r="B20">
            <v>22.992307692307694</v>
          </cell>
          <cell r="C20">
            <v>26.1</v>
          </cell>
          <cell r="D20">
            <v>18.100000000000001</v>
          </cell>
          <cell r="E20">
            <v>58.384615384615387</v>
          </cell>
          <cell r="F20">
            <v>84</v>
          </cell>
          <cell r="G20">
            <v>47</v>
          </cell>
          <cell r="H20">
            <v>26.64</v>
          </cell>
          <cell r="I20" t="str">
            <v>SO</v>
          </cell>
          <cell r="J20">
            <v>60.480000000000004</v>
          </cell>
          <cell r="K20">
            <v>0</v>
          </cell>
        </row>
        <row r="21">
          <cell r="B21">
            <v>23.411764705882355</v>
          </cell>
          <cell r="C21">
            <v>29.6</v>
          </cell>
          <cell r="D21">
            <v>16</v>
          </cell>
          <cell r="E21">
            <v>53.705882352941174</v>
          </cell>
          <cell r="F21">
            <v>79</v>
          </cell>
          <cell r="G21">
            <v>36</v>
          </cell>
          <cell r="H21">
            <v>15.840000000000002</v>
          </cell>
          <cell r="I21" t="str">
            <v>SO</v>
          </cell>
          <cell r="J21">
            <v>41.76</v>
          </cell>
          <cell r="K21">
            <v>0</v>
          </cell>
        </row>
        <row r="22">
          <cell r="B22">
            <v>27.309999999999995</v>
          </cell>
          <cell r="C22">
            <v>33</v>
          </cell>
          <cell r="D22">
            <v>20.100000000000001</v>
          </cell>
          <cell r="E22">
            <v>39.85</v>
          </cell>
          <cell r="F22">
            <v>59</v>
          </cell>
          <cell r="G22">
            <v>32</v>
          </cell>
          <cell r="H22">
            <v>12.24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30.772222222222222</v>
          </cell>
          <cell r="C23">
            <v>37.1</v>
          </cell>
          <cell r="D23">
            <v>22.9</v>
          </cell>
          <cell r="E23">
            <v>42.055555555555557</v>
          </cell>
          <cell r="F23">
            <v>74</v>
          </cell>
          <cell r="G23">
            <v>22</v>
          </cell>
          <cell r="H23">
            <v>11.520000000000001</v>
          </cell>
          <cell r="I23" t="str">
            <v>N</v>
          </cell>
          <cell r="J23">
            <v>17.64</v>
          </cell>
          <cell r="K23">
            <v>0</v>
          </cell>
        </row>
        <row r="24">
          <cell r="B24">
            <v>33.306249999999999</v>
          </cell>
          <cell r="C24">
            <v>37.299999999999997</v>
          </cell>
          <cell r="D24">
            <v>25</v>
          </cell>
          <cell r="E24">
            <v>30.4375</v>
          </cell>
          <cell r="F24">
            <v>74</v>
          </cell>
          <cell r="G24">
            <v>23</v>
          </cell>
          <cell r="H24">
            <v>21.96</v>
          </cell>
          <cell r="I24" t="str">
            <v>L</v>
          </cell>
          <cell r="J24">
            <v>39.6</v>
          </cell>
          <cell r="K24">
            <v>0</v>
          </cell>
        </row>
        <row r="25">
          <cell r="B25">
            <v>31.793750000000003</v>
          </cell>
          <cell r="C25">
            <v>35.299999999999997</v>
          </cell>
          <cell r="D25">
            <v>27.5</v>
          </cell>
          <cell r="E25">
            <v>37.125</v>
          </cell>
          <cell r="F25">
            <v>62</v>
          </cell>
          <cell r="G25">
            <v>28</v>
          </cell>
          <cell r="H25">
            <v>15.48</v>
          </cell>
          <cell r="I25" t="str">
            <v>L</v>
          </cell>
          <cell r="J25">
            <v>27.36</v>
          </cell>
          <cell r="K25">
            <v>0</v>
          </cell>
        </row>
        <row r="26">
          <cell r="B26">
            <v>28.406666666666663</v>
          </cell>
          <cell r="C26">
            <v>31.8</v>
          </cell>
          <cell r="D26">
            <v>22.7</v>
          </cell>
          <cell r="E26">
            <v>44.466666666666669</v>
          </cell>
          <cell r="F26">
            <v>57</v>
          </cell>
          <cell r="G26">
            <v>33</v>
          </cell>
          <cell r="H26">
            <v>16.2</v>
          </cell>
          <cell r="I26" t="str">
            <v>SO</v>
          </cell>
          <cell r="J26">
            <v>41.4</v>
          </cell>
          <cell r="K26">
            <v>0</v>
          </cell>
        </row>
        <row r="27">
          <cell r="B27">
            <v>27.426666666666666</v>
          </cell>
          <cell r="C27">
            <v>32.5</v>
          </cell>
          <cell r="D27">
            <v>18.399999999999999</v>
          </cell>
          <cell r="E27">
            <v>48.533333333333331</v>
          </cell>
          <cell r="F27">
            <v>73</v>
          </cell>
          <cell r="G27">
            <v>34</v>
          </cell>
          <cell r="H27">
            <v>18.720000000000002</v>
          </cell>
          <cell r="I27" t="str">
            <v>SO</v>
          </cell>
          <cell r="J27">
            <v>42.84</v>
          </cell>
          <cell r="K27">
            <v>0</v>
          </cell>
        </row>
        <row r="28">
          <cell r="B28">
            <v>27.917647058823526</v>
          </cell>
          <cell r="C28">
            <v>32.6</v>
          </cell>
          <cell r="D28">
            <v>20.100000000000001</v>
          </cell>
          <cell r="E28">
            <v>49.294117647058826</v>
          </cell>
          <cell r="F28">
            <v>70</v>
          </cell>
          <cell r="G28">
            <v>37</v>
          </cell>
          <cell r="H28">
            <v>20.16</v>
          </cell>
          <cell r="I28" t="str">
            <v>S</v>
          </cell>
          <cell r="J28">
            <v>46.080000000000005</v>
          </cell>
          <cell r="K28">
            <v>0</v>
          </cell>
        </row>
        <row r="29">
          <cell r="B29">
            <v>32.743749999999999</v>
          </cell>
          <cell r="C29">
            <v>37.1</v>
          </cell>
          <cell r="D29">
            <v>23.6</v>
          </cell>
          <cell r="E29">
            <v>34.75</v>
          </cell>
          <cell r="F29">
            <v>82</v>
          </cell>
          <cell r="G29">
            <v>23</v>
          </cell>
          <cell r="H29">
            <v>20.52</v>
          </cell>
          <cell r="I29" t="str">
            <v>L</v>
          </cell>
          <cell r="J29">
            <v>36.72</v>
          </cell>
          <cell r="K29">
            <v>0</v>
          </cell>
        </row>
        <row r="30">
          <cell r="B30">
            <v>30.641176470588242</v>
          </cell>
          <cell r="C30">
            <v>33.700000000000003</v>
          </cell>
          <cell r="D30">
            <v>24.6</v>
          </cell>
          <cell r="E30">
            <v>42.117647058823529</v>
          </cell>
          <cell r="F30">
            <v>73</v>
          </cell>
          <cell r="G30">
            <v>32</v>
          </cell>
          <cell r="H30">
            <v>27</v>
          </cell>
          <cell r="I30" t="str">
            <v>NE</v>
          </cell>
          <cell r="J30">
            <v>48.6</v>
          </cell>
          <cell r="K30">
            <v>0</v>
          </cell>
        </row>
        <row r="31">
          <cell r="B31">
            <v>30.746666666666666</v>
          </cell>
          <cell r="C31">
            <v>36.4</v>
          </cell>
          <cell r="D31">
            <v>24.3</v>
          </cell>
          <cell r="E31">
            <v>46.2</v>
          </cell>
          <cell r="F31">
            <v>67</v>
          </cell>
          <cell r="G31">
            <v>28</v>
          </cell>
          <cell r="H31">
            <v>11.879999999999999</v>
          </cell>
          <cell r="I31" t="str">
            <v>NO</v>
          </cell>
          <cell r="J31">
            <v>28.08</v>
          </cell>
          <cell r="K31">
            <v>0</v>
          </cell>
        </row>
        <row r="32">
          <cell r="B32">
            <v>25.263636363636362</v>
          </cell>
          <cell r="C32">
            <v>27.2</v>
          </cell>
          <cell r="D32">
            <v>24.2</v>
          </cell>
          <cell r="E32">
            <v>73</v>
          </cell>
          <cell r="F32">
            <v>82</v>
          </cell>
          <cell r="G32">
            <v>54</v>
          </cell>
          <cell r="H32">
            <v>15.840000000000002</v>
          </cell>
          <cell r="I32" t="str">
            <v>NO</v>
          </cell>
          <cell r="J32">
            <v>23.759999999999998</v>
          </cell>
          <cell r="K32">
            <v>0</v>
          </cell>
        </row>
        <row r="33">
          <cell r="B33">
            <v>26.266666666666666</v>
          </cell>
          <cell r="C33">
            <v>30.4</v>
          </cell>
          <cell r="D33">
            <v>21.9</v>
          </cell>
          <cell r="E33">
            <v>66.333333333333329</v>
          </cell>
          <cell r="F33">
            <v>88</v>
          </cell>
          <cell r="G33">
            <v>49</v>
          </cell>
          <cell r="H33">
            <v>17.64</v>
          </cell>
          <cell r="I33" t="str">
            <v>N</v>
          </cell>
          <cell r="J33">
            <v>41.04</v>
          </cell>
          <cell r="K33">
            <v>3.6</v>
          </cell>
        </row>
        <row r="34">
          <cell r="B34">
            <v>26.137499999999999</v>
          </cell>
          <cell r="C34">
            <v>30.2</v>
          </cell>
          <cell r="D34">
            <v>19.899999999999999</v>
          </cell>
          <cell r="E34">
            <v>65.8125</v>
          </cell>
          <cell r="F34">
            <v>88</v>
          </cell>
          <cell r="G34">
            <v>49</v>
          </cell>
          <cell r="H34">
            <v>12.24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opLeftCell="A4" zoomScale="90" zoomScaleNormal="90" workbookViewId="0">
      <selection activeCell="P43" sqref="P43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</cols>
  <sheetData>
    <row r="1" spans="1:35" ht="20.100000000000001" customHeight="1" x14ac:dyDescent="0.2">
      <c r="A1" s="127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9"/>
    </row>
    <row r="2" spans="1:35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6"/>
    </row>
    <row r="3" spans="1:35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94" t="s">
        <v>40</v>
      </c>
    </row>
    <row r="4" spans="1:35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94" t="s">
        <v>39</v>
      </c>
    </row>
    <row r="5" spans="1:35" s="5" customFormat="1" ht="20.100000000000001" customHeight="1" x14ac:dyDescent="0.2">
      <c r="A5" s="88" t="s">
        <v>47</v>
      </c>
      <c r="B5" s="13">
        <f>[1]Setembro!$B$5</f>
        <v>23.754166666666663</v>
      </c>
      <c r="C5" s="13">
        <f>[1]Setembro!$B$6</f>
        <v>26.737499999999997</v>
      </c>
      <c r="D5" s="13">
        <f>[1]Setembro!$B$7</f>
        <v>25.5</v>
      </c>
      <c r="E5" s="13">
        <f>[1]Setembro!$B$8</f>
        <v>25.237500000000001</v>
      </c>
      <c r="F5" s="13">
        <f>[1]Setembro!$B$9</f>
        <v>24.158333333333335</v>
      </c>
      <c r="G5" s="13">
        <f>[1]Setembro!$B$10</f>
        <v>24.6875</v>
      </c>
      <c r="H5" s="13">
        <f>[1]Setembro!$B$11</f>
        <v>24.579166666666666</v>
      </c>
      <c r="I5" s="13">
        <f>[1]Setembro!$B$12</f>
        <v>24.970833333333335</v>
      </c>
      <c r="J5" s="13">
        <f>[1]Setembro!$B$13</f>
        <v>27.229166666666668</v>
      </c>
      <c r="K5" s="13">
        <f>[1]Setembro!$B$14</f>
        <v>27.941666666666666</v>
      </c>
      <c r="L5" s="13">
        <f>[1]Setembro!$B$15</f>
        <v>26.666666666666668</v>
      </c>
      <c r="M5" s="13">
        <f>[1]Setembro!$B$16</f>
        <v>28.299999999999997</v>
      </c>
      <c r="N5" s="13">
        <f>[1]Setembro!$B$17</f>
        <v>26.416666666666671</v>
      </c>
      <c r="O5" s="13">
        <f>[1]Setembro!$B$18</f>
        <v>28.533333333333342</v>
      </c>
      <c r="P5" s="13">
        <f>[1]Setembro!$B$19</f>
        <v>27.075000000000003</v>
      </c>
      <c r="Q5" s="13">
        <f>[1]Setembro!$B$20</f>
        <v>27.724999999999994</v>
      </c>
      <c r="R5" s="13">
        <f>[1]Setembro!$B$21</f>
        <v>24.570833333333336</v>
      </c>
      <c r="S5" s="13">
        <f>[1]Setembro!$B$22</f>
        <v>25.662499999999998</v>
      </c>
      <c r="T5" s="13">
        <f>[1]Setembro!$B$23</f>
        <v>26.191666666666666</v>
      </c>
      <c r="U5" s="13">
        <f>[1]Setembro!$B$24</f>
        <v>27.599999999999998</v>
      </c>
      <c r="V5" s="13">
        <f>[1]Setembro!$B$25</f>
        <v>27.670833333333334</v>
      </c>
      <c r="W5" s="13">
        <f>[1]Setembro!$B$26</f>
        <v>27.529166666666658</v>
      </c>
      <c r="X5" s="13">
        <f>[1]Setembro!$B$27</f>
        <v>27.037499999999998</v>
      </c>
      <c r="Y5" s="13">
        <f>[1]Setembro!$B$28</f>
        <v>27.216666666666669</v>
      </c>
      <c r="Z5" s="13">
        <f>[1]Setembro!$B$29</f>
        <v>27.912500000000005</v>
      </c>
      <c r="AA5" s="13">
        <f>[1]Setembro!$B$30</f>
        <v>27.104166666666661</v>
      </c>
      <c r="AB5" s="13">
        <f>[1]Setembro!$B$31</f>
        <v>27.991666666666671</v>
      </c>
      <c r="AC5" s="13">
        <f>[1]Setembro!$B$32</f>
        <v>27.325000000000003</v>
      </c>
      <c r="AD5" s="13">
        <f>[1]Setembro!$B$33</f>
        <v>20.512499999999999</v>
      </c>
      <c r="AE5" s="13">
        <f>[1]Setembro!$B$34</f>
        <v>22.44285714285714</v>
      </c>
      <c r="AF5" s="95">
        <f t="shared" ref="AF5:AF13" si="1">AVERAGE(B5:AE5)</f>
        <v>26.209345238095246</v>
      </c>
    </row>
    <row r="6" spans="1:35" ht="17.100000000000001" customHeight="1" x14ac:dyDescent="0.2">
      <c r="A6" s="88" t="s">
        <v>0</v>
      </c>
      <c r="B6" s="14">
        <f>[2]Setembro!$B$5</f>
        <v>22.650000000000002</v>
      </c>
      <c r="C6" s="14">
        <f>[2]Setembro!$B$6</f>
        <v>23.179166666666671</v>
      </c>
      <c r="D6" s="14">
        <f>[2]Setembro!$B$7</f>
        <v>24.237500000000001</v>
      </c>
      <c r="E6" s="14">
        <f>[2]Setembro!$B$8</f>
        <v>25.004166666666666</v>
      </c>
      <c r="F6" s="14">
        <f>[2]Setembro!$B$9</f>
        <v>21.195833333333336</v>
      </c>
      <c r="G6" s="14">
        <f>[2]Setembro!$B$10</f>
        <v>22.445833333333336</v>
      </c>
      <c r="H6" s="14">
        <f>[2]Setembro!$B$11</f>
        <v>23.287500000000005</v>
      </c>
      <c r="I6" s="14">
        <f>[2]Setembro!$B$12</f>
        <v>23.666666666666661</v>
      </c>
      <c r="J6" s="14">
        <f>[2]Setembro!$B$13</f>
        <v>26.470833333333342</v>
      </c>
      <c r="K6" s="14">
        <f>[2]Setembro!$B$14</f>
        <v>27.275000000000006</v>
      </c>
      <c r="L6" s="14">
        <f>[2]Setembro!$B$15</f>
        <v>24.516666666666669</v>
      </c>
      <c r="M6" s="14">
        <f>[2]Setembro!$B$16</f>
        <v>23.837499999999995</v>
      </c>
      <c r="N6" s="14">
        <f>[2]Setembro!$B$17</f>
        <v>26.349999999999998</v>
      </c>
      <c r="O6" s="14">
        <f>[2]Setembro!$B$18</f>
        <v>27.537499999999998</v>
      </c>
      <c r="P6" s="14">
        <f>[2]Setembro!$B$19</f>
        <v>23.283333333333331</v>
      </c>
      <c r="Q6" s="14">
        <f>[2]Setembro!$B$20</f>
        <v>18.762499999999999</v>
      </c>
      <c r="R6" s="14">
        <f>[2]Setembro!$B$21</f>
        <v>19.391666666666662</v>
      </c>
      <c r="S6" s="14">
        <f>[2]Setembro!$B$22</f>
        <v>21.741666666666671</v>
      </c>
      <c r="T6" s="14">
        <f>[2]Setembro!$B$23</f>
        <v>25.225000000000005</v>
      </c>
      <c r="U6" s="14">
        <f>[2]Setembro!$B$24</f>
        <v>25.770833333333332</v>
      </c>
      <c r="V6" s="14">
        <f>[2]Setembro!$B$25</f>
        <v>26.55</v>
      </c>
      <c r="W6" s="14">
        <f>[2]Setembro!$B$26</f>
        <v>26.195833333333336</v>
      </c>
      <c r="X6" s="14">
        <f>[2]Setembro!$B$27</f>
        <v>22.604166666666671</v>
      </c>
      <c r="Y6" s="14">
        <f>[2]Setembro!$B$28</f>
        <v>23.716666666666669</v>
      </c>
      <c r="Z6" s="14">
        <f>[2]Setembro!$B$29</f>
        <v>22.341666666666669</v>
      </c>
      <c r="AA6" s="14">
        <f>[2]Setembro!$B$30</f>
        <v>23.733333333333331</v>
      </c>
      <c r="AB6" s="14">
        <f>[2]Setembro!$B$31</f>
        <v>25.612500000000001</v>
      </c>
      <c r="AC6" s="14">
        <f>[2]Setembro!$B$32</f>
        <v>24.299999999999997</v>
      </c>
      <c r="AD6" s="14">
        <f>[2]Setembro!$B$33</f>
        <v>19.308333333333334</v>
      </c>
      <c r="AE6" s="14">
        <f>[2]Setembro!$B$34</f>
        <v>22.016666666666666</v>
      </c>
      <c r="AF6" s="96">
        <f t="shared" si="1"/>
        <v>23.740277777777774</v>
      </c>
    </row>
    <row r="7" spans="1:35" ht="17.100000000000001" customHeight="1" x14ac:dyDescent="0.2">
      <c r="A7" s="88" t="s">
        <v>1</v>
      </c>
      <c r="B7" s="14">
        <f>[3]Setembro!$B$5</f>
        <v>27.120833333333326</v>
      </c>
      <c r="C7" s="14">
        <f>[3]Setembro!$B$6</f>
        <v>30.875000000000004</v>
      </c>
      <c r="D7" s="14">
        <f>[3]Setembro!$B$7</f>
        <v>30.124999999999996</v>
      </c>
      <c r="E7" s="14">
        <f>[3]Setembro!$B$8</f>
        <v>30.064285714285717</v>
      </c>
      <c r="F7" s="14">
        <f>[3]Setembro!$B$9</f>
        <v>28.528571428571428</v>
      </c>
      <c r="G7" s="14">
        <f>[3]Setembro!$B$10</f>
        <v>30.542857142857144</v>
      </c>
      <c r="H7" s="14">
        <f>[3]Setembro!$B$11</f>
        <v>35.028571428571425</v>
      </c>
      <c r="I7" s="14">
        <f>[3]Setembro!$B$12</f>
        <v>35.42</v>
      </c>
      <c r="J7" s="14">
        <f>[3]Setembro!$B$13</f>
        <v>37.012500000000003</v>
      </c>
      <c r="K7" s="14">
        <f>[3]Setembro!$B$14</f>
        <v>37.475000000000001</v>
      </c>
      <c r="L7" s="14">
        <f>[3]Setembro!$B$15</f>
        <v>33.766666666666666</v>
      </c>
      <c r="M7" s="14">
        <f>[3]Setembro!$B$16</f>
        <v>33.737499999999997</v>
      </c>
      <c r="N7" s="14">
        <f>[3]Setembro!$B$17</f>
        <v>37.199999999999996</v>
      </c>
      <c r="O7" s="14">
        <f>[3]Setembro!$B$18</f>
        <v>36.112500000000004</v>
      </c>
      <c r="P7" s="14">
        <f>[3]Setembro!$B$19</f>
        <v>35.137499999999996</v>
      </c>
      <c r="Q7" s="14">
        <f>[3]Setembro!$B$20</f>
        <v>27.2</v>
      </c>
      <c r="R7" s="14">
        <f>[3]Setembro!$B$21</f>
        <v>27.3125</v>
      </c>
      <c r="S7" s="14">
        <f>[3]Setembro!$B$22</f>
        <v>32.262500000000003</v>
      </c>
      <c r="T7" s="14">
        <f>[3]Setembro!$B$23</f>
        <v>36.662500000000001</v>
      </c>
      <c r="U7" s="14">
        <f>[3]Setembro!$B$24</f>
        <v>37.06666666666667</v>
      </c>
      <c r="V7" s="14">
        <f>[3]Setembro!$B$25</f>
        <v>37.283333333333331</v>
      </c>
      <c r="W7" s="14">
        <f>[3]Setembro!$B$26</f>
        <v>36.4375</v>
      </c>
      <c r="X7" s="14">
        <f>[3]Setembro!$B$27</f>
        <v>31.787499999999998</v>
      </c>
      <c r="Y7" s="14">
        <f>[3]Setembro!$B$28</f>
        <v>34.142857142857146</v>
      </c>
      <c r="Z7" s="14">
        <f>[3]Setembro!$B$29</f>
        <v>32.842857142857142</v>
      </c>
      <c r="AA7" s="14">
        <f>[3]Setembro!$B$30</f>
        <v>34.362499999999997</v>
      </c>
      <c r="AB7" s="14">
        <f>[3]Setembro!$B$31</f>
        <v>36.575000000000003</v>
      </c>
      <c r="AC7" s="14">
        <f>[3]Setembro!$B$32</f>
        <v>30.675000000000001</v>
      </c>
      <c r="AD7" s="14">
        <f>[3]Setembro!$B$33</f>
        <v>23.683333333333334</v>
      </c>
      <c r="AE7" s="14">
        <f>[3]Setembro!$B$34</f>
        <v>23.920833333333334</v>
      </c>
      <c r="AF7" s="96">
        <f t="shared" si="1"/>
        <v>32.67872222222222</v>
      </c>
    </row>
    <row r="8" spans="1:35" ht="17.100000000000001" customHeight="1" x14ac:dyDescent="0.2">
      <c r="A8" s="88" t="s">
        <v>55</v>
      </c>
      <c r="B8" s="14">
        <f>[4]Setembro!$B$5</f>
        <v>23.591666666666669</v>
      </c>
      <c r="C8" s="14">
        <f>[4]Setembro!$B$6</f>
        <v>24.679166666666671</v>
      </c>
      <c r="D8" s="14">
        <f>[4]Setembro!$B$7</f>
        <v>25.420833333333334</v>
      </c>
      <c r="E8" s="14">
        <f>[4]Setembro!$B$8</f>
        <v>25.1875</v>
      </c>
      <c r="F8" s="14">
        <f>[4]Setembro!$B$9</f>
        <v>25.816666666666659</v>
      </c>
      <c r="G8" s="14">
        <f>[4]Setembro!$B$10</f>
        <v>26.158333333333335</v>
      </c>
      <c r="H8" s="14">
        <f>[4]Setembro!$B$11</f>
        <v>26.175000000000001</v>
      </c>
      <c r="I8" s="14">
        <f>[4]Setembro!$B$12</f>
        <v>27.329166666666666</v>
      </c>
      <c r="J8" s="14">
        <f>[4]Setembro!$B$13</f>
        <v>28.441666666666666</v>
      </c>
      <c r="K8" s="14">
        <f>[4]Setembro!$B$14</f>
        <v>28.137500000000003</v>
      </c>
      <c r="L8" s="14">
        <f>[4]Setembro!$B$15</f>
        <v>28.604166666666671</v>
      </c>
      <c r="M8" s="14">
        <f>[4]Setembro!$B$16</f>
        <v>29.412499999999998</v>
      </c>
      <c r="N8" s="14">
        <f>[4]Setembro!$B$17</f>
        <v>28.666666666666675</v>
      </c>
      <c r="O8" s="14">
        <f>[4]Setembro!$B$18</f>
        <v>29.154166666666665</v>
      </c>
      <c r="P8" s="14">
        <f>[4]Setembro!$B$19</f>
        <v>29.404166666666665</v>
      </c>
      <c r="Q8" s="14">
        <f>[4]Setembro!$B$20</f>
        <v>27.500000000000004</v>
      </c>
      <c r="R8" s="14">
        <f>[4]Setembro!$B$21</f>
        <v>23.295833333333331</v>
      </c>
      <c r="S8" s="14">
        <f>[4]Setembro!$B$22</f>
        <v>26.545833333333334</v>
      </c>
      <c r="T8" s="14">
        <f>[4]Setembro!$B$23</f>
        <v>28.687500000000004</v>
      </c>
      <c r="U8" s="14">
        <f>[4]Setembro!$B$24</f>
        <v>28.900000000000002</v>
      </c>
      <c r="V8" s="14">
        <f>[4]Setembro!$B$25</f>
        <v>28.349999999999998</v>
      </c>
      <c r="W8" s="14">
        <f>[4]Setembro!$B$26</f>
        <v>28.837499999999995</v>
      </c>
      <c r="X8" s="14">
        <f>[4]Setembro!$B$27</f>
        <v>28.866666666666671</v>
      </c>
      <c r="Y8" s="14">
        <f>[4]Setembro!$B$28</f>
        <v>27.691666666666674</v>
      </c>
      <c r="Z8" s="14">
        <f>[4]Setembro!$B$29</f>
        <v>26.137499999999999</v>
      </c>
      <c r="AA8" s="14">
        <f>[4]Setembro!$B$30</f>
        <v>25.862500000000001</v>
      </c>
      <c r="AB8" s="14">
        <f>[4]Setembro!$B$31</f>
        <v>27.679166666666664</v>
      </c>
      <c r="AC8" s="14">
        <f>[4]Setembro!$B$32</f>
        <v>28.379166666666663</v>
      </c>
      <c r="AD8" s="14">
        <f>[4]Setembro!$B$33</f>
        <v>20.362500000000004</v>
      </c>
      <c r="AE8" s="14">
        <f>[4]Setembro!$B$34</f>
        <v>21.595833333333331</v>
      </c>
      <c r="AF8" s="96">
        <f t="shared" ref="AF8" si="2">AVERAGE(B8:AE8)</f>
        <v>26.829027777777778</v>
      </c>
    </row>
    <row r="9" spans="1:35" ht="17.100000000000001" customHeight="1" x14ac:dyDescent="0.2">
      <c r="A9" s="88" t="s">
        <v>48</v>
      </c>
      <c r="B9" s="14">
        <f>[5]Setembro!$B$5</f>
        <v>23.558333333333334</v>
      </c>
      <c r="C9" s="14">
        <f>[5]Setembro!$B$6</f>
        <v>27.200000000000003</v>
      </c>
      <c r="D9" s="14">
        <f>[5]Setembro!$B$7</f>
        <v>27.970833333333331</v>
      </c>
      <c r="E9" s="14">
        <f>[5]Setembro!$B$8</f>
        <v>27.570833333333336</v>
      </c>
      <c r="F9" s="14">
        <f>[5]Setembro!$B$9</f>
        <v>21.3125</v>
      </c>
      <c r="G9" s="14">
        <f>[5]Setembro!$B$10</f>
        <v>22.275000000000002</v>
      </c>
      <c r="H9" s="14">
        <f>[5]Setembro!$B$11</f>
        <v>25.183333333333334</v>
      </c>
      <c r="I9" s="14">
        <f>[5]Setembro!$B$12</f>
        <v>26.125</v>
      </c>
      <c r="J9" s="14">
        <f>[5]Setembro!$B$13</f>
        <v>28.516666666666666</v>
      </c>
      <c r="K9" s="14">
        <f>[5]Setembro!$B$14</f>
        <v>29.704166666666676</v>
      </c>
      <c r="L9" s="14">
        <f>[5]Setembro!$B$15</f>
        <v>23.233333333333334</v>
      </c>
      <c r="M9" s="14">
        <f>[5]Setembro!$B$16</f>
        <v>23.420833333333334</v>
      </c>
      <c r="N9" s="14">
        <f>[5]Setembro!$B$17</f>
        <v>26.433333333333337</v>
      </c>
      <c r="O9" s="14">
        <f>[5]Setembro!$B$18</f>
        <v>28.629166666666666</v>
      </c>
      <c r="P9" s="14">
        <f>[5]Setembro!$B$19</f>
        <v>22.595833333333335</v>
      </c>
      <c r="Q9" s="14">
        <f>[5]Setembro!$B$20</f>
        <v>17.766666666666662</v>
      </c>
      <c r="R9" s="14">
        <f>[5]Setembro!$B$21</f>
        <v>19.875000000000004</v>
      </c>
      <c r="S9" s="14">
        <f>[5]Setembro!$B$22</f>
        <v>21.620833333333337</v>
      </c>
      <c r="T9" s="14">
        <f>[5]Setembro!$B$23</f>
        <v>25.012499999999999</v>
      </c>
      <c r="U9" s="14">
        <f>[5]Setembro!$B$24</f>
        <v>26.858333333333334</v>
      </c>
      <c r="V9" s="14">
        <f>[5]Setembro!$B$25</f>
        <v>27.475000000000005</v>
      </c>
      <c r="W9" s="14">
        <f>[5]Setembro!$B$26</f>
        <v>24.387499999999999</v>
      </c>
      <c r="X9" s="14">
        <f>[5]Setembro!$B$27</f>
        <v>20.854166666666668</v>
      </c>
      <c r="Y9" s="14">
        <f>[5]Setembro!$B$28</f>
        <v>21.654166666666669</v>
      </c>
      <c r="Z9" s="14">
        <f>[5]Setembro!$B$29</f>
        <v>23.712500000000002</v>
      </c>
      <c r="AA9" s="14">
        <f>[5]Setembro!$B$30</f>
        <v>24.195833333333336</v>
      </c>
      <c r="AB9" s="14">
        <f>[5]Setembro!$B$31</f>
        <v>26.133333333333329</v>
      </c>
      <c r="AC9" s="14">
        <f>[5]Setembro!$B$32</f>
        <v>24.579166666666662</v>
      </c>
      <c r="AD9" s="14">
        <f>[5]Setembro!$B$33</f>
        <v>22.633333333333336</v>
      </c>
      <c r="AE9" s="14">
        <f>[5]Setembro!$B$34</f>
        <v>23.929166666666664</v>
      </c>
      <c r="AF9" s="96">
        <f t="shared" si="1"/>
        <v>24.480555555555558</v>
      </c>
    </row>
    <row r="10" spans="1:35" ht="17.100000000000001" customHeight="1" x14ac:dyDescent="0.2">
      <c r="A10" s="88" t="s">
        <v>2</v>
      </c>
      <c r="B10" s="14">
        <f>[6]Setembro!$B$5</f>
        <v>26.862500000000008</v>
      </c>
      <c r="C10" s="14">
        <f>[6]Setembro!$B$6</f>
        <v>28.154166666666665</v>
      </c>
      <c r="D10" s="14">
        <f>[6]Setembro!$B$7</f>
        <v>28.204166666666669</v>
      </c>
      <c r="E10" s="14">
        <f>[6]Setembro!$B$8</f>
        <v>28.387499999999999</v>
      </c>
      <c r="F10" s="14">
        <f>[6]Setembro!$B$9</f>
        <v>27.645833333333339</v>
      </c>
      <c r="G10" s="14">
        <f>[6]Setembro!$B$10</f>
        <v>25.916666666666671</v>
      </c>
      <c r="H10" s="14">
        <f>[6]Setembro!$B$11</f>
        <v>27.5</v>
      </c>
      <c r="I10" s="14">
        <f>[6]Setembro!$B$12</f>
        <v>27.512500000000003</v>
      </c>
      <c r="J10" s="14">
        <f>[6]Setembro!$B$13</f>
        <v>29.233333333333338</v>
      </c>
      <c r="K10" s="14">
        <f>[6]Setembro!$B$14</f>
        <v>30.558333333333334</v>
      </c>
      <c r="L10" s="14">
        <f>[6]Setembro!$B$15</f>
        <v>28.570833333333329</v>
      </c>
      <c r="M10" s="14">
        <f>[6]Setembro!$B$16</f>
        <v>28.512499999999999</v>
      </c>
      <c r="N10" s="14">
        <f>[6]Setembro!$B$17</f>
        <v>29.754166666666674</v>
      </c>
      <c r="O10" s="14">
        <f>[6]Setembro!$B$18</f>
        <v>29.899999999999995</v>
      </c>
      <c r="P10" s="14">
        <f>[6]Setembro!$B$19</f>
        <v>29.112499999999997</v>
      </c>
      <c r="Q10" s="14">
        <f>[6]Setembro!$B$20</f>
        <v>24.5</v>
      </c>
      <c r="R10" s="14">
        <f>[6]Setembro!$B$21</f>
        <v>20.975000000000001</v>
      </c>
      <c r="S10" s="14">
        <f>[6]Setembro!$B$22</f>
        <v>26.029166666666669</v>
      </c>
      <c r="T10" s="14">
        <f>[6]Setembro!$B$23</f>
        <v>28.250000000000004</v>
      </c>
      <c r="U10" s="14">
        <f>[6]Setembro!$B$24</f>
        <v>29.416666666666657</v>
      </c>
      <c r="V10" s="14">
        <f>[6]Setembro!$B$25</f>
        <v>29.700000000000003</v>
      </c>
      <c r="W10" s="14">
        <f>[6]Setembro!$B$26</f>
        <v>28.833333333333332</v>
      </c>
      <c r="X10" s="14">
        <f>[6]Setembro!$B$27</f>
        <v>28.279166666666665</v>
      </c>
      <c r="Y10" s="14">
        <f>[6]Setembro!$B$28</f>
        <v>27.454166666666666</v>
      </c>
      <c r="Z10" s="14">
        <f>[6]Setembro!$B$29</f>
        <v>27.708333333333325</v>
      </c>
      <c r="AA10" s="14">
        <f>[6]Setembro!$B$30</f>
        <v>27.070833333333329</v>
      </c>
      <c r="AB10" s="14">
        <f>[6]Setembro!$B$31</f>
        <v>28.862499999999997</v>
      </c>
      <c r="AC10" s="14">
        <f>[6]Setembro!$B$32</f>
        <v>26.941666666666666</v>
      </c>
      <c r="AD10" s="14">
        <f>[6]Setembro!$B$33</f>
        <v>20.824999999999999</v>
      </c>
      <c r="AE10" s="14">
        <f>[6]Setembro!$B$34</f>
        <v>21.616666666666664</v>
      </c>
      <c r="AF10" s="96">
        <f t="shared" si="1"/>
        <v>27.409583333333337</v>
      </c>
    </row>
    <row r="11" spans="1:35" ht="17.100000000000001" customHeight="1" x14ac:dyDescent="0.2">
      <c r="A11" s="88" t="s">
        <v>3</v>
      </c>
      <c r="B11" s="14">
        <f>[7]Setembro!$B$5</f>
        <v>26.416666666666668</v>
      </c>
      <c r="C11" s="14">
        <f>[7]Setembro!$B$6</f>
        <v>26.012500000000003</v>
      </c>
      <c r="D11" s="14">
        <f>[7]Setembro!$B$7</f>
        <v>25.3</v>
      </c>
      <c r="E11" s="14">
        <f>[7]Setembro!$B$8</f>
        <v>23.866666666666671</v>
      </c>
      <c r="F11" s="14">
        <f>[7]Setembro!$B$9</f>
        <v>24.275000000000002</v>
      </c>
      <c r="G11" s="14">
        <f>[7]Setembro!$B$10</f>
        <v>23.816666666666663</v>
      </c>
      <c r="H11" s="14">
        <f>[7]Setembro!$B$11</f>
        <v>24.837500000000002</v>
      </c>
      <c r="I11" s="14">
        <f>[7]Setembro!$B$12</f>
        <v>26.083333333333325</v>
      </c>
      <c r="J11" s="14">
        <f>[7]Setembro!$B$13</f>
        <v>27.124999999999996</v>
      </c>
      <c r="K11" s="14">
        <f>[7]Setembro!$B$14</f>
        <v>26.729166666666668</v>
      </c>
      <c r="L11" s="14">
        <f>[7]Setembro!$B$15</f>
        <v>27.083333333333339</v>
      </c>
      <c r="M11" s="14">
        <f>[7]Setembro!$B$16</f>
        <v>27.325000000000003</v>
      </c>
      <c r="N11" s="14">
        <f>[7]Setembro!$B$17</f>
        <v>27.349999999999994</v>
      </c>
      <c r="O11" s="14">
        <f>[7]Setembro!$B$18</f>
        <v>26.670833333333331</v>
      </c>
      <c r="P11" s="14">
        <f>[7]Setembro!$B$19</f>
        <v>27.437499999999996</v>
      </c>
      <c r="Q11" s="14">
        <f>[7]Setembro!$B$20</f>
        <v>27.045833333333338</v>
      </c>
      <c r="R11" s="14">
        <f>[7]Setembro!$B$21</f>
        <v>25.100000000000005</v>
      </c>
      <c r="S11" s="14">
        <f>[7]Setembro!$B$22</f>
        <v>25.895833333333339</v>
      </c>
      <c r="T11" s="14">
        <f>[7]Setembro!$B$23</f>
        <v>26.270833333333329</v>
      </c>
      <c r="U11" s="14">
        <f>[7]Setembro!$B$24</f>
        <v>27.970833333333331</v>
      </c>
      <c r="V11" s="14">
        <f>[7]Setembro!$B$25</f>
        <v>27.004166666666666</v>
      </c>
      <c r="W11" s="14">
        <f>[7]Setembro!$B$26</f>
        <v>25.133333333333336</v>
      </c>
      <c r="X11" s="14">
        <f>[7]Setembro!$B$27</f>
        <v>26.916666666666668</v>
      </c>
      <c r="Y11" s="14">
        <f>[7]Setembro!$B$28</f>
        <v>26.741666666666664</v>
      </c>
      <c r="Z11" s="14">
        <f>[7]Setembro!$B$29</f>
        <v>27.633333333333336</v>
      </c>
      <c r="AA11" s="14">
        <f>[7]Setembro!$B$30</f>
        <v>27.004166666666666</v>
      </c>
      <c r="AB11" s="14">
        <f>[7]Setembro!$B$31</f>
        <v>26.766666666666666</v>
      </c>
      <c r="AC11" s="14">
        <f>[7]Setembro!$B$32</f>
        <v>27.149999999999995</v>
      </c>
      <c r="AD11" s="14">
        <f>[7]Setembro!$B$33</f>
        <v>23.054166666666664</v>
      </c>
      <c r="AE11" s="14">
        <f>[7]Setembro!$B$34</f>
        <v>22.784615384615385</v>
      </c>
      <c r="AF11" s="96">
        <f t="shared" si="1"/>
        <v>26.093376068376067</v>
      </c>
    </row>
    <row r="12" spans="1:35" ht="17.100000000000001" customHeight="1" x14ac:dyDescent="0.2">
      <c r="A12" s="88" t="s">
        <v>4</v>
      </c>
      <c r="B12" s="14" t="str">
        <f>[8]Setembro!$B$5</f>
        <v>*</v>
      </c>
      <c r="C12" s="14" t="str">
        <f>[8]Setembro!$B$6</f>
        <v>*</v>
      </c>
      <c r="D12" s="14" t="str">
        <f>[8]Setembro!$B$7</f>
        <v>*</v>
      </c>
      <c r="E12" s="14" t="str">
        <f>[8]Setembro!$B$8</f>
        <v>*</v>
      </c>
      <c r="F12" s="14" t="str">
        <f>[8]Setembro!$B$9</f>
        <v>*</v>
      </c>
      <c r="G12" s="14" t="str">
        <f>[8]Setembro!$B$10</f>
        <v>*</v>
      </c>
      <c r="H12" s="14" t="str">
        <f>[8]Setembro!$B$11</f>
        <v>*</v>
      </c>
      <c r="I12" s="14" t="str">
        <f>[8]Setembro!$B$12</f>
        <v>*</v>
      </c>
      <c r="J12" s="14" t="str">
        <f>[8]Setembro!$B$13</f>
        <v>*</v>
      </c>
      <c r="K12" s="14" t="str">
        <f>[8]Setembro!$B$14</f>
        <v>*</v>
      </c>
      <c r="L12" s="14" t="str">
        <f>[8]Setembro!$B$15</f>
        <v>*</v>
      </c>
      <c r="M12" s="14" t="str">
        <f>[8]Setembro!$B$16</f>
        <v>*</v>
      </c>
      <c r="N12" s="14" t="str">
        <f>[8]Setembro!$B$17</f>
        <v>*</v>
      </c>
      <c r="O12" s="14" t="str">
        <f>[8]Setembro!$B$18</f>
        <v>*</v>
      </c>
      <c r="P12" s="14" t="str">
        <f>[8]Setembro!$B$19</f>
        <v>*</v>
      </c>
      <c r="Q12" s="14" t="str">
        <f>[8]Setembro!$B$20</f>
        <v>*</v>
      </c>
      <c r="R12" s="14" t="str">
        <f>[8]Setembro!$B$21</f>
        <v>*</v>
      </c>
      <c r="S12" s="14" t="str">
        <f>[8]Setembro!$B$22</f>
        <v>*</v>
      </c>
      <c r="T12" s="14" t="str">
        <f>[8]Setembro!$B$23</f>
        <v>*</v>
      </c>
      <c r="U12" s="14" t="str">
        <f>[8]Setembro!$B$24</f>
        <v>*</v>
      </c>
      <c r="V12" s="14" t="str">
        <f>[8]Setembro!$B$25</f>
        <v>*</v>
      </c>
      <c r="W12" s="14" t="str">
        <f>[8]Setembro!$B$26</f>
        <v>*</v>
      </c>
      <c r="X12" s="14" t="str">
        <f>[8]Setembro!$B$27</f>
        <v>*</v>
      </c>
      <c r="Y12" s="14" t="str">
        <f>[8]Setembro!$B$28</f>
        <v>*</v>
      </c>
      <c r="Z12" s="14" t="str">
        <f>[8]Setembro!$B$29</f>
        <v>*</v>
      </c>
      <c r="AA12" s="14">
        <f>[8]Setembro!$B$30</f>
        <v>26.233333333333299</v>
      </c>
      <c r="AB12" s="14">
        <f>[8]Setembro!$B$31</f>
        <v>24.525000000000002</v>
      </c>
      <c r="AC12" s="14">
        <f>[8]Setembro!$B$32</f>
        <v>23.154166666666669</v>
      </c>
      <c r="AD12" s="14">
        <f>[8]Setembro!$B$33</f>
        <v>19.770833333333332</v>
      </c>
      <c r="AE12" s="14">
        <f>[8]Setembro!$B$34</f>
        <v>18.933333333333334</v>
      </c>
      <c r="AF12" s="96">
        <f t="shared" si="1"/>
        <v>22.523333333333326</v>
      </c>
    </row>
    <row r="13" spans="1:35" ht="17.100000000000001" customHeight="1" x14ac:dyDescent="0.2">
      <c r="A13" s="88" t="s">
        <v>5</v>
      </c>
      <c r="B13" s="14">
        <f>[9]Setembro!$B$5</f>
        <v>26.666666666666668</v>
      </c>
      <c r="C13" s="14">
        <f>[9]Setembro!$B$6</f>
        <v>29.929166666666664</v>
      </c>
      <c r="D13" s="14">
        <f>[9]Setembro!$B$7</f>
        <v>30.05</v>
      </c>
      <c r="E13" s="14">
        <f>[9]Setembro!$B$8</f>
        <v>30.174999999999997</v>
      </c>
      <c r="F13" s="14">
        <f>[9]Setembro!$B$9</f>
        <v>25.7</v>
      </c>
      <c r="G13" s="14">
        <f>[9]Setembro!$B$10</f>
        <v>22.891666666666662</v>
      </c>
      <c r="H13" s="14">
        <f>[9]Setembro!$B$11</f>
        <v>28.308333333333334</v>
      </c>
      <c r="I13" s="14">
        <f>[9]Setembro!$B$12</f>
        <v>29.966666666666669</v>
      </c>
      <c r="J13" s="14">
        <f>[9]Setembro!$B$13</f>
        <v>31.452631578947368</v>
      </c>
      <c r="K13" s="14">
        <f>[9]Setembro!$B$14</f>
        <v>31.980000000000004</v>
      </c>
      <c r="L13" s="14">
        <f>[9]Setembro!$B$15</f>
        <v>25.35</v>
      </c>
      <c r="M13" s="14">
        <f>[9]Setembro!$B$16</f>
        <v>29.056249999999999</v>
      </c>
      <c r="N13" s="14">
        <f>[9]Setembro!$B$17</f>
        <v>30.005882352941182</v>
      </c>
      <c r="O13" s="14">
        <f>[9]Setembro!$B$18</f>
        <v>32.016666666666673</v>
      </c>
      <c r="P13" s="14">
        <f>[9]Setembro!$B$19</f>
        <v>30.381249999999998</v>
      </c>
      <c r="Q13" s="14">
        <f>[9]Setembro!$B$20</f>
        <v>22.992307692307694</v>
      </c>
      <c r="R13" s="14">
        <f>[9]Setembro!$B$21</f>
        <v>23.411764705882355</v>
      </c>
      <c r="S13" s="14">
        <f>[9]Setembro!$B$22</f>
        <v>27.309999999999995</v>
      </c>
      <c r="T13" s="14">
        <f>[9]Setembro!$B$23</f>
        <v>30.772222222222222</v>
      </c>
      <c r="U13" s="14">
        <f>[9]Setembro!$B$24</f>
        <v>33.306249999999999</v>
      </c>
      <c r="V13" s="14">
        <f>[9]Setembro!$B$25</f>
        <v>31.793750000000003</v>
      </c>
      <c r="W13" s="14">
        <f>[9]Setembro!$B$26</f>
        <v>28.406666666666663</v>
      </c>
      <c r="X13" s="14">
        <f>[9]Setembro!$B$27</f>
        <v>27.426666666666666</v>
      </c>
      <c r="Y13" s="14">
        <f>[9]Setembro!$B$28</f>
        <v>27.917647058823526</v>
      </c>
      <c r="Z13" s="14">
        <f>[9]Setembro!$B$29</f>
        <v>32.743749999999999</v>
      </c>
      <c r="AA13" s="14">
        <f>[9]Setembro!$B$30</f>
        <v>30.641176470588242</v>
      </c>
      <c r="AB13" s="14">
        <f>[9]Setembro!$B$31</f>
        <v>30.746666666666666</v>
      </c>
      <c r="AC13" s="14">
        <f>[9]Setembro!$B$32</f>
        <v>25.263636363636362</v>
      </c>
      <c r="AD13" s="14">
        <f>[9]Setembro!$B$33</f>
        <v>26.266666666666666</v>
      </c>
      <c r="AE13" s="14">
        <f>[9]Setembro!$B$34</f>
        <v>26.137499999999999</v>
      </c>
      <c r="AF13" s="96">
        <f t="shared" si="1"/>
        <v>28.63556172595607</v>
      </c>
    </row>
    <row r="14" spans="1:35" ht="17.100000000000001" customHeight="1" x14ac:dyDescent="0.2">
      <c r="A14" s="88" t="s">
        <v>50</v>
      </c>
      <c r="B14" s="14">
        <f>[10]Setembro!$B$5</f>
        <v>26.504166666666663</v>
      </c>
      <c r="C14" s="14">
        <f>[10]Setembro!$B$6</f>
        <v>26.262500000000003</v>
      </c>
      <c r="D14" s="14">
        <f>[10]Setembro!$B$7</f>
        <v>25.754166666666663</v>
      </c>
      <c r="E14" s="14">
        <f>[10]Setembro!$B$8</f>
        <v>25.863636363636363</v>
      </c>
      <c r="F14" s="14">
        <f>[10]Setembro!$B$9</f>
        <v>25.075000000000003</v>
      </c>
      <c r="G14" s="14">
        <f>[10]Setembro!$B$10</f>
        <v>24.641666666666666</v>
      </c>
      <c r="H14" s="14">
        <f>[10]Setembro!$B$11</f>
        <v>24.708333333333339</v>
      </c>
      <c r="I14" s="14">
        <f>[10]Setembro!$B$12</f>
        <v>25.995833333333334</v>
      </c>
      <c r="J14" s="14">
        <f>[10]Setembro!$B$13</f>
        <v>27.291666666666671</v>
      </c>
      <c r="K14" s="14">
        <f>[10]Setembro!$B$14</f>
        <v>27.637500000000006</v>
      </c>
      <c r="L14" s="14">
        <f>[10]Setembro!$B$15</f>
        <v>27.287499999999998</v>
      </c>
      <c r="M14" s="14">
        <f>[10]Setembro!$B$16</f>
        <v>27.600000000000005</v>
      </c>
      <c r="N14" s="14">
        <f>[10]Setembro!$B$17</f>
        <v>28.076190476190476</v>
      </c>
      <c r="O14" s="14">
        <f>[10]Setembro!$B$18</f>
        <v>29.93333333333333</v>
      </c>
      <c r="P14" s="14">
        <f>[10]Setembro!$B$19</f>
        <v>26.495833333333337</v>
      </c>
      <c r="Q14" s="14">
        <f>[10]Setembro!$B$20</f>
        <v>26.991666666666671</v>
      </c>
      <c r="R14" s="14">
        <f>[10]Setembro!$B$21</f>
        <v>26.118181818181821</v>
      </c>
      <c r="S14" s="14">
        <f>[10]Setembro!$B$22</f>
        <v>25.979166666666668</v>
      </c>
      <c r="T14" s="14">
        <f>[10]Setembro!$B$23</f>
        <v>27.254166666666663</v>
      </c>
      <c r="U14" s="14">
        <f>[10]Setembro!$B$24</f>
        <v>27.158333333333335</v>
      </c>
      <c r="V14" s="14">
        <f>[10]Setembro!$B$25</f>
        <v>26.729166666666668</v>
      </c>
      <c r="W14" s="14">
        <f>[10]Setembro!$B$26</f>
        <v>25.924999999999997</v>
      </c>
      <c r="X14" s="14">
        <f>[10]Setembro!$B$27</f>
        <v>25.791666666666668</v>
      </c>
      <c r="Y14" s="14">
        <f>[10]Setembro!$B$28</f>
        <v>27.245833333333334</v>
      </c>
      <c r="Z14" s="14">
        <f>[10]Setembro!$B$29</f>
        <v>27.30416666666666</v>
      </c>
      <c r="AA14" s="14">
        <f>[10]Setembro!$B$30</f>
        <v>25.391304347826082</v>
      </c>
      <c r="AB14" s="14">
        <f>[10]Setembro!$B$31</f>
        <v>25.778260869565212</v>
      </c>
      <c r="AC14" s="14">
        <f>[10]Setembro!$B$32</f>
        <v>24.274999999999995</v>
      </c>
      <c r="AD14" s="14">
        <f>[10]Setembro!$B$33</f>
        <v>19.917391304347827</v>
      </c>
      <c r="AE14" s="14">
        <f>[10]Setembro!$B$34</f>
        <v>19.752941176470589</v>
      </c>
      <c r="AF14" s="96">
        <f>AVERAGE(B14:AE14)</f>
        <v>26.024652434096161</v>
      </c>
      <c r="AI14" s="37" t="s">
        <v>54</v>
      </c>
    </row>
    <row r="15" spans="1:35" ht="17.100000000000001" customHeight="1" x14ac:dyDescent="0.2">
      <c r="A15" s="88" t="s">
        <v>6</v>
      </c>
      <c r="B15" s="14">
        <f>[11]Setembro!$B$5</f>
        <v>26.891666666666666</v>
      </c>
      <c r="C15" s="14">
        <f>[11]Setembro!$B$6</f>
        <v>28.000000000000004</v>
      </c>
      <c r="D15" s="14">
        <f>[11]Setembro!$B$7</f>
        <v>26.720833333333342</v>
      </c>
      <c r="E15" s="14">
        <f>[11]Setembro!$B$8</f>
        <v>26.508333333333336</v>
      </c>
      <c r="F15" s="14">
        <f>[11]Setembro!$B$9</f>
        <v>25.558333333333334</v>
      </c>
      <c r="G15" s="14">
        <f>[11]Setembro!$B$10</f>
        <v>25.883333333333336</v>
      </c>
      <c r="H15" s="14">
        <f>[11]Setembro!$B$11</f>
        <v>25.191666666666663</v>
      </c>
      <c r="I15" s="14">
        <f>[11]Setembro!$B$12</f>
        <v>26.162500000000005</v>
      </c>
      <c r="J15" s="14">
        <f>[11]Setembro!$B$13</f>
        <v>27.841666666666669</v>
      </c>
      <c r="K15" s="14">
        <f>[11]Setembro!$B$14</f>
        <v>27.974999999999998</v>
      </c>
      <c r="L15" s="14">
        <f>[11]Setembro!$B$15</f>
        <v>28.199999999999992</v>
      </c>
      <c r="M15" s="14">
        <f>[11]Setembro!$B$16</f>
        <v>29.270833333333339</v>
      </c>
      <c r="N15" s="14">
        <f>[11]Setembro!$B$17</f>
        <v>29.354166666666671</v>
      </c>
      <c r="O15" s="14">
        <f>[11]Setembro!$B$18</f>
        <v>27.370833333333337</v>
      </c>
      <c r="P15" s="14">
        <f>[11]Setembro!$B$19</f>
        <v>26.587500000000002</v>
      </c>
      <c r="Q15" s="14">
        <f>[11]Setembro!$B$20</f>
        <v>27.691666666666666</v>
      </c>
      <c r="R15" s="14">
        <f>[11]Setembro!$B$21</f>
        <v>25.616666666666664</v>
      </c>
      <c r="S15" s="14">
        <f>[11]Setembro!$B$22</f>
        <v>27.733333333333334</v>
      </c>
      <c r="T15" s="14">
        <f>[11]Setembro!$B$23</f>
        <v>28.162499999999998</v>
      </c>
      <c r="U15" s="14">
        <f>[11]Setembro!$B$24</f>
        <v>28.929166666666671</v>
      </c>
      <c r="V15" s="14">
        <f>[11]Setembro!$B$25</f>
        <v>29.912499999999998</v>
      </c>
      <c r="W15" s="14">
        <f>[11]Setembro!$B$26</f>
        <v>27.775000000000002</v>
      </c>
      <c r="X15" s="14">
        <f>[11]Setembro!$B$27</f>
        <v>27.220833333333331</v>
      </c>
      <c r="Y15" s="14">
        <f>[11]Setembro!$B$28</f>
        <v>28.733333333333334</v>
      </c>
      <c r="Z15" s="14">
        <f>[11]Setembro!$B$29</f>
        <v>29.883333333333329</v>
      </c>
      <c r="AA15" s="14">
        <f>[11]Setembro!$B$30</f>
        <v>28.562500000000011</v>
      </c>
      <c r="AB15" s="14">
        <f>[11]Setembro!$B$31</f>
        <v>27.845833333333331</v>
      </c>
      <c r="AC15" s="14">
        <f>[11]Setembro!$B$32</f>
        <v>26.604166666666668</v>
      </c>
      <c r="AD15" s="14">
        <f>[11]Setembro!$B$33</f>
        <v>22.333333333333339</v>
      </c>
      <c r="AE15" s="14">
        <f>[11]Setembro!$B$34</f>
        <v>23.766666666666669</v>
      </c>
      <c r="AF15" s="96">
        <f t="shared" ref="AF15:AF30" si="3">AVERAGE(B15:AE15)</f>
        <v>27.276249999999997</v>
      </c>
    </row>
    <row r="16" spans="1:35" ht="17.100000000000001" customHeight="1" x14ac:dyDescent="0.2">
      <c r="A16" s="88" t="s">
        <v>7</v>
      </c>
      <c r="B16" s="14">
        <f>[12]Setembro!$B$5</f>
        <v>24.070833333333336</v>
      </c>
      <c r="C16" s="14">
        <f>[12]Setembro!$B$6</f>
        <v>25.479166666666661</v>
      </c>
      <c r="D16" s="14">
        <f>[12]Setembro!$B$7</f>
        <v>26.337499999999995</v>
      </c>
      <c r="E16" s="14">
        <f>[12]Setembro!$B$8</f>
        <v>26.587499999999995</v>
      </c>
      <c r="F16" s="14">
        <f>[12]Setembro!$B$9</f>
        <v>24.8125</v>
      </c>
      <c r="G16" s="14">
        <f>[12]Setembro!$B$10</f>
        <v>24.424999999999994</v>
      </c>
      <c r="H16" s="14">
        <f>[12]Setembro!$B$11</f>
        <v>25.808333333333334</v>
      </c>
      <c r="I16" s="14">
        <f>[12]Setembro!$B$12</f>
        <v>27.154166666666672</v>
      </c>
      <c r="J16" s="14">
        <f>[12]Setembro!$B$13</f>
        <v>28.829166666666666</v>
      </c>
      <c r="K16" s="14">
        <f>[12]Setembro!$B$14</f>
        <v>29.008333333333336</v>
      </c>
      <c r="L16" s="14">
        <f>[12]Setembro!$B$15</f>
        <v>26.608333333333334</v>
      </c>
      <c r="M16" s="14">
        <f>[12]Setembro!$B$16</f>
        <v>25.733333333333334</v>
      </c>
      <c r="N16" s="14">
        <f>[12]Setembro!$B$17</f>
        <v>29.370833333333326</v>
      </c>
      <c r="O16" s="14">
        <f>[12]Setembro!$B$18</f>
        <v>29.187499999999996</v>
      </c>
      <c r="P16" s="14">
        <f>[12]Setembro!$B$19</f>
        <v>27.570833333333329</v>
      </c>
      <c r="Q16" s="14">
        <f>[12]Setembro!$B$20</f>
        <v>21.400000000000002</v>
      </c>
      <c r="R16" s="14">
        <f>[12]Setembro!$B$21</f>
        <v>19.816666666666666</v>
      </c>
      <c r="S16" s="14">
        <f>[12]Setembro!$B$22</f>
        <v>23.175000000000001</v>
      </c>
      <c r="T16" s="14">
        <f>[12]Setembro!$B$23</f>
        <v>27.270833333333332</v>
      </c>
      <c r="U16" s="14">
        <f>[12]Setembro!$B$24</f>
        <v>28.970833333333335</v>
      </c>
      <c r="V16" s="14">
        <f>[12]Setembro!$B$25</f>
        <v>28.866666666666674</v>
      </c>
      <c r="W16" s="14">
        <f>[12]Setembro!$B$26</f>
        <v>29.329166666666666</v>
      </c>
      <c r="X16" s="14">
        <f>[12]Setembro!$B$27</f>
        <v>26.195833333333329</v>
      </c>
      <c r="Y16" s="14">
        <f>[12]Setembro!$B$28</f>
        <v>25.179166666666664</v>
      </c>
      <c r="Z16" s="14">
        <f>[12]Setembro!$B$29</f>
        <v>23.099999999999994</v>
      </c>
      <c r="AA16" s="14">
        <f>[12]Setembro!$B$30</f>
        <v>24.816666666666666</v>
      </c>
      <c r="AB16" s="14">
        <f>[12]Setembro!$B$31</f>
        <v>27.5</v>
      </c>
      <c r="AC16" s="14">
        <f>[12]Setembro!$B$32</f>
        <v>26.275000000000002</v>
      </c>
      <c r="AD16" s="14">
        <f>[12]Setembro!$B$33</f>
        <v>19.329166666666666</v>
      </c>
      <c r="AE16" s="14">
        <f>[12]Setembro!$B$34</f>
        <v>21.765217391304343</v>
      </c>
      <c r="AF16" s="96">
        <f t="shared" si="3"/>
        <v>25.799118357487924</v>
      </c>
    </row>
    <row r="17" spans="1:36" ht="17.100000000000001" customHeight="1" x14ac:dyDescent="0.2">
      <c r="A17" s="88" t="s">
        <v>8</v>
      </c>
      <c r="B17" s="14">
        <f>[13]Setembro!$B$5</f>
        <v>23.75</v>
      </c>
      <c r="C17" s="14">
        <f>[13]Setembro!$B$6</f>
        <v>23.929166666666671</v>
      </c>
      <c r="D17" s="14">
        <f>[13]Setembro!$B$7</f>
        <v>24.400000000000006</v>
      </c>
      <c r="E17" s="14">
        <f>[13]Setembro!$B$8</f>
        <v>24.870833333333337</v>
      </c>
      <c r="F17" s="14">
        <f>[13]Setembro!$B$9</f>
        <v>24.162499999999994</v>
      </c>
      <c r="G17" s="14">
        <f>[13]Setembro!$B$10</f>
        <v>23.795833333333334</v>
      </c>
      <c r="H17" s="14">
        <f>[13]Setembro!$B$11</f>
        <v>24.833333333333332</v>
      </c>
      <c r="I17" s="14">
        <f>[13]Setembro!$B$12</f>
        <v>25.683333333333334</v>
      </c>
      <c r="J17" s="14">
        <f>[13]Setembro!$B$13</f>
        <v>27.112500000000001</v>
      </c>
      <c r="K17" s="14">
        <f>[13]Setembro!$B$14</f>
        <v>27.487499999999994</v>
      </c>
      <c r="L17" s="14">
        <f>[13]Setembro!$B$15</f>
        <v>25.825000000000003</v>
      </c>
      <c r="M17" s="14">
        <f>[13]Setembro!$B$16</f>
        <v>25.599999999999998</v>
      </c>
      <c r="N17" s="14">
        <f>[13]Setembro!$B$17</f>
        <v>28.079166666666669</v>
      </c>
      <c r="O17" s="14">
        <f>[13]Setembro!$B$18</f>
        <v>28.554166666666664</v>
      </c>
      <c r="P17" s="14">
        <f>[13]Setembro!$B$19</f>
        <v>25.908333333333335</v>
      </c>
      <c r="Q17" s="14">
        <f>[13]Setembro!$B$20</f>
        <v>21.712500000000002</v>
      </c>
      <c r="R17" s="14">
        <f>[13]Setembro!$B$21</f>
        <v>20.070833333333333</v>
      </c>
      <c r="S17" s="14">
        <f>[13]Setembro!$B$22</f>
        <v>22.770833333333332</v>
      </c>
      <c r="T17" s="14">
        <f>[13]Setembro!$B$23</f>
        <v>26.749999999999996</v>
      </c>
      <c r="U17" s="14">
        <f>[13]Setembro!$B$24</f>
        <v>27.824999999999999</v>
      </c>
      <c r="V17" s="14">
        <f>[13]Setembro!$B$25</f>
        <v>27.779166666666665</v>
      </c>
      <c r="W17" s="14">
        <f>[13]Setembro!$B$26</f>
        <v>27.895833333333332</v>
      </c>
      <c r="X17" s="14">
        <f>[13]Setembro!$B$27</f>
        <v>26.470833333333331</v>
      </c>
      <c r="Y17" s="14">
        <f>[13]Setembro!$B$28</f>
        <v>25.94583333333334</v>
      </c>
      <c r="Z17" s="14">
        <f>[13]Setembro!$B$29</f>
        <v>24.174999999999997</v>
      </c>
      <c r="AA17" s="14">
        <f>[13]Setembro!$B$30</f>
        <v>24.916666666666661</v>
      </c>
      <c r="AB17" s="14">
        <f>[13]Setembro!$B$31</f>
        <v>26.120833333333334</v>
      </c>
      <c r="AC17" s="14">
        <f>[13]Setembro!$B$32</f>
        <v>25.604166666666668</v>
      </c>
      <c r="AD17" s="14">
        <f>[13]Setembro!$B$33</f>
        <v>19.516666666666669</v>
      </c>
      <c r="AE17" s="14">
        <f>[13]Setembro!$B$34</f>
        <v>21.55</v>
      </c>
      <c r="AF17" s="96">
        <f t="shared" si="3"/>
        <v>25.103194444444437</v>
      </c>
    </row>
    <row r="18" spans="1:36" ht="17.100000000000001" customHeight="1" x14ac:dyDescent="0.2">
      <c r="A18" s="88" t="s">
        <v>9</v>
      </c>
      <c r="B18" s="14">
        <f>[14]Setembro!$B$5</f>
        <v>30.1</v>
      </c>
      <c r="C18" s="14" t="str">
        <f>[14]Setembro!$B$6</f>
        <v>*</v>
      </c>
      <c r="D18" s="14" t="str">
        <f>[14]Setembro!$B$7</f>
        <v>*</v>
      </c>
      <c r="E18" s="14" t="str">
        <f>[14]Setembro!$B$8</f>
        <v>*</v>
      </c>
      <c r="F18" s="14" t="str">
        <f>[14]Setembro!$B$9</f>
        <v>*</v>
      </c>
      <c r="G18" s="14" t="str">
        <f>[14]Setembro!$B$10</f>
        <v>*</v>
      </c>
      <c r="H18" s="14" t="str">
        <f>[14]Setembro!$B$11</f>
        <v>*</v>
      </c>
      <c r="I18" s="14" t="str">
        <f>[14]Setembro!$B$12</f>
        <v>*</v>
      </c>
      <c r="J18" s="14" t="str">
        <f>[14]Setembro!$B$13</f>
        <v>*</v>
      </c>
      <c r="K18" s="14" t="str">
        <f>[14]Setembro!$B$14</f>
        <v>*</v>
      </c>
      <c r="L18" s="14" t="str">
        <f>[14]Setembro!$B$15</f>
        <v>*</v>
      </c>
      <c r="M18" s="14" t="str">
        <f>[14]Setembro!$B$16</f>
        <v>*</v>
      </c>
      <c r="N18" s="14" t="str">
        <f>[14]Setembro!$B$17</f>
        <v>*</v>
      </c>
      <c r="O18" s="14" t="str">
        <f>[14]Setembro!$B$18</f>
        <v>*</v>
      </c>
      <c r="P18" s="14" t="str">
        <f>[14]Setembro!$B$19</f>
        <v>*</v>
      </c>
      <c r="Q18" s="14" t="str">
        <f>[14]Setembro!$B$20</f>
        <v>*</v>
      </c>
      <c r="R18" s="14" t="str">
        <f>[14]Setembro!$B$21</f>
        <v>*</v>
      </c>
      <c r="S18" s="14" t="str">
        <f>[14]Setembro!$B$22</f>
        <v>*</v>
      </c>
      <c r="T18" s="14" t="str">
        <f>[14]Setembro!$B$23</f>
        <v>*</v>
      </c>
      <c r="U18" s="14" t="str">
        <f>[14]Setembro!$B$24</f>
        <v>*</v>
      </c>
      <c r="V18" s="14" t="str">
        <f>[14]Setembro!$B$25</f>
        <v>*</v>
      </c>
      <c r="W18" s="14" t="str">
        <f>[14]Setembro!$B$26</f>
        <v>*</v>
      </c>
      <c r="X18" s="14" t="str">
        <f>[14]Setembro!$B$27</f>
        <v>*</v>
      </c>
      <c r="Y18" s="14" t="str">
        <f>[14]Setembro!$B$28</f>
        <v>*</v>
      </c>
      <c r="Z18" s="14" t="str">
        <f>[14]Setembro!$B$29</f>
        <v>*</v>
      </c>
      <c r="AA18" s="14" t="str">
        <f>[14]Setembro!$B$30</f>
        <v>*</v>
      </c>
      <c r="AB18" s="14" t="str">
        <f>[14]Setembro!$B$31</f>
        <v>*</v>
      </c>
      <c r="AC18" s="14" t="str">
        <f>[14]Setembro!$B$32</f>
        <v>*</v>
      </c>
      <c r="AD18" s="14" t="str">
        <f>[14]Setembro!$B$33</f>
        <v>*</v>
      </c>
      <c r="AE18" s="14">
        <f>[14]Setembro!$B$34</f>
        <v>24.266666666666666</v>
      </c>
      <c r="AF18" s="96">
        <f t="shared" si="3"/>
        <v>27.183333333333334</v>
      </c>
      <c r="AI18" s="37" t="s">
        <v>54</v>
      </c>
    </row>
    <row r="19" spans="1:36" ht="17.100000000000001" customHeight="1" x14ac:dyDescent="0.2">
      <c r="A19" s="88" t="s">
        <v>49</v>
      </c>
      <c r="B19" s="14">
        <f>[15]Setembro!$B$5</f>
        <v>24.958333333333332</v>
      </c>
      <c r="C19" s="14">
        <f>[15]Setembro!$B$6</f>
        <v>28.337499999999995</v>
      </c>
      <c r="D19" s="14">
        <f>[15]Setembro!$B$7</f>
        <v>28.691666666666666</v>
      </c>
      <c r="E19" s="14">
        <f>[15]Setembro!$B$8</f>
        <v>27.512499999999999</v>
      </c>
      <c r="F19" s="14">
        <f>[15]Setembro!$B$9</f>
        <v>22.9375</v>
      </c>
      <c r="G19" s="14">
        <f>[15]Setembro!$B$10</f>
        <v>23.337500000000002</v>
      </c>
      <c r="H19" s="14">
        <f>[15]Setembro!$B$11</f>
        <v>26.362500000000001</v>
      </c>
      <c r="I19" s="14">
        <f>[15]Setembro!$B$12</f>
        <v>26.191666666666663</v>
      </c>
      <c r="J19" s="14">
        <f>[15]Setembro!$B$13</f>
        <v>28.929166666666664</v>
      </c>
      <c r="K19" s="14">
        <f>[15]Setembro!$B$14</f>
        <v>30.216666666666665</v>
      </c>
      <c r="L19" s="14">
        <f>[15]Setembro!$B$15</f>
        <v>25.608333333333334</v>
      </c>
      <c r="M19" s="14">
        <f>[15]Setembro!$B$16</f>
        <v>25.916666666666671</v>
      </c>
      <c r="N19" s="14">
        <f>[15]Setembro!$B$17</f>
        <v>28.920833333333324</v>
      </c>
      <c r="O19" s="14">
        <f>[15]Setembro!$B$18</f>
        <v>29.166666666666661</v>
      </c>
      <c r="P19" s="14">
        <f>[15]Setembro!$B$19</f>
        <v>25.166666666666671</v>
      </c>
      <c r="Q19" s="14">
        <f>[15]Setembro!$B$20</f>
        <v>19.595833333333331</v>
      </c>
      <c r="R19" s="14">
        <f>[15]Setembro!$B$21</f>
        <v>20.479166666666668</v>
      </c>
      <c r="S19" s="14">
        <f>[15]Setembro!$B$22</f>
        <v>23.604166666666661</v>
      </c>
      <c r="T19" s="14">
        <f>[15]Setembro!$B$23</f>
        <v>27.283333333333335</v>
      </c>
      <c r="U19" s="14">
        <f>[15]Setembro!$B$24</f>
        <v>29.366666666666664</v>
      </c>
      <c r="V19" s="14">
        <f>[15]Setembro!$B$25</f>
        <v>30.149999999999995</v>
      </c>
      <c r="W19" s="14">
        <f>[15]Setembro!$B$26</f>
        <v>28.908333333333328</v>
      </c>
      <c r="X19" s="14">
        <f>[15]Setembro!$B$27</f>
        <v>23.920833333333331</v>
      </c>
      <c r="Y19" s="14">
        <f>[15]Setembro!$B$28</f>
        <v>25.962500000000002</v>
      </c>
      <c r="Z19" s="14">
        <f>[15]Setembro!$B$29</f>
        <v>26.987499999999986</v>
      </c>
      <c r="AA19" s="14">
        <f>[15]Setembro!$B$30</f>
        <v>26.524999999999995</v>
      </c>
      <c r="AB19" s="14">
        <f>[15]Setembro!$B$31</f>
        <v>29.120833333333334</v>
      </c>
      <c r="AC19" s="14">
        <f>[15]Setembro!$B$32</f>
        <v>26.674999999999997</v>
      </c>
      <c r="AD19" s="14">
        <f>[15]Setembro!$B$33</f>
        <v>22.7</v>
      </c>
      <c r="AE19" s="14">
        <f>[15]Setembro!$B$34</f>
        <v>23.575000000000003</v>
      </c>
      <c r="AF19" s="96">
        <f t="shared" si="3"/>
        <v>26.236944444444443</v>
      </c>
      <c r="AI19" s="37" t="s">
        <v>54</v>
      </c>
    </row>
    <row r="20" spans="1:36" ht="17.100000000000001" customHeight="1" x14ac:dyDescent="0.2">
      <c r="A20" s="88" t="s">
        <v>10</v>
      </c>
      <c r="B20" s="14">
        <f>[16]Setembro!$B$5</f>
        <v>24.533333333333328</v>
      </c>
      <c r="C20" s="14">
        <f>[16]Setembro!$B$6</f>
        <v>25.016666666666662</v>
      </c>
      <c r="D20" s="14">
        <f>[16]Setembro!$B$7</f>
        <v>26.129166666666666</v>
      </c>
      <c r="E20" s="14">
        <f>[16]Setembro!$B$8</f>
        <v>26.900000000000002</v>
      </c>
      <c r="F20" s="14">
        <f>[16]Setembro!$B$9</f>
        <v>24.041666666666661</v>
      </c>
      <c r="G20" s="14">
        <f>[16]Setembro!$B$10</f>
        <v>23.987499999999997</v>
      </c>
      <c r="H20" s="14">
        <f>[16]Setembro!$B$11</f>
        <v>25.358333333333334</v>
      </c>
      <c r="I20" s="14">
        <f>[16]Setembro!$B$12</f>
        <v>25.95</v>
      </c>
      <c r="J20" s="14">
        <f>[16]Setembro!$B$13</f>
        <v>28.2</v>
      </c>
      <c r="K20" s="14">
        <f>[16]Setembro!$B$14</f>
        <v>28.975000000000009</v>
      </c>
      <c r="L20" s="14">
        <f>[16]Setembro!$B$15</f>
        <v>25.912499999999998</v>
      </c>
      <c r="M20" s="14">
        <f>[16]Setembro!$B$16</f>
        <v>25.162499999999998</v>
      </c>
      <c r="N20" s="14">
        <f>[16]Setembro!$B$17</f>
        <v>29.404166666666665</v>
      </c>
      <c r="O20" s="14">
        <f>[16]Setembro!$B$18</f>
        <v>29.487500000000001</v>
      </c>
      <c r="P20" s="14">
        <f>[16]Setembro!$B$19</f>
        <v>26.091666666666665</v>
      </c>
      <c r="Q20" s="14">
        <f>[16]Setembro!$B$20</f>
        <v>21.270833333333336</v>
      </c>
      <c r="R20" s="14">
        <f>[16]Setembro!$B$21</f>
        <v>20.333333333333336</v>
      </c>
      <c r="S20" s="14">
        <f>[16]Setembro!$B$22</f>
        <v>23.049999999999997</v>
      </c>
      <c r="T20" s="14">
        <f>[16]Setembro!$B$23</f>
        <v>26.670833333333334</v>
      </c>
      <c r="U20" s="14">
        <f>[16]Setembro!$B$24</f>
        <v>29.470833333333335</v>
      </c>
      <c r="V20" s="14">
        <f>[16]Setembro!$B$25</f>
        <v>28.441666666666674</v>
      </c>
      <c r="W20" s="14">
        <f>[16]Setembro!$B$26</f>
        <v>28.579166666666666</v>
      </c>
      <c r="X20" s="14">
        <f>[16]Setembro!$B$27</f>
        <v>26.2</v>
      </c>
      <c r="Y20" s="14">
        <f>[16]Setembro!$B$28</f>
        <v>25.945833333333336</v>
      </c>
      <c r="Z20" s="14">
        <f>[16]Setembro!$B$29</f>
        <v>23.716666666666669</v>
      </c>
      <c r="AA20" s="14">
        <f>[16]Setembro!$B$30</f>
        <v>25.620833333333337</v>
      </c>
      <c r="AB20" s="14">
        <f>[16]Setembro!$B$31</f>
        <v>26.533333333333331</v>
      </c>
      <c r="AC20" s="14">
        <f>[16]Setembro!$B$32</f>
        <v>25.841666666666665</v>
      </c>
      <c r="AD20" s="14">
        <f>[16]Setembro!$B$33</f>
        <v>19.875000000000004</v>
      </c>
      <c r="AE20" s="14">
        <f>[16]Setembro!$B$34</f>
        <v>22.120833333333337</v>
      </c>
      <c r="AF20" s="96">
        <f t="shared" si="3"/>
        <v>25.627361111111114</v>
      </c>
      <c r="AJ20" s="37" t="s">
        <v>54</v>
      </c>
    </row>
    <row r="21" spans="1:36" ht="17.100000000000001" customHeight="1" x14ac:dyDescent="0.2">
      <c r="A21" s="88" t="s">
        <v>11</v>
      </c>
      <c r="B21" s="14">
        <f>[17]Setembro!$B$5</f>
        <v>22.875000000000004</v>
      </c>
      <c r="C21" s="14">
        <f>[17]Setembro!$B$6</f>
        <v>25.566666666666674</v>
      </c>
      <c r="D21" s="14">
        <f>[17]Setembro!$B$7</f>
        <v>26.379166666666666</v>
      </c>
      <c r="E21" s="14">
        <f>[17]Setembro!$B$8</f>
        <v>25.445833333333329</v>
      </c>
      <c r="F21" s="14">
        <f>[17]Setembro!$B$9</f>
        <v>23.454166666666669</v>
      </c>
      <c r="G21" s="14">
        <f>[17]Setembro!$B$10</f>
        <v>24.504166666666674</v>
      </c>
      <c r="H21" s="14">
        <f>[17]Setembro!$B$11</f>
        <v>24.108333333333334</v>
      </c>
      <c r="I21" s="14">
        <f>[17]Setembro!$B$12</f>
        <v>24.429166666666671</v>
      </c>
      <c r="J21" s="14">
        <f>[17]Setembro!$B$13</f>
        <v>25.829166666666666</v>
      </c>
      <c r="K21" s="14">
        <f>[17]Setembro!$B$14</f>
        <v>27</v>
      </c>
      <c r="L21" s="14">
        <f>[17]Setembro!$B$15</f>
        <v>24.845833333333331</v>
      </c>
      <c r="M21" s="14">
        <f>[17]Setembro!$B$16</f>
        <v>25.275000000000002</v>
      </c>
      <c r="N21" s="14">
        <f>[17]Setembro!$B$17</f>
        <v>26.274999999999995</v>
      </c>
      <c r="O21" s="14">
        <f>[17]Setembro!$B$18</f>
        <v>26.704166666666666</v>
      </c>
      <c r="P21" s="14">
        <f>[17]Setembro!$B$19</f>
        <v>25.620833333333334</v>
      </c>
      <c r="Q21" s="14">
        <f>[17]Setembro!$B$20</f>
        <v>23.204166666666666</v>
      </c>
      <c r="R21" s="14">
        <f>[17]Setembro!$B$21</f>
        <v>20.775000000000002</v>
      </c>
      <c r="S21" s="14">
        <f>[17]Setembro!$B$22</f>
        <v>23.474999999999998</v>
      </c>
      <c r="T21" s="14">
        <f>[17]Setembro!$B$23</f>
        <v>25.808333333333334</v>
      </c>
      <c r="U21" s="14">
        <f>[17]Setembro!$B$24</f>
        <v>26.349999999999998</v>
      </c>
      <c r="V21" s="14">
        <f>[17]Setembro!$B$25</f>
        <v>26.883333333333329</v>
      </c>
      <c r="W21" s="14">
        <f>[17]Setembro!$B$26</f>
        <v>26.316666666666659</v>
      </c>
      <c r="X21" s="14">
        <f>[17]Setembro!$B$27</f>
        <v>26.324999999999999</v>
      </c>
      <c r="Y21" s="14">
        <f>[17]Setembro!$B$28</f>
        <v>26.612500000000001</v>
      </c>
      <c r="Z21" s="14">
        <f>[17]Setembro!$B$29</f>
        <v>23.912500000000005</v>
      </c>
      <c r="AA21" s="14">
        <f>[17]Setembro!$B$30</f>
        <v>23.816666666666663</v>
      </c>
      <c r="AB21" s="14">
        <f>[17]Setembro!$B$31</f>
        <v>26.404166666666672</v>
      </c>
      <c r="AC21" s="14">
        <f>[17]Setembro!$B$32</f>
        <v>26.950000000000003</v>
      </c>
      <c r="AD21" s="14">
        <f>[17]Setembro!$B$33</f>
        <v>20.495833333333334</v>
      </c>
      <c r="AE21" s="14">
        <f>[17]Setembro!$B$34</f>
        <v>22.95</v>
      </c>
      <c r="AF21" s="96">
        <f t="shared" si="3"/>
        <v>24.953055555555554</v>
      </c>
    </row>
    <row r="22" spans="1:36" ht="17.100000000000001" customHeight="1" x14ac:dyDescent="0.2">
      <c r="A22" s="88" t="s">
        <v>12</v>
      </c>
      <c r="B22" s="14">
        <f>[18]Setembro!$B$5</f>
        <v>27.195833333333329</v>
      </c>
      <c r="C22" s="14">
        <f>[18]Setembro!$B$6</f>
        <v>28.275000000000002</v>
      </c>
      <c r="D22" s="14">
        <f>[18]Setembro!$B$7</f>
        <v>27.574999999999999</v>
      </c>
      <c r="E22" s="14">
        <f>[18]Setembro!$B$8</f>
        <v>27.704166666666666</v>
      </c>
      <c r="F22" s="14">
        <f>[18]Setembro!$B$9</f>
        <v>24.887499999999999</v>
      </c>
      <c r="G22" s="14">
        <f>[18]Setembro!$B$10</f>
        <v>25.224999999999998</v>
      </c>
      <c r="H22" s="14">
        <f>[18]Setembro!$B$11</f>
        <v>26.74166666666666</v>
      </c>
      <c r="I22" s="14">
        <f>[18]Setembro!$B$12</f>
        <v>26.599999999999998</v>
      </c>
      <c r="J22" s="14">
        <f>[18]Setembro!$B$13</f>
        <v>28.250000000000004</v>
      </c>
      <c r="K22" s="14">
        <f>[18]Setembro!$B$14</f>
        <v>29.175000000000008</v>
      </c>
      <c r="L22" s="14">
        <f>[18]Setembro!$B$15</f>
        <v>29.041666666666671</v>
      </c>
      <c r="M22" s="14">
        <f>[18]Setembro!$B$16</f>
        <v>27.941666666666666</v>
      </c>
      <c r="N22" s="14">
        <f>[18]Setembro!$B$17</f>
        <v>30.262499999999999</v>
      </c>
      <c r="O22" s="14">
        <f>[18]Setembro!$B$18</f>
        <v>29.099999999999998</v>
      </c>
      <c r="P22" s="14">
        <f>[18]Setembro!$B$19</f>
        <v>27.279166666666665</v>
      </c>
      <c r="Q22" s="14">
        <f>[18]Setembro!$B$20</f>
        <v>24.295833333333334</v>
      </c>
      <c r="R22" s="14">
        <f>[18]Setembro!$B$21</f>
        <v>22.320833333333336</v>
      </c>
      <c r="S22" s="14">
        <f>[18]Setembro!$B$22</f>
        <v>26.104166666666668</v>
      </c>
      <c r="T22" s="14">
        <f>[18]Setembro!$B$23</f>
        <v>28.958333333333329</v>
      </c>
      <c r="U22" s="14">
        <f>[18]Setembro!$B$24</f>
        <v>29.808333333333337</v>
      </c>
      <c r="V22" s="14">
        <f>[18]Setembro!$B$25</f>
        <v>30.275000000000006</v>
      </c>
      <c r="W22" s="14">
        <f>[18]Setembro!$B$26</f>
        <v>28.933333333333337</v>
      </c>
      <c r="X22" s="14">
        <f>[18]Setembro!$B$27</f>
        <v>27.879166666666677</v>
      </c>
      <c r="Y22" s="14">
        <f>[18]Setembro!$B$28</f>
        <v>27.837500000000002</v>
      </c>
      <c r="Z22" s="14">
        <f>[18]Setembro!$B$29</f>
        <v>28.341666666666672</v>
      </c>
      <c r="AA22" s="14">
        <f>[18]Setembro!$B$30</f>
        <v>28.129166666666663</v>
      </c>
      <c r="AB22" s="14">
        <f>[18]Setembro!$B$31</f>
        <v>29.316666666666666</v>
      </c>
      <c r="AC22" s="14">
        <f>[18]Setembro!$B$32</f>
        <v>28.05</v>
      </c>
      <c r="AD22" s="14">
        <f>[18]Setembro!$B$33</f>
        <v>24.104166666666668</v>
      </c>
      <c r="AE22" s="14">
        <f>[18]Setembro!$B$34</f>
        <v>23.308333333333334</v>
      </c>
      <c r="AF22" s="96">
        <f t="shared" si="3"/>
        <v>27.430555555555546</v>
      </c>
    </row>
    <row r="23" spans="1:36" ht="17.100000000000001" customHeight="1" x14ac:dyDescent="0.2">
      <c r="A23" s="88" t="s">
        <v>13</v>
      </c>
      <c r="B23" s="14">
        <f>[19]Setembro!$B$5</f>
        <v>25.349999999999994</v>
      </c>
      <c r="C23" s="14">
        <f>[19]Setembro!$B$6</f>
        <v>26.429166666666671</v>
      </c>
      <c r="D23" s="14">
        <f>[19]Setembro!$B$7</f>
        <v>26.545833333333331</v>
      </c>
      <c r="E23" s="14">
        <f>[19]Setembro!$B$8</f>
        <v>26.549999999999997</v>
      </c>
      <c r="F23" s="14">
        <f>[19]Setembro!$B$9</f>
        <v>23.025000000000002</v>
      </c>
      <c r="G23" s="14">
        <f>[19]Setembro!$B$10</f>
        <v>23.104166666666671</v>
      </c>
      <c r="H23" s="14">
        <f>[19]Setembro!$B$11</f>
        <v>26.024999999999991</v>
      </c>
      <c r="I23" s="14">
        <f>[19]Setembro!$B$12</f>
        <v>26.224999999999998</v>
      </c>
      <c r="J23" s="14">
        <f>[19]Setembro!$B$13</f>
        <v>27.233333333333334</v>
      </c>
      <c r="K23" s="14">
        <f>[19]Setembro!$B$14</f>
        <v>28.412499999999998</v>
      </c>
      <c r="L23" s="14">
        <f>[19]Setembro!$B$15</f>
        <v>25.979166666666668</v>
      </c>
      <c r="M23" s="14">
        <f>[19]Setembro!$B$16</f>
        <v>26.216666666666672</v>
      </c>
      <c r="N23" s="14">
        <f>[19]Setembro!$B$17</f>
        <v>27.883333333333326</v>
      </c>
      <c r="O23" s="14">
        <f>[19]Setembro!$B$18</f>
        <v>28.474999999999994</v>
      </c>
      <c r="P23" s="14">
        <f>[19]Setembro!$B$19</f>
        <v>26.812499999999989</v>
      </c>
      <c r="Q23" s="14">
        <f>[19]Setembro!$B$20</f>
        <v>22.725000000000005</v>
      </c>
      <c r="R23" s="14">
        <f>[19]Setembro!$B$21</f>
        <v>21.354166666666668</v>
      </c>
      <c r="S23" s="14">
        <f>[19]Setembro!$B$22</f>
        <v>24.649999999999995</v>
      </c>
      <c r="T23" s="14">
        <f>[19]Setembro!$B$23</f>
        <v>26.862499999999997</v>
      </c>
      <c r="U23" s="14">
        <f>[19]Setembro!$B$24</f>
        <v>27.5625</v>
      </c>
      <c r="V23" s="14">
        <f>[19]Setembro!$B$25</f>
        <v>27.733333333333334</v>
      </c>
      <c r="W23" s="14">
        <f>[19]Setembro!$B$26</f>
        <v>26.208333333333332</v>
      </c>
      <c r="X23" s="14">
        <f>[19]Setembro!$B$27</f>
        <v>24.966666666666665</v>
      </c>
      <c r="Y23" s="14">
        <f>[19]Setembro!$B$28</f>
        <v>26.291666666666661</v>
      </c>
      <c r="Z23" s="14">
        <f>[19]Setembro!$B$29</f>
        <v>28.550000000000008</v>
      </c>
      <c r="AA23" s="14">
        <f>[19]Setembro!$B$30</f>
        <v>28.337500000000002</v>
      </c>
      <c r="AB23" s="14">
        <f>[19]Setembro!$B$31</f>
        <v>27.504166666666666</v>
      </c>
      <c r="AC23" s="14">
        <f>[19]Setembro!$B$32</f>
        <v>26.295833333333331</v>
      </c>
      <c r="AD23" s="14">
        <f>[19]Setembro!$B$33</f>
        <v>23.637499999999992</v>
      </c>
      <c r="AE23" s="14">
        <f>[19]Setembro!$B$34</f>
        <v>24.391666666666662</v>
      </c>
      <c r="AF23" s="96">
        <f t="shared" si="3"/>
        <v>26.044583333333335</v>
      </c>
    </row>
    <row r="24" spans="1:36" ht="17.100000000000001" customHeight="1" x14ac:dyDescent="0.2">
      <c r="A24" s="88" t="s">
        <v>14</v>
      </c>
      <c r="B24" s="14">
        <f>[20]Setembro!$B$5</f>
        <v>26.416666666666668</v>
      </c>
      <c r="C24" s="14">
        <f>[20]Setembro!$B$6</f>
        <v>26.983333333333334</v>
      </c>
      <c r="D24" s="14">
        <f>[20]Setembro!$B$7</f>
        <v>25.841666666666669</v>
      </c>
      <c r="E24" s="14">
        <f>[20]Setembro!$B$8</f>
        <v>24.462500000000006</v>
      </c>
      <c r="F24" s="14">
        <f>[20]Setembro!$B$9</f>
        <v>25.274999999999995</v>
      </c>
      <c r="G24" s="14">
        <f>[20]Setembro!$B$10</f>
        <v>24.454166666666669</v>
      </c>
      <c r="H24" s="14">
        <f>[20]Setembro!$B$11</f>
        <v>25.5</v>
      </c>
      <c r="I24" s="14">
        <f>[20]Setembro!$B$12</f>
        <v>26.933333333333334</v>
      </c>
      <c r="J24" s="14">
        <f>[20]Setembro!$B$13</f>
        <v>28.174999999999994</v>
      </c>
      <c r="K24" s="14">
        <f>[20]Setembro!$B$14</f>
        <v>27.695833333333329</v>
      </c>
      <c r="L24" s="14">
        <f>[20]Setembro!$B$15</f>
        <v>27.966666666666672</v>
      </c>
      <c r="M24" s="14">
        <f>[20]Setembro!$B$16</f>
        <v>28.316666666666663</v>
      </c>
      <c r="N24" s="14">
        <f>[20]Setembro!$B$17</f>
        <v>28.345833333333331</v>
      </c>
      <c r="O24" s="14">
        <f>[20]Setembro!$B$18</f>
        <v>28.275000000000002</v>
      </c>
      <c r="P24" s="14">
        <f>[20]Setembro!$B$19</f>
        <v>28.895833333333329</v>
      </c>
      <c r="Q24" s="14">
        <f>[20]Setembro!$B$20</f>
        <v>27.55</v>
      </c>
      <c r="R24" s="14">
        <f>[20]Setembro!$B$21</f>
        <v>26.416666666666668</v>
      </c>
      <c r="S24" s="14">
        <f>[20]Setembro!$B$22</f>
        <v>26.36666666666666</v>
      </c>
      <c r="T24" s="14">
        <f>[20]Setembro!$B$23</f>
        <v>27.224999999999998</v>
      </c>
      <c r="U24" s="14">
        <f>[20]Setembro!$B$24</f>
        <v>28.283333333333331</v>
      </c>
      <c r="V24" s="14">
        <f>[20]Setembro!$B$25</f>
        <v>28.083333333333332</v>
      </c>
      <c r="W24" s="14">
        <f>[20]Setembro!$B$26</f>
        <v>26.987500000000001</v>
      </c>
      <c r="X24" s="14">
        <f>[20]Setembro!$B$27</f>
        <v>27.520833333333332</v>
      </c>
      <c r="Y24" s="14">
        <f>[20]Setembro!$B$28</f>
        <v>27.954166666666669</v>
      </c>
      <c r="Z24" s="14">
        <f>[20]Setembro!$B$29</f>
        <v>28.237500000000001</v>
      </c>
      <c r="AA24" s="14">
        <f>[20]Setembro!$B$30</f>
        <v>27.333333333333329</v>
      </c>
      <c r="AB24" s="14">
        <f>[20]Setembro!$B$31</f>
        <v>28.470833333333331</v>
      </c>
      <c r="AC24" s="14">
        <f>[20]Setembro!$B$32</f>
        <v>27.704166666666669</v>
      </c>
      <c r="AD24" s="14">
        <f>[20]Setembro!$B$33</f>
        <v>23.424999999999997</v>
      </c>
      <c r="AE24" s="14">
        <f>[20]Setembro!$B$34</f>
        <v>21.370833333333337</v>
      </c>
      <c r="AF24" s="96">
        <f t="shared" si="3"/>
        <v>26.882222222222222</v>
      </c>
    </row>
    <row r="25" spans="1:36" ht="17.100000000000001" customHeight="1" x14ac:dyDescent="0.2">
      <c r="A25" s="88" t="s">
        <v>15</v>
      </c>
      <c r="B25" s="14">
        <f>[21]Setembro!$B$5</f>
        <v>23.0625</v>
      </c>
      <c r="C25" s="14">
        <f>[21]Setembro!$B$6</f>
        <v>23.879166666666663</v>
      </c>
      <c r="D25" s="14">
        <f>[21]Setembro!$B$7</f>
        <v>24.524999999999995</v>
      </c>
      <c r="E25" s="14">
        <f>[21]Setembro!$B$8</f>
        <v>24.941666666666674</v>
      </c>
      <c r="F25" s="14">
        <f>[21]Setembro!$B$9</f>
        <v>21.058333333333334</v>
      </c>
      <c r="G25" s="14">
        <f>[21]Setembro!$B$10</f>
        <v>23.150000000000002</v>
      </c>
      <c r="H25" s="14">
        <f>[21]Setembro!$B$11</f>
        <v>24.791666666666661</v>
      </c>
      <c r="I25" s="14">
        <f>[21]Setembro!$B$12</f>
        <v>25.766666666666666</v>
      </c>
      <c r="J25" s="14">
        <f>[21]Setembro!$B$13</f>
        <v>26.704166666666676</v>
      </c>
      <c r="K25" s="14">
        <f>[21]Setembro!$B$14</f>
        <v>26.900000000000002</v>
      </c>
      <c r="L25" s="14">
        <f>[21]Setembro!$B$15</f>
        <v>23.700000000000003</v>
      </c>
      <c r="M25" s="14">
        <f>[21]Setembro!$B$16</f>
        <v>24.416666666666671</v>
      </c>
      <c r="N25" s="14">
        <f>[21]Setembro!$B$17</f>
        <v>27.458333333333332</v>
      </c>
      <c r="O25" s="14">
        <f>[21]Setembro!$B$18</f>
        <v>27.466666666666665</v>
      </c>
      <c r="P25" s="14">
        <f>[21]Setembro!$B$19</f>
        <v>23.525000000000002</v>
      </c>
      <c r="Q25" s="14">
        <f>[21]Setembro!$B$20</f>
        <v>16.929166666666667</v>
      </c>
      <c r="R25" s="14">
        <f>[21]Setembro!$B$21</f>
        <v>18.033333333333331</v>
      </c>
      <c r="S25" s="14">
        <f>[21]Setembro!$B$22</f>
        <v>23.112500000000001</v>
      </c>
      <c r="T25" s="14">
        <f>[21]Setembro!$B$23</f>
        <v>26.599999999999994</v>
      </c>
      <c r="U25" s="14">
        <f>[21]Setembro!$B$24</f>
        <v>26.591666666666669</v>
      </c>
      <c r="V25" s="14">
        <f>[21]Setembro!$B$25</f>
        <v>26.762499999999999</v>
      </c>
      <c r="W25" s="14">
        <f>[21]Setembro!$B$26</f>
        <v>27.204166666666669</v>
      </c>
      <c r="X25" s="14">
        <f>[21]Setembro!$B$27</f>
        <v>21.054166666666667</v>
      </c>
      <c r="Y25" s="14">
        <f>[21]Setembro!$B$28</f>
        <v>23.770833333333329</v>
      </c>
      <c r="Z25" s="14">
        <f>[21]Setembro!$B$29</f>
        <v>21.841666666666669</v>
      </c>
      <c r="AA25" s="14">
        <f>[21]Setembro!$B$30</f>
        <v>23.841666666666658</v>
      </c>
      <c r="AB25" s="14">
        <f>[21]Setembro!$B$31</f>
        <v>25.583333333333339</v>
      </c>
      <c r="AC25" s="14">
        <f>[21]Setembro!$B$32</f>
        <v>25.720833333333328</v>
      </c>
      <c r="AD25" s="14">
        <f>[21]Setembro!$B$33</f>
        <v>19.195833333333333</v>
      </c>
      <c r="AE25" s="14">
        <f>[21]Setembro!$B$34</f>
        <v>21.691666666666666</v>
      </c>
      <c r="AF25" s="96">
        <f t="shared" si="3"/>
        <v>23.975972222222229</v>
      </c>
    </row>
    <row r="26" spans="1:36" ht="17.100000000000001" customHeight="1" x14ac:dyDescent="0.2">
      <c r="A26" s="88" t="s">
        <v>16</v>
      </c>
      <c r="B26" s="14">
        <f>[22]Setembro!$B$5</f>
        <v>26.258333333333336</v>
      </c>
      <c r="C26" s="14">
        <f>[22]Setembro!$B$6</f>
        <v>30.862500000000001</v>
      </c>
      <c r="D26" s="14">
        <f>[22]Setembro!$B$7</f>
        <v>30.920833333333338</v>
      </c>
      <c r="E26" s="14">
        <f>[22]Setembro!$B$8</f>
        <v>30.029166666666665</v>
      </c>
      <c r="F26" s="14">
        <f>[22]Setembro!$B$9</f>
        <v>22.283333333333331</v>
      </c>
      <c r="G26" s="14">
        <f>[22]Setembro!$B$10</f>
        <v>21.666666666666668</v>
      </c>
      <c r="H26" s="14">
        <f>[22]Setembro!$B$11</f>
        <v>27.800000000000008</v>
      </c>
      <c r="I26" s="14">
        <f>[22]Setembro!$B$12</f>
        <v>29.862500000000001</v>
      </c>
      <c r="J26" s="14">
        <f>[22]Setembro!$B$13</f>
        <v>31.733333333333334</v>
      </c>
      <c r="K26" s="14">
        <f>[22]Setembro!$B$14</f>
        <v>32.1</v>
      </c>
      <c r="L26" s="14">
        <f>[22]Setembro!$B$15</f>
        <v>24.712499999999995</v>
      </c>
      <c r="M26" s="14">
        <f>[22]Setembro!$B$16</f>
        <v>24.125</v>
      </c>
      <c r="N26" s="14">
        <f>[22]Setembro!$B$17</f>
        <v>27.891666666666666</v>
      </c>
      <c r="O26" s="14">
        <f>[22]Setembro!$B$18</f>
        <v>30.679166666666671</v>
      </c>
      <c r="P26" s="14">
        <f>[22]Setembro!$B$19</f>
        <v>23.020833333333332</v>
      </c>
      <c r="Q26" s="14">
        <f>[22]Setembro!$B$20</f>
        <v>17.979166666666668</v>
      </c>
      <c r="R26" s="14">
        <f>[22]Setembro!$B$21</f>
        <v>20.108333333333338</v>
      </c>
      <c r="S26" s="14">
        <f>[22]Setembro!$B$22</f>
        <v>22.637500000000003</v>
      </c>
      <c r="T26" s="14">
        <f>[22]Setembro!$B$23</f>
        <v>27.75</v>
      </c>
      <c r="U26" s="14">
        <f>[22]Setembro!$B$24</f>
        <v>30.283333333333335</v>
      </c>
      <c r="V26" s="14">
        <f>[22]Setembro!$B$25</f>
        <v>28.775000000000002</v>
      </c>
      <c r="W26" s="14">
        <f>[22]Setembro!$B$26</f>
        <v>24.224999999999998</v>
      </c>
      <c r="X26" s="14">
        <f>[22]Setembro!$B$27</f>
        <v>21.841666666666665</v>
      </c>
      <c r="Y26" s="14">
        <f>[22]Setembro!$B$28</f>
        <v>24.179166666666664</v>
      </c>
      <c r="Z26" s="14">
        <f>[22]Setembro!$B$29</f>
        <v>26.349999999999994</v>
      </c>
      <c r="AA26" s="14">
        <f>[22]Setembro!$B$30</f>
        <v>26.641666666666666</v>
      </c>
      <c r="AB26" s="14">
        <f>[22]Setembro!$B$31</f>
        <v>28.650000000000002</v>
      </c>
      <c r="AC26" s="14">
        <f>[22]Setembro!$B$32</f>
        <v>26.858333333333331</v>
      </c>
      <c r="AD26" s="14">
        <f>[22]Setembro!$B$33</f>
        <v>23.545833333333334</v>
      </c>
      <c r="AE26" s="14">
        <f>[22]Setembro!$B$34</f>
        <v>24.3</v>
      </c>
      <c r="AF26" s="96">
        <f t="shared" si="3"/>
        <v>26.269027777777776</v>
      </c>
    </row>
    <row r="27" spans="1:36" ht="17.100000000000001" customHeight="1" x14ac:dyDescent="0.2">
      <c r="A27" s="88" t="s">
        <v>17</v>
      </c>
      <c r="B27" s="14">
        <f>[23]Setembro!$B$5</f>
        <v>24.650000000000006</v>
      </c>
      <c r="C27" s="14">
        <f>[23]Setembro!$B$6</f>
        <v>26.395833333333332</v>
      </c>
      <c r="D27" s="14">
        <f>[23]Setembro!$B$7</f>
        <v>27.416666666666661</v>
      </c>
      <c r="E27" s="14">
        <f>[23]Setembro!$B$8</f>
        <v>27.145833333333339</v>
      </c>
      <c r="F27" s="14">
        <f>[23]Setembro!$B$9</f>
        <v>24.637499999999999</v>
      </c>
      <c r="G27" s="14">
        <f>[23]Setembro!$B$10</f>
        <v>24.270833333333332</v>
      </c>
      <c r="H27" s="14">
        <f>[23]Setembro!$B$11</f>
        <v>25.5</v>
      </c>
      <c r="I27" s="14">
        <f>[23]Setembro!$B$12</f>
        <v>26.054166666666671</v>
      </c>
      <c r="J27" s="14">
        <f>[23]Setembro!$B$13</f>
        <v>28.433333333333334</v>
      </c>
      <c r="K27" s="14">
        <f>[23]Setembro!$B$14</f>
        <v>29.016666666666666</v>
      </c>
      <c r="L27" s="14">
        <f>[23]Setembro!$B$15</f>
        <v>25.966666666666669</v>
      </c>
      <c r="M27" s="14">
        <f>[23]Setembro!$B$16</f>
        <v>26.529166666666669</v>
      </c>
      <c r="N27" s="14">
        <f>[23]Setembro!$B$17</f>
        <v>29.295833333333334</v>
      </c>
      <c r="O27" s="14">
        <f>[23]Setembro!$B$18</f>
        <v>28.641666666666666</v>
      </c>
      <c r="P27" s="14">
        <f>[23]Setembro!$B$19</f>
        <v>27.091666666666665</v>
      </c>
      <c r="Q27" s="14">
        <f>[23]Setembro!$B$20</f>
        <v>23.895833333333329</v>
      </c>
      <c r="R27" s="14">
        <f>[23]Setembro!$B$21</f>
        <v>20.808333333333337</v>
      </c>
      <c r="S27" s="14">
        <f>[23]Setembro!$B$22</f>
        <v>23.595833333333331</v>
      </c>
      <c r="T27" s="14">
        <f>[23]Setembro!$B$23</f>
        <v>26.158333333333331</v>
      </c>
      <c r="U27" s="14">
        <f>[23]Setembro!$B$24</f>
        <v>28.837499999999995</v>
      </c>
      <c r="V27" s="14">
        <f>[23]Setembro!$B$25</f>
        <v>29.216666666666669</v>
      </c>
      <c r="W27" s="14">
        <f>[23]Setembro!$B$26</f>
        <v>28.404166666666669</v>
      </c>
      <c r="X27" s="14">
        <f>[23]Setembro!$B$27</f>
        <v>26.662500000000005</v>
      </c>
      <c r="Y27" s="14">
        <f>[23]Setembro!$B$28</f>
        <v>26.433333333333337</v>
      </c>
      <c r="Z27" s="14">
        <f>[23]Setembro!$B$29</f>
        <v>24.620833333333334</v>
      </c>
      <c r="AA27" s="14">
        <f>[23]Setembro!$B$30</f>
        <v>24.591666666666665</v>
      </c>
      <c r="AB27" s="14">
        <f>[23]Setembro!$B$31</f>
        <v>27.049999999999994</v>
      </c>
      <c r="AC27" s="14">
        <f>[23]Setembro!$B$32</f>
        <v>26.420833333333334</v>
      </c>
      <c r="AD27" s="14">
        <f>[23]Setembro!$B$33</f>
        <v>20.079166666666666</v>
      </c>
      <c r="AE27" s="14">
        <f>[23]Setembro!$B$34</f>
        <v>22.233333333333334</v>
      </c>
      <c r="AF27" s="96">
        <f>AVERAGE(B27:AE27)</f>
        <v>26.001805555555556</v>
      </c>
    </row>
    <row r="28" spans="1:36" ht="17.100000000000001" customHeight="1" x14ac:dyDescent="0.2">
      <c r="A28" s="88" t="s">
        <v>18</v>
      </c>
      <c r="B28" s="14">
        <f>[24]Setembro!$B$5</f>
        <v>25.637499999999999</v>
      </c>
      <c r="C28" s="14">
        <f>[24]Setembro!$B$6</f>
        <v>25.787499999999998</v>
      </c>
      <c r="D28" s="14">
        <f>[24]Setembro!$B$7</f>
        <v>26.108333333333338</v>
      </c>
      <c r="E28" s="14">
        <f>[24]Setembro!$B$8</f>
        <v>25.891666666666666</v>
      </c>
      <c r="F28" s="14">
        <f>[24]Setembro!$B$9</f>
        <v>25.291666666666671</v>
      </c>
      <c r="G28" s="14">
        <f>[24]Setembro!$B$10</f>
        <v>24.829166666666662</v>
      </c>
      <c r="H28" s="14">
        <f>[24]Setembro!$B$11</f>
        <v>25.104166666666668</v>
      </c>
      <c r="I28" s="14">
        <f>[24]Setembro!$B$12</f>
        <v>26.158333333333335</v>
      </c>
      <c r="J28" s="14">
        <f>[24]Setembro!$B$13</f>
        <v>27.437499999999996</v>
      </c>
      <c r="K28" s="14">
        <f>[24]Setembro!$B$14</f>
        <v>28.333333333333332</v>
      </c>
      <c r="L28" s="14">
        <f>[24]Setembro!$B$15</f>
        <v>26.475000000000005</v>
      </c>
      <c r="M28" s="14">
        <f>[24]Setembro!$B$16</f>
        <v>26.92916666666666</v>
      </c>
      <c r="N28" s="14">
        <f>[24]Setembro!$B$17</f>
        <v>27.533333333333328</v>
      </c>
      <c r="O28" s="14">
        <f>[24]Setembro!$B$18</f>
        <v>27.383333333333329</v>
      </c>
      <c r="P28" s="14">
        <f>[24]Setembro!$B$19</f>
        <v>26.770833333333329</v>
      </c>
      <c r="Q28" s="14">
        <f>[24]Setembro!$B$20</f>
        <v>26.054166666666671</v>
      </c>
      <c r="R28" s="14">
        <f>[24]Setembro!$B$21</f>
        <v>22.695833333333329</v>
      </c>
      <c r="S28" s="14">
        <f>[24]Setembro!$B$22</f>
        <v>25.270833333333339</v>
      </c>
      <c r="T28" s="14">
        <f>[24]Setembro!$B$23</f>
        <v>27.091666666666665</v>
      </c>
      <c r="U28" s="14">
        <f>[24]Setembro!$B$24</f>
        <v>27.616666666666671</v>
      </c>
      <c r="V28" s="14">
        <f>[24]Setembro!$B$25</f>
        <v>27.620833333333334</v>
      </c>
      <c r="W28" s="14">
        <f>[24]Setembro!$B$26</f>
        <v>26.3125</v>
      </c>
      <c r="X28" s="14">
        <f>[24]Setembro!$B$27</f>
        <v>26.383333333333336</v>
      </c>
      <c r="Y28" s="14">
        <f>[24]Setembro!$B$28</f>
        <v>26.604166666666668</v>
      </c>
      <c r="Z28" s="14">
        <f>[24]Setembro!$B$29</f>
        <v>26.533333333333331</v>
      </c>
      <c r="AA28" s="14">
        <f>[24]Setembro!$B$30</f>
        <v>25.212500000000002</v>
      </c>
      <c r="AB28" s="14">
        <f>[24]Setembro!$B$31</f>
        <v>26.095833333333331</v>
      </c>
      <c r="AC28" s="14">
        <f>[24]Setembro!$B$32</f>
        <v>24.483333333333334</v>
      </c>
      <c r="AD28" s="14">
        <f>[24]Setembro!$B$33</f>
        <v>20.220833333333335</v>
      </c>
      <c r="AE28" s="14">
        <f>[24]Setembro!$B$34</f>
        <v>20.704166666666669</v>
      </c>
      <c r="AF28" s="96">
        <f t="shared" si="3"/>
        <v>25.819027777777766</v>
      </c>
    </row>
    <row r="29" spans="1:36" ht="17.100000000000001" customHeight="1" x14ac:dyDescent="0.2">
      <c r="A29" s="88" t="s">
        <v>19</v>
      </c>
      <c r="B29" s="14">
        <f>[25]Setembro!$B$5</f>
        <v>23.887499999999999</v>
      </c>
      <c r="C29" s="14">
        <f>[25]Setembro!$B$6</f>
        <v>24.333333333333332</v>
      </c>
      <c r="D29" s="14">
        <f>[25]Setembro!$B$7</f>
        <v>24.795833333333334</v>
      </c>
      <c r="E29" s="14">
        <f>[25]Setembro!$B$8</f>
        <v>25.616666666666671</v>
      </c>
      <c r="F29" s="14">
        <f>[25]Setembro!$B$9</f>
        <v>22.383333333333329</v>
      </c>
      <c r="G29" s="14">
        <f>[25]Setembro!$B$10</f>
        <v>22.45</v>
      </c>
      <c r="H29" s="14">
        <f>[25]Setembro!$B$11</f>
        <v>25.212499999999995</v>
      </c>
      <c r="I29" s="14">
        <f>[25]Setembro!$B$12</f>
        <v>25.179166666666664</v>
      </c>
      <c r="J29" s="14">
        <f>[25]Setembro!$B$13</f>
        <v>27.399999999999995</v>
      </c>
      <c r="K29" s="14">
        <f>[25]Setembro!$B$14</f>
        <v>28.083333333333343</v>
      </c>
      <c r="L29" s="14">
        <f>[25]Setembro!$B$15</f>
        <v>23.95</v>
      </c>
      <c r="M29" s="14">
        <f>[25]Setembro!$B$16</f>
        <v>23.845833333333335</v>
      </c>
      <c r="N29" s="14">
        <f>[25]Setembro!$B$17</f>
        <v>27.900000000000002</v>
      </c>
      <c r="O29" s="14">
        <f>[25]Setembro!$B$18</f>
        <v>27.379166666666666</v>
      </c>
      <c r="P29" s="14">
        <f>[25]Setembro!$B$19</f>
        <v>23.108333333333331</v>
      </c>
      <c r="Q29" s="14">
        <f>[25]Setembro!$B$20</f>
        <v>18.291666666666668</v>
      </c>
      <c r="R29" s="14">
        <f>[25]Setembro!$B$21</f>
        <v>18.520833333333336</v>
      </c>
      <c r="S29" s="14">
        <f>[25]Setembro!$B$22</f>
        <v>21.824999999999999</v>
      </c>
      <c r="T29" s="14">
        <f>[25]Setembro!$B$23</f>
        <v>26.691666666666663</v>
      </c>
      <c r="U29" s="14">
        <f>[25]Setembro!$B$24</f>
        <v>28.049999999999997</v>
      </c>
      <c r="V29" s="14">
        <f>[25]Setembro!$B$25</f>
        <v>27.895833333333329</v>
      </c>
      <c r="W29" s="14">
        <f>[25]Setembro!$B$26</f>
        <v>29.257894736842111</v>
      </c>
      <c r="X29" s="14">
        <f>[25]Setembro!$B$27</f>
        <v>26.192307692307693</v>
      </c>
      <c r="Y29" s="14">
        <f>[25]Setembro!$B$28</f>
        <v>23.950000000000003</v>
      </c>
      <c r="Z29" s="14">
        <f>[25]Setembro!$B$29</f>
        <v>26.418181818181822</v>
      </c>
      <c r="AA29" s="14">
        <f>[25]Setembro!$B$30</f>
        <v>26.8</v>
      </c>
      <c r="AB29" s="14">
        <f>[25]Setembro!$B$31</f>
        <v>28.866666666666667</v>
      </c>
      <c r="AC29" s="14">
        <f>[25]Setembro!$B$32</f>
        <v>26.82352941176471</v>
      </c>
      <c r="AD29" s="14">
        <f>[25]Setembro!$B$33</f>
        <v>19.666666666666664</v>
      </c>
      <c r="AE29" s="14">
        <f>[25]Setembro!$B$34</f>
        <v>24.558333333333334</v>
      </c>
      <c r="AF29" s="96">
        <f t="shared" si="3"/>
        <v>24.977786010858768</v>
      </c>
    </row>
    <row r="30" spans="1:36" ht="17.100000000000001" customHeight="1" x14ac:dyDescent="0.2">
      <c r="A30" s="88" t="s">
        <v>31</v>
      </c>
      <c r="B30" s="14">
        <f>[26]Setembro!$B$5</f>
        <v>30.399999999999995</v>
      </c>
      <c r="C30" s="14">
        <f>[26]Setembro!$B$6</f>
        <v>33.5</v>
      </c>
      <c r="D30" s="14">
        <f>[26]Setembro!$B$7</f>
        <v>25.8</v>
      </c>
      <c r="E30" s="14" t="str">
        <f>[26]Setembro!$B$8</f>
        <v>*</v>
      </c>
      <c r="F30" s="14" t="str">
        <f>[26]Setembro!$B$9</f>
        <v>*</v>
      </c>
      <c r="G30" s="14">
        <f>[26]Setembro!$B$10</f>
        <v>30.75714285714286</v>
      </c>
      <c r="H30" s="14">
        <f>[26]Setembro!$B$11</f>
        <v>31.9</v>
      </c>
      <c r="I30" s="14">
        <f>[26]Setembro!$B$12</f>
        <v>35</v>
      </c>
      <c r="J30" s="14" t="str">
        <f>[26]Setembro!$B$13</f>
        <v>*</v>
      </c>
      <c r="K30" s="14">
        <f>[26]Setembro!$B$14</f>
        <v>37.049999999999997</v>
      </c>
      <c r="L30" s="14" t="str">
        <f>[26]Setembro!$B$15</f>
        <v>*</v>
      </c>
      <c r="M30" s="14" t="str">
        <f>[26]Setembro!$B$16</f>
        <v>*</v>
      </c>
      <c r="N30" s="14" t="str">
        <f>[26]Setembro!$B$17</f>
        <v>*</v>
      </c>
      <c r="O30" s="14">
        <f>[26]Setembro!$B$18</f>
        <v>34.93333333333333</v>
      </c>
      <c r="P30" s="14" t="str">
        <f>[26]Setembro!$B$19</f>
        <v>*</v>
      </c>
      <c r="Q30" s="14">
        <f>[26]Setembro!$B$20</f>
        <v>26.1</v>
      </c>
      <c r="R30" s="14">
        <f>[26]Setembro!$B$21</f>
        <v>29.2</v>
      </c>
      <c r="S30" s="14" t="str">
        <f>[26]Setembro!$B$22</f>
        <v>*</v>
      </c>
      <c r="T30" s="14">
        <f>[26]Setembro!$B$23</f>
        <v>34</v>
      </c>
      <c r="U30" s="14">
        <f>[26]Setembro!$B$24</f>
        <v>37.299999999999997</v>
      </c>
      <c r="V30" s="14">
        <f>[26]Setembro!$B$25</f>
        <v>35.299999999999997</v>
      </c>
      <c r="W30" s="14">
        <f>[26]Setembro!$B$26</f>
        <v>35.9</v>
      </c>
      <c r="X30" s="14" t="str">
        <f>[26]Setembro!$B$27</f>
        <v>*</v>
      </c>
      <c r="Y30" s="14">
        <f>[26]Setembro!$B$28</f>
        <v>34.200000000000003</v>
      </c>
      <c r="Z30" s="14" t="str">
        <f>[26]Setembro!$B$29</f>
        <v>*</v>
      </c>
      <c r="AA30" s="14">
        <f>[26]Setembro!$B$30</f>
        <v>31.74</v>
      </c>
      <c r="AB30" s="14">
        <f>[26]Setembro!$B$31</f>
        <v>33.1</v>
      </c>
      <c r="AC30" s="14">
        <f>[26]Setembro!$B$32</f>
        <v>27.141666666666669</v>
      </c>
      <c r="AD30" s="14">
        <f>[26]Setembro!$B$33</f>
        <v>20.754166666666666</v>
      </c>
      <c r="AE30" s="14">
        <f>[26]Setembro!$B$34</f>
        <v>22.4375</v>
      </c>
      <c r="AF30" s="96">
        <f t="shared" si="3"/>
        <v>31.325690476190477</v>
      </c>
    </row>
    <row r="31" spans="1:36" ht="17.100000000000001" customHeight="1" x14ac:dyDescent="0.2">
      <c r="A31" s="88" t="s">
        <v>51</v>
      </c>
      <c r="B31" s="14">
        <f>[27]Setembro!$B$5</f>
        <v>28.066666666666663</v>
      </c>
      <c r="C31" s="14">
        <f>[27]Setembro!$B$6</f>
        <v>28.383333333333336</v>
      </c>
      <c r="D31" s="14">
        <f>[27]Setembro!$B$7</f>
        <v>28.229166666666668</v>
      </c>
      <c r="E31" s="14">
        <f>[27]Setembro!$B$8</f>
        <v>27.712500000000002</v>
      </c>
      <c r="F31" s="14">
        <f>[27]Setembro!$B$9</f>
        <v>27.041666666666661</v>
      </c>
      <c r="G31" s="14">
        <f>[27]Setembro!$B$10</f>
        <v>24.745833333333334</v>
      </c>
      <c r="H31" s="14">
        <f>[27]Setembro!$B$11</f>
        <v>26.925000000000001</v>
      </c>
      <c r="I31" s="14">
        <f>[27]Setembro!$B$12</f>
        <v>28.333333333333332</v>
      </c>
      <c r="J31" s="14">
        <f>[27]Setembro!$B$13</f>
        <v>29.629166666666666</v>
      </c>
      <c r="K31" s="14">
        <f>[27]Setembro!$B$14</f>
        <v>29.575000000000003</v>
      </c>
      <c r="L31" s="14">
        <f>[27]Setembro!$B$15</f>
        <v>28.450000000000003</v>
      </c>
      <c r="M31" s="14">
        <f>[27]Setembro!$B$16</f>
        <v>27.349999999999998</v>
      </c>
      <c r="N31" s="14">
        <f>[27]Setembro!$B$17</f>
        <v>28.845833333333331</v>
      </c>
      <c r="O31" s="14">
        <f>[27]Setembro!$B$18</f>
        <v>28.645833333333343</v>
      </c>
      <c r="P31" s="14">
        <f>[27]Setembro!$B$19</f>
        <v>29.066666666666674</v>
      </c>
      <c r="Q31" s="14">
        <f>[27]Setembro!$B$20</f>
        <v>25.091666666666669</v>
      </c>
      <c r="R31" s="14">
        <f>[27]Setembro!$B$21</f>
        <v>23.175000000000001</v>
      </c>
      <c r="S31" s="14">
        <f>[27]Setembro!$B$22</f>
        <v>26.237500000000001</v>
      </c>
      <c r="T31" s="14">
        <f>[27]Setembro!$B$23</f>
        <v>28.287500000000005</v>
      </c>
      <c r="U31" s="14">
        <f>[27]Setembro!$B$24</f>
        <v>29.683333333333326</v>
      </c>
      <c r="V31" s="14">
        <f>[27]Setembro!$B$25</f>
        <v>30.1875</v>
      </c>
      <c r="W31" s="14">
        <f>[27]Setembro!$B$26</f>
        <v>27.670833333333331</v>
      </c>
      <c r="X31" s="14">
        <f>[27]Setembro!$B$27</f>
        <v>27.100000000000009</v>
      </c>
      <c r="Y31" s="14">
        <f>[27]Setembro!$B$28</f>
        <v>28.033333333333331</v>
      </c>
      <c r="Z31" s="14">
        <f>[27]Setembro!$B$29</f>
        <v>28.495833333333334</v>
      </c>
      <c r="AA31" s="14">
        <f>[27]Setembro!$B$30</f>
        <v>26.716666666666665</v>
      </c>
      <c r="AB31" s="14">
        <f>[27]Setembro!$B$31</f>
        <v>26.00833333333334</v>
      </c>
      <c r="AC31" s="14">
        <f>[27]Setembro!$B$32</f>
        <v>23.691666666666666</v>
      </c>
      <c r="AD31" s="14">
        <f>[27]Setembro!$B$33</f>
        <v>20.916666666666661</v>
      </c>
      <c r="AE31" s="14">
        <f>[27]Setembro!$B$34</f>
        <v>23.900000000000002</v>
      </c>
      <c r="AF31" s="96">
        <f>AVERAGE(B31:AE31)</f>
        <v>27.206527777777776</v>
      </c>
    </row>
    <row r="32" spans="1:36" ht="17.100000000000001" customHeight="1" x14ac:dyDescent="0.2">
      <c r="A32" s="88" t="s">
        <v>20</v>
      </c>
      <c r="B32" s="14" t="str">
        <f>[28]Setembro!$B$5</f>
        <v>*</v>
      </c>
      <c r="C32" s="14" t="str">
        <f>[28]Setembro!$B$6</f>
        <v>*</v>
      </c>
      <c r="D32" s="14" t="str">
        <f>[28]Setembro!$B$7</f>
        <v>*</v>
      </c>
      <c r="E32" s="14" t="str">
        <f>[28]Setembro!$B$8</f>
        <v>*</v>
      </c>
      <c r="F32" s="14" t="str">
        <f>[28]Setembro!$B$9</f>
        <v>*</v>
      </c>
      <c r="G32" s="14" t="str">
        <f>[28]Setembro!$B$10</f>
        <v>*</v>
      </c>
      <c r="H32" s="14" t="str">
        <f>[28]Setembro!$B$11</f>
        <v>*</v>
      </c>
      <c r="I32" s="14" t="str">
        <f>[28]Setembro!$B$12</f>
        <v>*</v>
      </c>
      <c r="J32" s="14" t="str">
        <f>[28]Setembro!$B$13</f>
        <v>*</v>
      </c>
      <c r="K32" s="14" t="str">
        <f>[28]Setembro!$B$14</f>
        <v>*</v>
      </c>
      <c r="L32" s="14" t="str">
        <f>[28]Setembro!$B$15</f>
        <v>*</v>
      </c>
      <c r="M32" s="14" t="str">
        <f>[28]Setembro!$B$16</f>
        <v>*</v>
      </c>
      <c r="N32" s="14" t="str">
        <f>[28]Setembro!$B$17</f>
        <v>*</v>
      </c>
      <c r="O32" s="14" t="str">
        <f>[28]Setembro!$B$18</f>
        <v>*</v>
      </c>
      <c r="P32" s="14" t="str">
        <f>[28]Setembro!$B$19</f>
        <v>*</v>
      </c>
      <c r="Q32" s="14" t="str">
        <f>[28]Setembro!$B$20</f>
        <v>*</v>
      </c>
      <c r="R32" s="14" t="str">
        <f>[28]Setembro!$B$21</f>
        <v>*</v>
      </c>
      <c r="S32" s="14" t="str">
        <f>[28]Setembro!$B$22</f>
        <v>*</v>
      </c>
      <c r="T32" s="14" t="str">
        <f>[28]Setembro!$B$23</f>
        <v>*</v>
      </c>
      <c r="U32" s="14" t="str">
        <f>[28]Setembro!$B$24</f>
        <v>*</v>
      </c>
      <c r="V32" s="14" t="str">
        <f>[28]Setembro!$B$25</f>
        <v>*</v>
      </c>
      <c r="W32" s="14" t="str">
        <f>[28]Setembro!$B$26</f>
        <v>*</v>
      </c>
      <c r="X32" s="14" t="str">
        <f>[28]Setembro!$B$27</f>
        <v>*</v>
      </c>
      <c r="Y32" s="14" t="str">
        <f>[28]Setembro!$B$28</f>
        <v>*</v>
      </c>
      <c r="Z32" s="14" t="str">
        <f>[28]Setembro!$B$29</f>
        <v>*</v>
      </c>
      <c r="AA32" s="14" t="str">
        <f>[28]Setembro!$B$30</f>
        <v>*</v>
      </c>
      <c r="AB32" s="14" t="str">
        <f>[28]Setembro!$B$31</f>
        <v>*</v>
      </c>
      <c r="AC32" s="14" t="str">
        <f>[28]Setembro!$B$32</f>
        <v>*</v>
      </c>
      <c r="AD32" s="14" t="str">
        <f>[28]Setembro!$B$33</f>
        <v>*</v>
      </c>
      <c r="AE32" s="14" t="str">
        <f>[28]Setembro!$B$34</f>
        <v>*</v>
      </c>
      <c r="AF32" s="96" t="s">
        <v>142</v>
      </c>
    </row>
    <row r="33" spans="1:36" s="5" customFormat="1" ht="17.100000000000001" customHeight="1" x14ac:dyDescent="0.2">
      <c r="A33" s="90" t="s">
        <v>34</v>
      </c>
      <c r="B33" s="25">
        <f t="shared" ref="B33:AF33" si="4">AVERAGE(B5:B32)</f>
        <v>25.585737179487182</v>
      </c>
      <c r="C33" s="25">
        <f t="shared" si="4"/>
        <v>26.967500000000005</v>
      </c>
      <c r="D33" s="25">
        <f t="shared" si="4"/>
        <v>26.759166666666665</v>
      </c>
      <c r="E33" s="25">
        <f t="shared" si="4"/>
        <v>26.634843975468971</v>
      </c>
      <c r="F33" s="25">
        <f t="shared" si="4"/>
        <v>24.356572420634919</v>
      </c>
      <c r="G33" s="25">
        <f t="shared" si="4"/>
        <v>24.558499999999999</v>
      </c>
      <c r="H33" s="25">
        <f t="shared" si="4"/>
        <v>26.270809523809522</v>
      </c>
      <c r="I33" s="25">
        <f t="shared" si="4"/>
        <v>27.150133333333333</v>
      </c>
      <c r="J33" s="25">
        <f t="shared" si="4"/>
        <v>28.521290204678362</v>
      </c>
      <c r="K33" s="25">
        <f t="shared" si="4"/>
        <v>29.377700000000004</v>
      </c>
      <c r="L33" s="25">
        <f t="shared" si="4"/>
        <v>26.596701388888903</v>
      </c>
      <c r="M33" s="25">
        <f t="shared" si="4"/>
        <v>26.826302083333335</v>
      </c>
      <c r="N33" s="25">
        <f t="shared" si="4"/>
        <v>28.628072478991594</v>
      </c>
      <c r="O33" s="25">
        <f t="shared" si="4"/>
        <v>29.197500000000005</v>
      </c>
      <c r="P33" s="25">
        <f t="shared" si="4"/>
        <v>26.809982638888897</v>
      </c>
      <c r="Q33" s="25">
        <f t="shared" si="4"/>
        <v>23.370858974358974</v>
      </c>
      <c r="R33" s="25">
        <f t="shared" si="4"/>
        <v>22.391031194295902</v>
      </c>
      <c r="S33" s="25">
        <f t="shared" si="4"/>
        <v>24.860659722222227</v>
      </c>
      <c r="T33" s="25">
        <f t="shared" si="4"/>
        <v>27.835888888888888</v>
      </c>
      <c r="U33" s="25">
        <f t="shared" si="4"/>
        <v>29.159083333333328</v>
      </c>
      <c r="V33" s="25">
        <f t="shared" si="4"/>
        <v>29.057583333333334</v>
      </c>
      <c r="W33" s="25">
        <f t="shared" si="4"/>
        <v>28.063749122807017</v>
      </c>
      <c r="X33" s="25">
        <f t="shared" si="4"/>
        <v>26.062422542735039</v>
      </c>
      <c r="Y33" s="25">
        <f t="shared" si="4"/>
        <v>26.856586834733893</v>
      </c>
      <c r="Z33" s="25">
        <f t="shared" si="4"/>
        <v>26.645859262265514</v>
      </c>
      <c r="AA33" s="25">
        <f t="shared" si="4"/>
        <v>26.738524903272342</v>
      </c>
      <c r="AB33" s="25">
        <f t="shared" si="4"/>
        <v>27.878522853957634</v>
      </c>
      <c r="AC33" s="25">
        <f t="shared" si="4"/>
        <v>26.276269196489789</v>
      </c>
      <c r="AD33" s="25">
        <f t="shared" si="4"/>
        <v>21.389611204013381</v>
      </c>
      <c r="AE33" s="25">
        <f t="shared" si="4"/>
        <v>22.667430781305459</v>
      </c>
      <c r="AF33" s="96">
        <f t="shared" si="4"/>
        <v>26.397662645265623</v>
      </c>
    </row>
    <row r="34" spans="1:36" x14ac:dyDescent="0.2">
      <c r="A34" s="68"/>
      <c r="B34" s="69"/>
      <c r="C34" s="69"/>
      <c r="D34" s="69" t="s">
        <v>141</v>
      </c>
      <c r="E34" s="69"/>
      <c r="F34" s="69"/>
      <c r="G34" s="69"/>
      <c r="H34" s="106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72"/>
      <c r="AF34" s="74"/>
    </row>
    <row r="35" spans="1:36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70"/>
      <c r="K35" s="70"/>
      <c r="L35" s="70"/>
      <c r="M35" s="70" t="s">
        <v>52</v>
      </c>
      <c r="N35" s="70"/>
      <c r="O35" s="70"/>
      <c r="P35" s="70"/>
      <c r="Q35" s="70"/>
      <c r="R35" s="70"/>
      <c r="S35" s="70"/>
      <c r="T35" s="122" t="s">
        <v>139</v>
      </c>
      <c r="U35" s="122"/>
      <c r="V35" s="122"/>
      <c r="W35" s="122"/>
      <c r="X35" s="122"/>
      <c r="Y35" s="70"/>
      <c r="Z35" s="70"/>
      <c r="AA35" s="70"/>
      <c r="AB35" s="70"/>
      <c r="AC35" s="70"/>
      <c r="AD35" s="71"/>
      <c r="AE35" s="70"/>
      <c r="AF35" s="79"/>
      <c r="AG35" s="2"/>
    </row>
    <row r="36" spans="1:36" x14ac:dyDescent="0.2">
      <c r="A36" s="77"/>
      <c r="B36" s="70"/>
      <c r="C36" s="70"/>
      <c r="D36" s="70"/>
      <c r="E36" s="70"/>
      <c r="F36" s="70"/>
      <c r="G36" s="70"/>
      <c r="H36" s="70"/>
      <c r="I36" s="70"/>
      <c r="J36" s="78"/>
      <c r="K36" s="78"/>
      <c r="L36" s="78"/>
      <c r="M36" s="78" t="s">
        <v>53</v>
      </c>
      <c r="N36" s="78"/>
      <c r="O36" s="78"/>
      <c r="P36" s="78"/>
      <c r="Q36" s="70"/>
      <c r="R36" s="70"/>
      <c r="S36" s="70"/>
      <c r="T36" s="123" t="s">
        <v>140</v>
      </c>
      <c r="U36" s="123"/>
      <c r="V36" s="123"/>
      <c r="W36" s="123"/>
      <c r="X36" s="123"/>
      <c r="Y36" s="70"/>
      <c r="Z36" s="70"/>
      <c r="AA36" s="70"/>
      <c r="AB36" s="70"/>
      <c r="AC36" s="70"/>
      <c r="AD36" s="71"/>
      <c r="AE36" s="72"/>
      <c r="AF36" s="74"/>
      <c r="AG36" s="2"/>
      <c r="AH36" s="2"/>
    </row>
    <row r="37" spans="1:36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72"/>
      <c r="AF37" s="74"/>
      <c r="AG37" s="12"/>
    </row>
    <row r="38" spans="1:36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97"/>
    </row>
    <row r="39" spans="1:36" x14ac:dyDescent="0.2">
      <c r="AJ39" t="s">
        <v>54</v>
      </c>
    </row>
    <row r="42" spans="1:36" x14ac:dyDescent="0.2">
      <c r="H42" s="2" t="s">
        <v>54</v>
      </c>
    </row>
    <row r="43" spans="1:36" x14ac:dyDescent="0.2">
      <c r="L43" s="2" t="s">
        <v>54</v>
      </c>
    </row>
  </sheetData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  <ignoredError sqref="L17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opLeftCell="B13" zoomScale="90" zoomScaleNormal="90" workbookViewId="0">
      <selection activeCell="K45" sqref="K45"/>
    </sheetView>
  </sheetViews>
  <sheetFormatPr defaultRowHeight="12.75" x14ac:dyDescent="0.2"/>
  <cols>
    <col min="1" max="1" width="22.28515625" style="2" customWidth="1"/>
    <col min="2" max="2" width="7.28515625" style="2" bestFit="1" customWidth="1"/>
    <col min="3" max="3" width="8.42578125" style="2" customWidth="1"/>
    <col min="4" max="4" width="8.5703125" style="2" customWidth="1"/>
    <col min="5" max="5" width="8.28515625" style="2" customWidth="1"/>
    <col min="6" max="6" width="8.42578125" style="2" customWidth="1"/>
    <col min="7" max="7" width="8.140625" style="2" customWidth="1"/>
    <col min="8" max="8" width="8.5703125" style="2" customWidth="1"/>
    <col min="9" max="9" width="7.42578125" style="2" customWidth="1"/>
    <col min="10" max="10" width="8" style="2" customWidth="1"/>
    <col min="11" max="11" width="7.7109375" style="2" customWidth="1"/>
    <col min="12" max="12" width="7.140625" style="2" customWidth="1"/>
    <col min="13" max="13" width="8" style="2" customWidth="1"/>
    <col min="14" max="14" width="8.28515625" style="2" customWidth="1"/>
    <col min="15" max="16" width="5.5703125" style="2" customWidth="1"/>
    <col min="17" max="19" width="5.7109375" style="2" customWidth="1"/>
    <col min="20" max="20" width="5.5703125" style="2" customWidth="1"/>
    <col min="21" max="22" width="5.7109375" style="2" customWidth="1"/>
    <col min="23" max="23" width="5.85546875" style="2" customWidth="1"/>
    <col min="24" max="24" width="6" style="2" customWidth="1"/>
    <col min="25" max="25" width="6.42578125" style="2" customWidth="1"/>
    <col min="26" max="26" width="6.85546875" style="2" customWidth="1"/>
    <col min="27" max="27" width="5.5703125" style="2" customWidth="1"/>
    <col min="28" max="28" width="6.28515625" style="2" bestFit="1" customWidth="1"/>
    <col min="29" max="29" width="6.140625" style="2" customWidth="1"/>
    <col min="30" max="30" width="6.7109375" style="2" customWidth="1"/>
    <col min="31" max="31" width="5.85546875" style="2" customWidth="1"/>
    <col min="32" max="32" width="9.42578125" style="9" customWidth="1"/>
    <col min="33" max="33" width="8" style="1" customWidth="1"/>
    <col min="34" max="34" width="15" style="12" customWidth="1"/>
  </cols>
  <sheetData>
    <row r="1" spans="1:34" ht="20.100000000000001" customHeight="1" x14ac:dyDescent="0.2">
      <c r="A1" s="127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85"/>
    </row>
    <row r="2" spans="1:34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86" t="s">
        <v>45</v>
      </c>
    </row>
    <row r="3" spans="1:34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33" t="s">
        <v>44</v>
      </c>
      <c r="AG3" s="31" t="s">
        <v>41</v>
      </c>
      <c r="AH3" s="86" t="s">
        <v>46</v>
      </c>
    </row>
    <row r="4" spans="1:34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28" t="s">
        <v>39</v>
      </c>
      <c r="AG4" s="31" t="s">
        <v>39</v>
      </c>
      <c r="AH4" s="87"/>
    </row>
    <row r="5" spans="1:34" s="5" customFormat="1" ht="20.100000000000001" customHeight="1" x14ac:dyDescent="0.2">
      <c r="A5" s="88" t="s">
        <v>47</v>
      </c>
      <c r="B5" s="13">
        <f>[1]Setembro!$K$5</f>
        <v>0</v>
      </c>
      <c r="C5" s="13">
        <f>[1]Setembro!$K$6</f>
        <v>0</v>
      </c>
      <c r="D5" s="13">
        <f>[1]Setembro!$K$7</f>
        <v>0</v>
      </c>
      <c r="E5" s="13">
        <f>[1]Setembro!$K$8</f>
        <v>0</v>
      </c>
      <c r="F5" s="13">
        <f>[1]Setembro!$K$9</f>
        <v>0</v>
      </c>
      <c r="G5" s="13">
        <f>[1]Setembro!$K$10</f>
        <v>0</v>
      </c>
      <c r="H5" s="13">
        <f>[1]Setembro!$K$11</f>
        <v>0</v>
      </c>
      <c r="I5" s="13">
        <f>[1]Setembro!$K$12</f>
        <v>0</v>
      </c>
      <c r="J5" s="13">
        <f>[1]Setembro!$K$13</f>
        <v>0</v>
      </c>
      <c r="K5" s="13">
        <f>[1]Setembro!$K$14</f>
        <v>0</v>
      </c>
      <c r="L5" s="13">
        <f>[1]Setembro!$K$15</f>
        <v>0</v>
      </c>
      <c r="M5" s="13">
        <f>[1]Setembro!$K$16</f>
        <v>0</v>
      </c>
      <c r="N5" s="13">
        <f>[1]Setembro!$K$17</f>
        <v>0</v>
      </c>
      <c r="O5" s="13">
        <f>[1]Setembro!$K$18</f>
        <v>0</v>
      </c>
      <c r="P5" s="13">
        <f>[1]Setembro!$K$19</f>
        <v>0</v>
      </c>
      <c r="Q5" s="13">
        <f>[1]Setembro!$K$20</f>
        <v>0</v>
      </c>
      <c r="R5" s="13">
        <f>[1]Setembro!$K$21</f>
        <v>0</v>
      </c>
      <c r="S5" s="13">
        <f>[1]Setembro!$K$22</f>
        <v>0</v>
      </c>
      <c r="T5" s="13">
        <f>[1]Setembro!$K$23</f>
        <v>0</v>
      </c>
      <c r="U5" s="13">
        <f>[1]Setembro!$K$24</f>
        <v>0</v>
      </c>
      <c r="V5" s="13">
        <f>[1]Setembro!$K$25</f>
        <v>0</v>
      </c>
      <c r="W5" s="13">
        <f>[1]Setembro!$K$26</f>
        <v>0</v>
      </c>
      <c r="X5" s="13">
        <f>[1]Setembro!$K$27</f>
        <v>0</v>
      </c>
      <c r="Y5" s="13">
        <f>[1]Setembro!$K$28</f>
        <v>0</v>
      </c>
      <c r="Z5" s="13">
        <f>[1]Setembro!$K$29</f>
        <v>0</v>
      </c>
      <c r="AA5" s="13">
        <f>[1]Setembro!$K$30</f>
        <v>0</v>
      </c>
      <c r="AB5" s="13">
        <f>[1]Setembro!$K$31</f>
        <v>0</v>
      </c>
      <c r="AC5" s="13">
        <f>[1]Setembro!$K$32</f>
        <v>16</v>
      </c>
      <c r="AD5" s="13">
        <f>[1]Setembro!$K$33</f>
        <v>20.8</v>
      </c>
      <c r="AE5" s="13">
        <f>[1]Setembro!$K$34</f>
        <v>0.2</v>
      </c>
      <c r="AF5" s="29">
        <f t="shared" ref="AF5:AF30" si="1">SUM(B5:AE5)</f>
        <v>37</v>
      </c>
      <c r="AG5" s="35">
        <f t="shared" ref="AG5:AG30" si="2">MAX(B5:AE5)</f>
        <v>20.8</v>
      </c>
      <c r="AH5" s="89">
        <f>COUNTIF(B5:AE5,"=0,0")</f>
        <v>27</v>
      </c>
    </row>
    <row r="6" spans="1:34" ht="17.100000000000001" customHeight="1" x14ac:dyDescent="0.2">
      <c r="A6" s="88" t="s">
        <v>0</v>
      </c>
      <c r="B6" s="14">
        <f>[2]Setembro!$K$5</f>
        <v>0</v>
      </c>
      <c r="C6" s="14">
        <f>[2]Setembro!$K$6</f>
        <v>0</v>
      </c>
      <c r="D6" s="14">
        <f>[2]Setembro!$K$7</f>
        <v>0</v>
      </c>
      <c r="E6" s="14">
        <f>[2]Setembro!$K$8</f>
        <v>0</v>
      </c>
      <c r="F6" s="14">
        <f>[2]Setembro!$K$9</f>
        <v>0</v>
      </c>
      <c r="G6" s="14">
        <f>[2]Setembro!$K$10</f>
        <v>0</v>
      </c>
      <c r="H6" s="14">
        <f>[2]Setembro!$K$11</f>
        <v>0</v>
      </c>
      <c r="I6" s="14">
        <f>[2]Setembro!$K$12</f>
        <v>0</v>
      </c>
      <c r="J6" s="14">
        <f>[2]Setembro!$K$13</f>
        <v>0</v>
      </c>
      <c r="K6" s="14">
        <f>[2]Setembro!$K$14</f>
        <v>0</v>
      </c>
      <c r="L6" s="14">
        <f>[2]Setembro!$K$15</f>
        <v>0</v>
      </c>
      <c r="M6" s="14">
        <f>[2]Setembro!$K$16</f>
        <v>0</v>
      </c>
      <c r="N6" s="14">
        <f>[2]Setembro!$K$17</f>
        <v>0</v>
      </c>
      <c r="O6" s="14">
        <f>[2]Setembro!$K$18</f>
        <v>0</v>
      </c>
      <c r="P6" s="14">
        <f>[2]Setembro!$K$19</f>
        <v>0</v>
      </c>
      <c r="Q6" s="14">
        <f>[2]Setembro!$K$20</f>
        <v>0</v>
      </c>
      <c r="R6" s="14">
        <f>[2]Setembro!$K$21</f>
        <v>0</v>
      </c>
      <c r="S6" s="14">
        <f>[2]Setembro!$K$22</f>
        <v>0</v>
      </c>
      <c r="T6" s="14">
        <f>[2]Setembro!$K$23</f>
        <v>0</v>
      </c>
      <c r="U6" s="14">
        <f>[2]Setembro!$K$24</f>
        <v>0</v>
      </c>
      <c r="V6" s="14">
        <f>[2]Setembro!$K$25</f>
        <v>0</v>
      </c>
      <c r="W6" s="14">
        <f>[2]Setembro!$K$26</f>
        <v>0</v>
      </c>
      <c r="X6" s="14">
        <f>[2]Setembro!$K$27</f>
        <v>0</v>
      </c>
      <c r="Y6" s="14">
        <f>[2]Setembro!$K$28</f>
        <v>0</v>
      </c>
      <c r="Z6" s="14">
        <f>[2]Setembro!$K$29</f>
        <v>1.2000000000000002</v>
      </c>
      <c r="AA6" s="14">
        <f>[2]Setembro!$K$30</f>
        <v>0</v>
      </c>
      <c r="AB6" s="14">
        <f>[2]Setembro!$K$31</f>
        <v>0</v>
      </c>
      <c r="AC6" s="14">
        <f>[2]Setembro!$K$32</f>
        <v>11</v>
      </c>
      <c r="AD6" s="14">
        <f>[2]Setembro!$K$33</f>
        <v>2.4</v>
      </c>
      <c r="AE6" s="14">
        <f>[2]Setembro!$K$34</f>
        <v>0</v>
      </c>
      <c r="AF6" s="30">
        <f t="shared" si="1"/>
        <v>14.6</v>
      </c>
      <c r="AG6" s="32">
        <f t="shared" si="2"/>
        <v>11</v>
      </c>
      <c r="AH6" s="89">
        <f t="shared" ref="AH6:AH31" si="3">COUNTIF(B6:AE6,"=0,0")</f>
        <v>27</v>
      </c>
    </row>
    <row r="7" spans="1:34" ht="17.100000000000001" customHeight="1" x14ac:dyDescent="0.2">
      <c r="A7" s="88" t="s">
        <v>1</v>
      </c>
      <c r="B7" s="14">
        <f>[3]Setembro!$K$5</f>
        <v>0</v>
      </c>
      <c r="C7" s="14">
        <f>[3]Setembro!$K$6</f>
        <v>0</v>
      </c>
      <c r="D7" s="14">
        <f>[3]Setembro!$K$7</f>
        <v>0</v>
      </c>
      <c r="E7" s="14">
        <f>[3]Setembro!$K$8</f>
        <v>0</v>
      </c>
      <c r="F7" s="14">
        <f>[3]Setembro!$K$9</f>
        <v>0</v>
      </c>
      <c r="G7" s="14">
        <f>[3]Setembro!$K$10</f>
        <v>0</v>
      </c>
      <c r="H7" s="14">
        <f>[3]Setembro!$K$11</f>
        <v>0</v>
      </c>
      <c r="I7" s="14">
        <f>[3]Setembro!$K$12</f>
        <v>0</v>
      </c>
      <c r="J7" s="14">
        <f>[3]Setembro!$K$13</f>
        <v>0</v>
      </c>
      <c r="K7" s="14">
        <f>[3]Setembro!$K$14</f>
        <v>0</v>
      </c>
      <c r="L7" s="14">
        <f>[3]Setembro!$K$15</f>
        <v>0</v>
      </c>
      <c r="M7" s="14">
        <f>[3]Setembro!$K$16</f>
        <v>0</v>
      </c>
      <c r="N7" s="14">
        <f>[3]Setembro!$K$17</f>
        <v>0</v>
      </c>
      <c r="O7" s="14">
        <f>[3]Setembro!$K$18</f>
        <v>0</v>
      </c>
      <c r="P7" s="14">
        <f>[3]Setembro!$K$19</f>
        <v>0</v>
      </c>
      <c r="Q7" s="14">
        <f>[3]Setembro!$K$20</f>
        <v>0</v>
      </c>
      <c r="R7" s="14">
        <f>[3]Setembro!$K$21</f>
        <v>0</v>
      </c>
      <c r="S7" s="14">
        <f>[3]Setembro!$K$22</f>
        <v>0</v>
      </c>
      <c r="T7" s="14">
        <f>[3]Setembro!$K$23</f>
        <v>0</v>
      </c>
      <c r="U7" s="14">
        <f>[3]Setembro!$K$24</f>
        <v>0</v>
      </c>
      <c r="V7" s="14">
        <f>[3]Setembro!$K$25</f>
        <v>0</v>
      </c>
      <c r="W7" s="14">
        <f>[3]Setembro!$K$26</f>
        <v>0</v>
      </c>
      <c r="X7" s="14">
        <f>[3]Setembro!$K$27</f>
        <v>0</v>
      </c>
      <c r="Y7" s="14">
        <f>[3]Setembro!$K$28</f>
        <v>0</v>
      </c>
      <c r="Z7" s="14">
        <f>[3]Setembro!$K$29</f>
        <v>0</v>
      </c>
      <c r="AA7" s="14">
        <f>[3]Setembro!$K$30</f>
        <v>0</v>
      </c>
      <c r="AB7" s="14">
        <f>[3]Setembro!$K$31</f>
        <v>0</v>
      </c>
      <c r="AC7" s="14">
        <f>[3]Setembro!$K$32</f>
        <v>0.4</v>
      </c>
      <c r="AD7" s="14">
        <f>[3]Setembro!$K$33</f>
        <v>10.4</v>
      </c>
      <c r="AE7" s="14">
        <f>[3]Setembro!$K$34</f>
        <v>17.999999999999996</v>
      </c>
      <c r="AF7" s="30">
        <f t="shared" si="1"/>
        <v>28.799999999999997</v>
      </c>
      <c r="AG7" s="32">
        <f t="shared" si="2"/>
        <v>17.999999999999996</v>
      </c>
      <c r="AH7" s="89">
        <f t="shared" si="3"/>
        <v>27</v>
      </c>
    </row>
    <row r="8" spans="1:34" ht="17.100000000000001" customHeight="1" x14ac:dyDescent="0.2">
      <c r="A8" s="88" t="s">
        <v>55</v>
      </c>
      <c r="B8" s="14">
        <f>[4]Setembro!$K$5</f>
        <v>0</v>
      </c>
      <c r="C8" s="14">
        <f>[4]Setembro!$K$6</f>
        <v>0</v>
      </c>
      <c r="D8" s="14">
        <f>[4]Setembro!$K$7</f>
        <v>0</v>
      </c>
      <c r="E8" s="14">
        <f>[4]Setembro!$K$8</f>
        <v>0</v>
      </c>
      <c r="F8" s="14">
        <f>[4]Setembro!$K$9</f>
        <v>0</v>
      </c>
      <c r="G8" s="14">
        <f>[4]Setembro!$K$10</f>
        <v>0</v>
      </c>
      <c r="H8" s="14">
        <f>[4]Setembro!$K$11</f>
        <v>0</v>
      </c>
      <c r="I8" s="14">
        <f>[4]Setembro!$K$12</f>
        <v>0</v>
      </c>
      <c r="J8" s="14">
        <f>[4]Setembro!$K$13</f>
        <v>0</v>
      </c>
      <c r="K8" s="14">
        <f>[4]Setembro!$K$14</f>
        <v>0</v>
      </c>
      <c r="L8" s="14">
        <f>[4]Setembro!$K$15</f>
        <v>0</v>
      </c>
      <c r="M8" s="14">
        <f>[4]Setembro!$K$16</f>
        <v>0</v>
      </c>
      <c r="N8" s="14">
        <f>[4]Setembro!$K$17</f>
        <v>0</v>
      </c>
      <c r="O8" s="14">
        <f>[4]Setembro!$K$18</f>
        <v>0</v>
      </c>
      <c r="P8" s="14">
        <f>[4]Setembro!$K$19</f>
        <v>0</v>
      </c>
      <c r="Q8" s="14">
        <f>[4]Setembro!$K$20</f>
        <v>0</v>
      </c>
      <c r="R8" s="14">
        <f>[4]Setembro!$K$21</f>
        <v>0</v>
      </c>
      <c r="S8" s="14">
        <f>[4]Setembro!$K$22</f>
        <v>0</v>
      </c>
      <c r="T8" s="14">
        <f>[4]Setembro!$K$23</f>
        <v>0</v>
      </c>
      <c r="U8" s="14">
        <f>[4]Setembro!$K$24</f>
        <v>0</v>
      </c>
      <c r="V8" s="14">
        <f>[4]Setembro!$K$25</f>
        <v>0</v>
      </c>
      <c r="W8" s="14">
        <f>[4]Setembro!$K$26</f>
        <v>0</v>
      </c>
      <c r="X8" s="14">
        <f>[4]Setembro!$K$27</f>
        <v>0</v>
      </c>
      <c r="Y8" s="14">
        <f>[4]Setembro!$K$28</f>
        <v>0</v>
      </c>
      <c r="Z8" s="14">
        <f>[4]Setembro!$K$29</f>
        <v>0</v>
      </c>
      <c r="AA8" s="14">
        <f>[4]Setembro!$K$30</f>
        <v>0</v>
      </c>
      <c r="AB8" s="14">
        <f>[4]Setembro!$K$31</f>
        <v>0</v>
      </c>
      <c r="AC8" s="14">
        <f>[4]Setembro!$K$32</f>
        <v>0</v>
      </c>
      <c r="AD8" s="14">
        <f>[4]Setembro!$K$33</f>
        <v>16.399999999999999</v>
      </c>
      <c r="AE8" s="14">
        <f>[4]Setembro!$K$34</f>
        <v>0</v>
      </c>
      <c r="AF8" s="30">
        <f t="shared" ref="AF8" si="4">SUM(B8:AE8)</f>
        <v>16.399999999999999</v>
      </c>
      <c r="AG8" s="32">
        <f t="shared" ref="AG8" si="5">MAX(B8:AE8)</f>
        <v>16.399999999999999</v>
      </c>
      <c r="AH8" s="89">
        <f t="shared" si="3"/>
        <v>29</v>
      </c>
    </row>
    <row r="9" spans="1:34" ht="17.100000000000001" customHeight="1" x14ac:dyDescent="0.2">
      <c r="A9" s="88" t="s">
        <v>48</v>
      </c>
      <c r="B9" s="14">
        <f>[5]Setembro!$K$5</f>
        <v>0</v>
      </c>
      <c r="C9" s="14">
        <f>[5]Setembro!$K$6</f>
        <v>2.6</v>
      </c>
      <c r="D9" s="14">
        <f>[5]Setembro!$K$7</f>
        <v>0</v>
      </c>
      <c r="E9" s="14">
        <f>[5]Setembro!$K$8</f>
        <v>0</v>
      </c>
      <c r="F9" s="14">
        <f>[5]Setembro!$K$9</f>
        <v>0</v>
      </c>
      <c r="G9" s="14">
        <f>[5]Setembro!$K$10</f>
        <v>0</v>
      </c>
      <c r="H9" s="14">
        <f>[5]Setembro!$K$11</f>
        <v>0</v>
      </c>
      <c r="I9" s="14">
        <f>[5]Setembro!$K$12</f>
        <v>0</v>
      </c>
      <c r="J9" s="14">
        <f>[5]Setembro!$K$13</f>
        <v>0</v>
      </c>
      <c r="K9" s="14">
        <f>[5]Setembro!$K$14</f>
        <v>0</v>
      </c>
      <c r="L9" s="14">
        <f>[5]Setembro!$K$15</f>
        <v>0</v>
      </c>
      <c r="M9" s="14">
        <f>[5]Setembro!$K$16</f>
        <v>0</v>
      </c>
      <c r="N9" s="14">
        <f>[5]Setembro!$K$17</f>
        <v>5.4</v>
      </c>
      <c r="O9" s="14">
        <f>[5]Setembro!$K$18</f>
        <v>0</v>
      </c>
      <c r="P9" s="14">
        <f>[5]Setembro!$K$19</f>
        <v>4.4000000000000004</v>
      </c>
      <c r="Q9" s="14">
        <f>[5]Setembro!$K$20</f>
        <v>1.4</v>
      </c>
      <c r="R9" s="14">
        <f>[5]Setembro!$K$21</f>
        <v>0.8</v>
      </c>
      <c r="S9" s="14">
        <f>[5]Setembro!$K$22</f>
        <v>0</v>
      </c>
      <c r="T9" s="14">
        <f>[5]Setembro!$K$23</f>
        <v>0</v>
      </c>
      <c r="U9" s="14">
        <f>[5]Setembro!$K$24</f>
        <v>0</v>
      </c>
      <c r="V9" s="14">
        <f>[5]Setembro!$K$25</f>
        <v>0</v>
      </c>
      <c r="W9" s="14">
        <f>[5]Setembro!$K$26</f>
        <v>0</v>
      </c>
      <c r="X9" s="14">
        <f>[5]Setembro!$K$27</f>
        <v>0</v>
      </c>
      <c r="Y9" s="14">
        <f>[5]Setembro!$K$28</f>
        <v>0</v>
      </c>
      <c r="Z9" s="14">
        <f>[5]Setembro!$K$29</f>
        <v>0</v>
      </c>
      <c r="AA9" s="14">
        <f>[5]Setembro!$K$30</f>
        <v>4</v>
      </c>
      <c r="AB9" s="14">
        <f>[5]Setembro!$K$31</f>
        <v>0</v>
      </c>
      <c r="AC9" s="14">
        <f>[5]Setembro!$K$32</f>
        <v>2</v>
      </c>
      <c r="AD9" s="14">
        <f>[5]Setembro!$K$33</f>
        <v>0.4</v>
      </c>
      <c r="AE9" s="14">
        <f>[5]Setembro!$K$34</f>
        <v>0.4</v>
      </c>
      <c r="AF9" s="30">
        <f t="shared" si="1"/>
        <v>21.4</v>
      </c>
      <c r="AG9" s="32">
        <f t="shared" si="2"/>
        <v>5.4</v>
      </c>
      <c r="AH9" s="89">
        <f t="shared" si="3"/>
        <v>21</v>
      </c>
    </row>
    <row r="10" spans="1:34" ht="17.100000000000001" customHeight="1" x14ac:dyDescent="0.2">
      <c r="A10" s="88" t="s">
        <v>2</v>
      </c>
      <c r="B10" s="14">
        <f>[6]Setembro!$K$5</f>
        <v>0</v>
      </c>
      <c r="C10" s="14">
        <f>[6]Setembro!$K$6</f>
        <v>0</v>
      </c>
      <c r="D10" s="14">
        <f>[6]Setembro!$K$7</f>
        <v>0</v>
      </c>
      <c r="E10" s="14">
        <f>[6]Setembro!$K$8</f>
        <v>0</v>
      </c>
      <c r="F10" s="14">
        <f>[6]Setembro!$K$9</f>
        <v>0</v>
      </c>
      <c r="G10" s="14">
        <f>[6]Setembro!$K$10</f>
        <v>0</v>
      </c>
      <c r="H10" s="14">
        <f>[6]Setembro!$K$11</f>
        <v>0</v>
      </c>
      <c r="I10" s="14">
        <f>[6]Setembro!$K$12</f>
        <v>0</v>
      </c>
      <c r="J10" s="14">
        <f>[6]Setembro!$K$13</f>
        <v>0</v>
      </c>
      <c r="K10" s="14">
        <f>[6]Setembro!$K$14</f>
        <v>0</v>
      </c>
      <c r="L10" s="14">
        <f>[6]Setembro!$K$15</f>
        <v>0</v>
      </c>
      <c r="M10" s="14">
        <f>[6]Setembro!$K$16</f>
        <v>0</v>
      </c>
      <c r="N10" s="14">
        <f>[6]Setembro!$K$17</f>
        <v>0</v>
      </c>
      <c r="O10" s="14">
        <f>[6]Setembro!$K$18</f>
        <v>0</v>
      </c>
      <c r="P10" s="14">
        <f>[6]Setembro!$K$19</f>
        <v>0</v>
      </c>
      <c r="Q10" s="14">
        <f>[6]Setembro!$K$20</f>
        <v>0</v>
      </c>
      <c r="R10" s="14">
        <f>[6]Setembro!$K$21</f>
        <v>0</v>
      </c>
      <c r="S10" s="14">
        <f>[6]Setembro!$K$22</f>
        <v>0</v>
      </c>
      <c r="T10" s="14">
        <f>[6]Setembro!$K$23</f>
        <v>0</v>
      </c>
      <c r="U10" s="14">
        <f>[6]Setembro!$K$24</f>
        <v>0</v>
      </c>
      <c r="V10" s="14">
        <f>[6]Setembro!$K$25</f>
        <v>0</v>
      </c>
      <c r="W10" s="14">
        <f>[6]Setembro!$K$26</f>
        <v>0</v>
      </c>
      <c r="X10" s="14">
        <f>[6]Setembro!$K$27</f>
        <v>0</v>
      </c>
      <c r="Y10" s="14">
        <f>[6]Setembro!$K$28</f>
        <v>0</v>
      </c>
      <c r="Z10" s="14">
        <f>[6]Setembro!$K$29</f>
        <v>0</v>
      </c>
      <c r="AA10" s="14">
        <f>[6]Setembro!$K$30</f>
        <v>0</v>
      </c>
      <c r="AB10" s="14">
        <f>[6]Setembro!$K$31</f>
        <v>0</v>
      </c>
      <c r="AC10" s="14">
        <f>[6]Setembro!$K$32</f>
        <v>0</v>
      </c>
      <c r="AD10" s="14">
        <f>[6]Setembro!$K$33</f>
        <v>43.600000000000009</v>
      </c>
      <c r="AE10" s="14">
        <f>[6]Setembro!$K$34</f>
        <v>1.4</v>
      </c>
      <c r="AF10" s="30">
        <f t="shared" si="1"/>
        <v>45.000000000000007</v>
      </c>
      <c r="AG10" s="32">
        <f t="shared" si="2"/>
        <v>43.600000000000009</v>
      </c>
      <c r="AH10" s="89">
        <f t="shared" si="3"/>
        <v>28</v>
      </c>
    </row>
    <row r="11" spans="1:34" ht="17.100000000000001" customHeight="1" x14ac:dyDescent="0.2">
      <c r="A11" s="88" t="s">
        <v>3</v>
      </c>
      <c r="B11" s="14">
        <f>[7]Setembro!$K$5</f>
        <v>0</v>
      </c>
      <c r="C11" s="14">
        <f>[7]Setembro!$K$6</f>
        <v>0</v>
      </c>
      <c r="D11" s="14">
        <f>[7]Setembro!$K$7</f>
        <v>0</v>
      </c>
      <c r="E11" s="14">
        <f>[7]Setembro!$K$8</f>
        <v>0</v>
      </c>
      <c r="F11" s="14">
        <f>[7]Setembro!$K$9</f>
        <v>0</v>
      </c>
      <c r="G11" s="14">
        <f>[7]Setembro!$K$10</f>
        <v>0</v>
      </c>
      <c r="H11" s="14">
        <f>[7]Setembro!$K$11</f>
        <v>0</v>
      </c>
      <c r="I11" s="14">
        <f>[7]Setembro!$K$12</f>
        <v>0</v>
      </c>
      <c r="J11" s="14">
        <f>[7]Setembro!$K$13</f>
        <v>0</v>
      </c>
      <c r="K11" s="14">
        <f>[7]Setembro!$K$14</f>
        <v>0</v>
      </c>
      <c r="L11" s="14">
        <f>[7]Setembro!$K$15</f>
        <v>0</v>
      </c>
      <c r="M11" s="14">
        <f>[7]Setembro!$K$16</f>
        <v>0</v>
      </c>
      <c r="N11" s="14">
        <f>[7]Setembro!$K$17</f>
        <v>0</v>
      </c>
      <c r="O11" s="14">
        <f>[7]Setembro!$K$18</f>
        <v>0</v>
      </c>
      <c r="P11" s="14">
        <f>[7]Setembro!$K$19</f>
        <v>0</v>
      </c>
      <c r="Q11" s="14">
        <f>[7]Setembro!$K$20</f>
        <v>0</v>
      </c>
      <c r="R11" s="14">
        <f>[7]Setembro!$K$21</f>
        <v>0</v>
      </c>
      <c r="S11" s="14">
        <f>[7]Setembro!$K$22</f>
        <v>0</v>
      </c>
      <c r="T11" s="14">
        <f>[7]Setembro!$K$23</f>
        <v>0</v>
      </c>
      <c r="U11" s="14">
        <f>[7]Setembro!$K$24</f>
        <v>0</v>
      </c>
      <c r="V11" s="14">
        <f>[7]Setembro!$K$25</f>
        <v>0</v>
      </c>
      <c r="W11" s="14">
        <f>[7]Setembro!$K$26</f>
        <v>0</v>
      </c>
      <c r="X11" s="14">
        <f>[7]Setembro!$K$27</f>
        <v>0</v>
      </c>
      <c r="Y11" s="14">
        <f>[7]Setembro!$K$28</f>
        <v>0</v>
      </c>
      <c r="Z11" s="14">
        <f>[7]Setembro!$K$29</f>
        <v>0</v>
      </c>
      <c r="AA11" s="14">
        <f>[7]Setembro!$K$30</f>
        <v>0</v>
      </c>
      <c r="AB11" s="14">
        <f>[7]Setembro!$K$31</f>
        <v>0.4</v>
      </c>
      <c r="AC11" s="14">
        <f>[7]Setembro!$K$32</f>
        <v>0.2</v>
      </c>
      <c r="AD11" s="14">
        <f>[7]Setembro!$K$33</f>
        <v>0.4</v>
      </c>
      <c r="AE11" s="14">
        <f>[7]Setembro!$K$34</f>
        <v>0.4</v>
      </c>
      <c r="AF11" s="30">
        <f t="shared" si="1"/>
        <v>1.4</v>
      </c>
      <c r="AG11" s="32">
        <f t="shared" si="2"/>
        <v>0.4</v>
      </c>
      <c r="AH11" s="89">
        <f t="shared" si="3"/>
        <v>26</v>
      </c>
    </row>
    <row r="12" spans="1:34" ht="17.100000000000001" customHeight="1" x14ac:dyDescent="0.2">
      <c r="A12" s="88" t="s">
        <v>4</v>
      </c>
      <c r="B12" s="14" t="str">
        <f>[8]Setembro!$K$5</f>
        <v>*</v>
      </c>
      <c r="C12" s="14" t="str">
        <f>[8]Setembro!$K$6</f>
        <v>*</v>
      </c>
      <c r="D12" s="14" t="str">
        <f>[8]Setembro!$K$7</f>
        <v>*</v>
      </c>
      <c r="E12" s="14" t="str">
        <f>[8]Setembro!$K$8</f>
        <v>*</v>
      </c>
      <c r="F12" s="14" t="str">
        <f>[8]Setembro!$K$9</f>
        <v>*</v>
      </c>
      <c r="G12" s="14" t="str">
        <f>[8]Setembro!$K$10</f>
        <v>*</v>
      </c>
      <c r="H12" s="14" t="str">
        <f>[8]Setembro!$K$11</f>
        <v>*</v>
      </c>
      <c r="I12" s="14" t="str">
        <f>[8]Setembro!$K$12</f>
        <v>*</v>
      </c>
      <c r="J12" s="14" t="str">
        <f>[8]Setembro!$K$13</f>
        <v>*</v>
      </c>
      <c r="K12" s="14" t="str">
        <f>[8]Setembro!$K$14</f>
        <v>*</v>
      </c>
      <c r="L12" s="14" t="str">
        <f>[8]Setembro!$K$15</f>
        <v>*</v>
      </c>
      <c r="M12" s="14" t="str">
        <f>[8]Setembro!$K$16</f>
        <v>*</v>
      </c>
      <c r="N12" s="14" t="str">
        <f>[8]Setembro!$K$17</f>
        <v>*</v>
      </c>
      <c r="O12" s="14" t="str">
        <f>[8]Setembro!$K$18</f>
        <v>*</v>
      </c>
      <c r="P12" s="14" t="str">
        <f>[8]Setembro!$K$19</f>
        <v>*</v>
      </c>
      <c r="Q12" s="14" t="str">
        <f>[8]Setembro!$K$20</f>
        <v>*</v>
      </c>
      <c r="R12" s="14" t="str">
        <f>[8]Setembro!$K$21</f>
        <v>*</v>
      </c>
      <c r="S12" s="14" t="str">
        <f>[8]Setembro!$K$22</f>
        <v>*</v>
      </c>
      <c r="T12" s="14" t="str">
        <f>[8]Setembro!$K$23</f>
        <v>*</v>
      </c>
      <c r="U12" s="14" t="str">
        <f>[8]Setembro!$K$24</f>
        <v>*</v>
      </c>
      <c r="V12" s="14" t="str">
        <f>[8]Setembro!$K$25</f>
        <v>*</v>
      </c>
      <c r="W12" s="14" t="str">
        <f>[8]Setembro!$K$26</f>
        <v>*</v>
      </c>
      <c r="X12" s="14" t="str">
        <f>[8]Setembro!$K$27</f>
        <v>*</v>
      </c>
      <c r="Y12" s="14" t="str">
        <f>[8]Setembro!$K$28</f>
        <v>*</v>
      </c>
      <c r="Z12" s="14" t="str">
        <f>[8]Setembro!$K$29</f>
        <v>*</v>
      </c>
      <c r="AA12" s="14" t="str">
        <f>[8]Setembro!$K$30</f>
        <v>*</v>
      </c>
      <c r="AB12" s="14">
        <f>[8]Setembro!$K$31</f>
        <v>1</v>
      </c>
      <c r="AC12" s="14">
        <f>[8]Setembro!$K$32</f>
        <v>0</v>
      </c>
      <c r="AD12" s="14">
        <f>[8]Setembro!$K$33</f>
        <v>10.4</v>
      </c>
      <c r="AE12" s="14">
        <f>[8]Setembro!$K$34</f>
        <v>4.8000000000000007</v>
      </c>
      <c r="AF12" s="30">
        <f t="shared" si="1"/>
        <v>16.200000000000003</v>
      </c>
      <c r="AG12" s="32">
        <f t="shared" si="2"/>
        <v>10.4</v>
      </c>
      <c r="AH12" s="89" t="s">
        <v>142</v>
      </c>
    </row>
    <row r="13" spans="1:34" ht="17.100000000000001" customHeight="1" x14ac:dyDescent="0.2">
      <c r="A13" s="88" t="s">
        <v>5</v>
      </c>
      <c r="B13" s="15">
        <f>[9]Setembro!$K$5</f>
        <v>0</v>
      </c>
      <c r="C13" s="15">
        <f>[9]Setembro!$K$6</f>
        <v>0</v>
      </c>
      <c r="D13" s="15">
        <f>[9]Setembro!$K$7</f>
        <v>0</v>
      </c>
      <c r="E13" s="15">
        <f>[9]Setembro!$K$8</f>
        <v>0</v>
      </c>
      <c r="F13" s="15">
        <f>[9]Setembro!$K$9</f>
        <v>0</v>
      </c>
      <c r="G13" s="15">
        <f>[9]Setembro!$K$10</f>
        <v>0</v>
      </c>
      <c r="H13" s="15">
        <f>[9]Setembro!$K$11</f>
        <v>0</v>
      </c>
      <c r="I13" s="15">
        <f>[9]Setembro!$K$12</f>
        <v>0</v>
      </c>
      <c r="J13" s="15">
        <f>[9]Setembro!$K$13</f>
        <v>0</v>
      </c>
      <c r="K13" s="15">
        <f>[9]Setembro!$K$14</f>
        <v>0</v>
      </c>
      <c r="L13" s="15">
        <f>[9]Setembro!$K$15</f>
        <v>0</v>
      </c>
      <c r="M13" s="15">
        <f>[9]Setembro!$K$16</f>
        <v>0</v>
      </c>
      <c r="N13" s="15">
        <f>[9]Setembro!$K$17</f>
        <v>0</v>
      </c>
      <c r="O13" s="15">
        <f>[9]Setembro!$K$18</f>
        <v>0</v>
      </c>
      <c r="P13" s="15">
        <f>[9]Setembro!$K$19</f>
        <v>0</v>
      </c>
      <c r="Q13" s="15">
        <f>[9]Setembro!$K$20</f>
        <v>0</v>
      </c>
      <c r="R13" s="15">
        <f>[9]Setembro!$K$21</f>
        <v>0</v>
      </c>
      <c r="S13" s="15">
        <f>[9]Setembro!$K$22</f>
        <v>0</v>
      </c>
      <c r="T13" s="15">
        <f>[9]Setembro!$K$23</f>
        <v>0</v>
      </c>
      <c r="U13" s="15">
        <f>[9]Setembro!$K$24</f>
        <v>0</v>
      </c>
      <c r="V13" s="15">
        <f>[9]Setembro!$K$25</f>
        <v>0</v>
      </c>
      <c r="W13" s="15">
        <f>[9]Setembro!$K$26</f>
        <v>0</v>
      </c>
      <c r="X13" s="15">
        <f>[9]Setembro!$K$27</f>
        <v>0</v>
      </c>
      <c r="Y13" s="15">
        <f>[9]Setembro!$K$28</f>
        <v>0</v>
      </c>
      <c r="Z13" s="15">
        <f>[9]Setembro!$K$29</f>
        <v>0</v>
      </c>
      <c r="AA13" s="15">
        <f>[9]Setembro!$K$30</f>
        <v>0</v>
      </c>
      <c r="AB13" s="15">
        <f>[9]Setembro!$K$31</f>
        <v>0</v>
      </c>
      <c r="AC13" s="15">
        <f>[9]Setembro!$K$32</f>
        <v>0</v>
      </c>
      <c r="AD13" s="15">
        <f>[9]Setembro!$K$33</f>
        <v>3.6</v>
      </c>
      <c r="AE13" s="15">
        <f>[9]Setembro!$K$34</f>
        <v>0</v>
      </c>
      <c r="AF13" s="30">
        <f t="shared" si="1"/>
        <v>3.6</v>
      </c>
      <c r="AG13" s="32">
        <f t="shared" si="2"/>
        <v>3.6</v>
      </c>
      <c r="AH13" s="89">
        <f t="shared" si="3"/>
        <v>29</v>
      </c>
    </row>
    <row r="14" spans="1:34" ht="17.100000000000001" customHeight="1" x14ac:dyDescent="0.2">
      <c r="A14" s="88" t="s">
        <v>50</v>
      </c>
      <c r="B14" s="15">
        <f>[10]Setembro!$K$5</f>
        <v>0</v>
      </c>
      <c r="C14" s="15">
        <f>[10]Setembro!$K$6</f>
        <v>0</v>
      </c>
      <c r="D14" s="15">
        <f>[10]Setembro!$K$7</f>
        <v>0</v>
      </c>
      <c r="E14" s="15">
        <f>[10]Setembro!$K$8</f>
        <v>0</v>
      </c>
      <c r="F14" s="15">
        <f>[10]Setembro!$K$9</f>
        <v>0</v>
      </c>
      <c r="G14" s="15">
        <f>[10]Setembro!$K$10</f>
        <v>0</v>
      </c>
      <c r="H14" s="15">
        <f>[10]Setembro!$K$11</f>
        <v>0</v>
      </c>
      <c r="I14" s="15">
        <f>[10]Setembro!$K$12</f>
        <v>0</v>
      </c>
      <c r="J14" s="15">
        <f>[10]Setembro!$K$13</f>
        <v>0</v>
      </c>
      <c r="K14" s="15">
        <f>[10]Setembro!$K$14</f>
        <v>0</v>
      </c>
      <c r="L14" s="15">
        <f>[10]Setembro!$K$15</f>
        <v>0</v>
      </c>
      <c r="M14" s="15">
        <f>[10]Setembro!$K$16</f>
        <v>0</v>
      </c>
      <c r="N14" s="15">
        <f>[10]Setembro!$K$17</f>
        <v>0</v>
      </c>
      <c r="O14" s="15">
        <f>[10]Setembro!$K$18</f>
        <v>0</v>
      </c>
      <c r="P14" s="15">
        <f>[10]Setembro!$K$19</f>
        <v>0</v>
      </c>
      <c r="Q14" s="15">
        <f>[10]Setembro!$K$20</f>
        <v>0</v>
      </c>
      <c r="R14" s="15">
        <f>[10]Setembro!$K$21</f>
        <v>0</v>
      </c>
      <c r="S14" s="15">
        <f>[10]Setembro!$K$22</f>
        <v>0</v>
      </c>
      <c r="T14" s="15">
        <f>[10]Setembro!$K$23</f>
        <v>0</v>
      </c>
      <c r="U14" s="15">
        <f>[10]Setembro!$K$24</f>
        <v>0</v>
      </c>
      <c r="V14" s="15">
        <f>[10]Setembro!$K$25</f>
        <v>0</v>
      </c>
      <c r="W14" s="15">
        <f>[10]Setembro!$K$26</f>
        <v>0</v>
      </c>
      <c r="X14" s="15">
        <f>[10]Setembro!$K$27</f>
        <v>0</v>
      </c>
      <c r="Y14" s="15">
        <f>[10]Setembro!$K$28</f>
        <v>0</v>
      </c>
      <c r="Z14" s="15">
        <f>[10]Setembro!$K$29</f>
        <v>0</v>
      </c>
      <c r="AA14" s="15">
        <f>[10]Setembro!$K$30</f>
        <v>0</v>
      </c>
      <c r="AB14" s="15">
        <f>[10]Setembro!$K$31</f>
        <v>0.4</v>
      </c>
      <c r="AC14" s="15">
        <f>[10]Setembro!$K$32</f>
        <v>0</v>
      </c>
      <c r="AD14" s="15">
        <f>[10]Setembro!$K$33</f>
        <v>31.4</v>
      </c>
      <c r="AE14" s="15">
        <f>[10]Setembro!$K$34</f>
        <v>3.6000000000000005</v>
      </c>
      <c r="AF14" s="30">
        <f t="shared" si="1"/>
        <v>35.4</v>
      </c>
      <c r="AG14" s="32">
        <f t="shared" si="2"/>
        <v>31.4</v>
      </c>
      <c r="AH14" s="89">
        <f t="shared" si="3"/>
        <v>27</v>
      </c>
    </row>
    <row r="15" spans="1:34" ht="17.100000000000001" customHeight="1" x14ac:dyDescent="0.2">
      <c r="A15" s="88" t="s">
        <v>6</v>
      </c>
      <c r="B15" s="15">
        <f>[11]Setembro!$K$5</f>
        <v>0</v>
      </c>
      <c r="C15" s="15">
        <f>[11]Setembro!$K$6</f>
        <v>0</v>
      </c>
      <c r="D15" s="15">
        <f>[11]Setembro!$K$7</f>
        <v>0</v>
      </c>
      <c r="E15" s="15">
        <f>[11]Setembro!$K$8</f>
        <v>0</v>
      </c>
      <c r="F15" s="15">
        <f>[11]Setembro!$K$9</f>
        <v>0</v>
      </c>
      <c r="G15" s="15">
        <f>[11]Setembro!$K$10</f>
        <v>0</v>
      </c>
      <c r="H15" s="15">
        <f>[11]Setembro!$K$11</f>
        <v>0</v>
      </c>
      <c r="I15" s="15">
        <f>[11]Setembro!$K$12</f>
        <v>0</v>
      </c>
      <c r="J15" s="15">
        <f>[11]Setembro!$K$13</f>
        <v>0</v>
      </c>
      <c r="K15" s="15">
        <f>[11]Setembro!$K$14</f>
        <v>0</v>
      </c>
      <c r="L15" s="15">
        <f>[11]Setembro!$K$15</f>
        <v>0</v>
      </c>
      <c r="M15" s="15">
        <f>[11]Setembro!$K$16</f>
        <v>0</v>
      </c>
      <c r="N15" s="15">
        <f>[11]Setembro!$K$17</f>
        <v>0</v>
      </c>
      <c r="O15" s="15">
        <f>[11]Setembro!$K$18</f>
        <v>0</v>
      </c>
      <c r="P15" s="15">
        <f>[11]Setembro!$K$19</f>
        <v>0</v>
      </c>
      <c r="Q15" s="15">
        <f>[11]Setembro!$K$20</f>
        <v>0</v>
      </c>
      <c r="R15" s="15">
        <f>[11]Setembro!$K$21</f>
        <v>0</v>
      </c>
      <c r="S15" s="15">
        <f>[11]Setembro!$K$22</f>
        <v>0</v>
      </c>
      <c r="T15" s="15">
        <f>[11]Setembro!$K$23</f>
        <v>0</v>
      </c>
      <c r="U15" s="15">
        <f>[11]Setembro!$K$24</f>
        <v>0</v>
      </c>
      <c r="V15" s="15">
        <f>[11]Setembro!$K$25</f>
        <v>0</v>
      </c>
      <c r="W15" s="15">
        <f>[11]Setembro!$K$26</f>
        <v>0</v>
      </c>
      <c r="X15" s="15">
        <f>[11]Setembro!$K$27</f>
        <v>0</v>
      </c>
      <c r="Y15" s="15">
        <f>[11]Setembro!$K$28</f>
        <v>0</v>
      </c>
      <c r="Z15" s="15">
        <f>[11]Setembro!$K$29</f>
        <v>0</v>
      </c>
      <c r="AA15" s="15">
        <f>[11]Setembro!$K$30</f>
        <v>0</v>
      </c>
      <c r="AB15" s="15">
        <f>[11]Setembro!$K$31</f>
        <v>0</v>
      </c>
      <c r="AC15" s="15">
        <f>[11]Setembro!$K$32</f>
        <v>0</v>
      </c>
      <c r="AD15" s="15">
        <f>[11]Setembro!$K$33</f>
        <v>20</v>
      </c>
      <c r="AE15" s="15">
        <f>[11]Setembro!$K$34</f>
        <v>10.200000000000003</v>
      </c>
      <c r="AF15" s="30">
        <f t="shared" si="1"/>
        <v>30.200000000000003</v>
      </c>
      <c r="AG15" s="32">
        <f t="shared" si="2"/>
        <v>20</v>
      </c>
      <c r="AH15" s="89">
        <f t="shared" si="3"/>
        <v>28</v>
      </c>
    </row>
    <row r="16" spans="1:34" ht="17.100000000000001" customHeight="1" x14ac:dyDescent="0.2">
      <c r="A16" s="88" t="s">
        <v>7</v>
      </c>
      <c r="B16" s="15">
        <f>[12]Setembro!$K$5</f>
        <v>0</v>
      </c>
      <c r="C16" s="15">
        <f>[12]Setembro!$K$6</f>
        <v>0</v>
      </c>
      <c r="D16" s="15">
        <f>[12]Setembro!$K$7</f>
        <v>0</v>
      </c>
      <c r="E16" s="15">
        <f>[12]Setembro!$K$8</f>
        <v>0</v>
      </c>
      <c r="F16" s="15">
        <f>[12]Setembro!$K$9</f>
        <v>0</v>
      </c>
      <c r="G16" s="15">
        <f>[12]Setembro!$K$10</f>
        <v>0</v>
      </c>
      <c r="H16" s="15">
        <f>[12]Setembro!$K$11</f>
        <v>0</v>
      </c>
      <c r="I16" s="15">
        <f>[12]Setembro!$K$12</f>
        <v>0</v>
      </c>
      <c r="J16" s="15">
        <f>[12]Setembro!$K$13</f>
        <v>0</v>
      </c>
      <c r="K16" s="15">
        <f>[12]Setembro!$K$14</f>
        <v>0</v>
      </c>
      <c r="L16" s="15">
        <f>[12]Setembro!$K$15</f>
        <v>0</v>
      </c>
      <c r="M16" s="15">
        <f>[12]Setembro!$K$16</f>
        <v>0</v>
      </c>
      <c r="N16" s="15">
        <f>[12]Setembro!$K$17</f>
        <v>0</v>
      </c>
      <c r="O16" s="15">
        <f>[12]Setembro!$K$18</f>
        <v>0</v>
      </c>
      <c r="P16" s="15">
        <f>[12]Setembro!$K$19</f>
        <v>0</v>
      </c>
      <c r="Q16" s="15">
        <f>[12]Setembro!$K$20</f>
        <v>0</v>
      </c>
      <c r="R16" s="15">
        <f>[12]Setembro!$K$21</f>
        <v>0</v>
      </c>
      <c r="S16" s="15">
        <f>[12]Setembro!$K$22</f>
        <v>0</v>
      </c>
      <c r="T16" s="15">
        <f>[12]Setembro!$K$23</f>
        <v>0</v>
      </c>
      <c r="U16" s="15">
        <f>[12]Setembro!$K$24</f>
        <v>0</v>
      </c>
      <c r="V16" s="15">
        <f>[12]Setembro!$K$25</f>
        <v>0</v>
      </c>
      <c r="W16" s="15">
        <f>[12]Setembro!$K$26</f>
        <v>0</v>
      </c>
      <c r="X16" s="15">
        <f>[12]Setembro!$K$27</f>
        <v>0</v>
      </c>
      <c r="Y16" s="15">
        <f>[12]Setembro!$K$28</f>
        <v>0</v>
      </c>
      <c r="Z16" s="15">
        <f>[12]Setembro!$K$29</f>
        <v>1</v>
      </c>
      <c r="AA16" s="15">
        <f>[12]Setembro!$K$30</f>
        <v>0</v>
      </c>
      <c r="AB16" s="15">
        <f>[12]Setembro!$K$31</f>
        <v>0</v>
      </c>
      <c r="AC16" s="15">
        <f>[12]Setembro!$K$32</f>
        <v>0.4</v>
      </c>
      <c r="AD16" s="15">
        <f>[12]Setembro!$K$33</f>
        <v>0.8</v>
      </c>
      <c r="AE16" s="15">
        <f>[12]Setembro!$K$34</f>
        <v>9.6</v>
      </c>
      <c r="AF16" s="30">
        <f t="shared" si="1"/>
        <v>11.8</v>
      </c>
      <c r="AG16" s="32">
        <f t="shared" si="2"/>
        <v>9.6</v>
      </c>
      <c r="AH16" s="89">
        <f t="shared" si="3"/>
        <v>26</v>
      </c>
    </row>
    <row r="17" spans="1:35" ht="17.100000000000001" customHeight="1" x14ac:dyDescent="0.2">
      <c r="A17" s="88" t="s">
        <v>8</v>
      </c>
      <c r="B17" s="14">
        <f>[13]Setembro!$K$5</f>
        <v>0</v>
      </c>
      <c r="C17" s="14">
        <f>[13]Setembro!$K$6</f>
        <v>0</v>
      </c>
      <c r="D17" s="14">
        <f>[13]Setembro!$K$7</f>
        <v>0</v>
      </c>
      <c r="E17" s="14">
        <f>[13]Setembro!$K$8</f>
        <v>0</v>
      </c>
      <c r="F17" s="14">
        <f>[13]Setembro!$K$9</f>
        <v>0</v>
      </c>
      <c r="G17" s="14">
        <f>[13]Setembro!$K$10</f>
        <v>0</v>
      </c>
      <c r="H17" s="14">
        <f>[13]Setembro!$K$11</f>
        <v>0</v>
      </c>
      <c r="I17" s="14">
        <f>[13]Setembro!$K$12</f>
        <v>0</v>
      </c>
      <c r="J17" s="14">
        <f>[13]Setembro!$K$13</f>
        <v>0</v>
      </c>
      <c r="K17" s="14">
        <f>[13]Setembro!$K$14</f>
        <v>0</v>
      </c>
      <c r="L17" s="14">
        <f>[13]Setembro!$K$15</f>
        <v>0</v>
      </c>
      <c r="M17" s="14">
        <f>[13]Setembro!$K$16</f>
        <v>0</v>
      </c>
      <c r="N17" s="14">
        <f>[13]Setembro!$K$17</f>
        <v>0</v>
      </c>
      <c r="O17" s="14">
        <f>[13]Setembro!$K$18</f>
        <v>0</v>
      </c>
      <c r="P17" s="14">
        <f>[13]Setembro!$K$19</f>
        <v>0</v>
      </c>
      <c r="Q17" s="14">
        <f>[13]Setembro!$K$20</f>
        <v>0</v>
      </c>
      <c r="R17" s="14">
        <f>[13]Setembro!$K$21</f>
        <v>0</v>
      </c>
      <c r="S17" s="14">
        <f>[13]Setembro!$K$22</f>
        <v>0</v>
      </c>
      <c r="T17" s="14">
        <f>[13]Setembro!$K$23</f>
        <v>0</v>
      </c>
      <c r="U17" s="14">
        <f>[13]Setembro!$K$24</f>
        <v>0</v>
      </c>
      <c r="V17" s="14">
        <f>[13]Setembro!$K$25</f>
        <v>0</v>
      </c>
      <c r="W17" s="14">
        <f>[13]Setembro!$K$26</f>
        <v>0</v>
      </c>
      <c r="X17" s="14">
        <f>[13]Setembro!$K$27</f>
        <v>0</v>
      </c>
      <c r="Y17" s="14">
        <f>[13]Setembro!$K$28</f>
        <v>0</v>
      </c>
      <c r="Z17" s="14">
        <f>[13]Setembro!$K$29</f>
        <v>0</v>
      </c>
      <c r="AA17" s="14">
        <f>[13]Setembro!$K$30</f>
        <v>0</v>
      </c>
      <c r="AB17" s="14">
        <f>[13]Setembro!$K$31</f>
        <v>0</v>
      </c>
      <c r="AC17" s="14">
        <f>[13]Setembro!$K$32</f>
        <v>13.599999999999998</v>
      </c>
      <c r="AD17" s="14">
        <f>[13]Setembro!$K$33</f>
        <v>8.3999999999999986</v>
      </c>
      <c r="AE17" s="14">
        <f>[13]Setembro!$K$34</f>
        <v>0</v>
      </c>
      <c r="AF17" s="30">
        <f t="shared" si="1"/>
        <v>21.999999999999996</v>
      </c>
      <c r="AG17" s="32">
        <f t="shared" si="2"/>
        <v>13.599999999999998</v>
      </c>
      <c r="AH17" s="89">
        <f t="shared" si="3"/>
        <v>28</v>
      </c>
    </row>
    <row r="18" spans="1:35" ht="17.100000000000001" customHeight="1" x14ac:dyDescent="0.2">
      <c r="A18" s="88" t="s">
        <v>9</v>
      </c>
      <c r="B18" s="15" t="str">
        <f>[14]Setembro!$K$5</f>
        <v>*</v>
      </c>
      <c r="C18" s="15" t="str">
        <f>[14]Setembro!$K$6</f>
        <v>*</v>
      </c>
      <c r="D18" s="15" t="str">
        <f>[14]Setembro!$K$7</f>
        <v>*</v>
      </c>
      <c r="E18" s="15" t="str">
        <f>[14]Setembro!$K$8</f>
        <v>*</v>
      </c>
      <c r="F18" s="15" t="str">
        <f>[14]Setembro!$K$9</f>
        <v>*</v>
      </c>
      <c r="G18" s="15" t="str">
        <f>[14]Setembro!$K$10</f>
        <v>*</v>
      </c>
      <c r="H18" s="15" t="str">
        <f>[14]Setembro!$K$11</f>
        <v>*</v>
      </c>
      <c r="I18" s="15" t="str">
        <f>[14]Setembro!$K$12</f>
        <v>*</v>
      </c>
      <c r="J18" s="15" t="str">
        <f>[14]Setembro!$K$13</f>
        <v>*</v>
      </c>
      <c r="K18" s="15" t="str">
        <f>[14]Setembro!$K$14</f>
        <v>*</v>
      </c>
      <c r="L18" s="15" t="str">
        <f>[14]Setembro!$K$15</f>
        <v>*</v>
      </c>
      <c r="M18" s="15" t="str">
        <f>[14]Setembro!$K$16</f>
        <v>*</v>
      </c>
      <c r="N18" s="15" t="str">
        <f>[14]Setembro!$K$17</f>
        <v>*</v>
      </c>
      <c r="O18" s="15" t="str">
        <f>[14]Setembro!$K$18</f>
        <v>*</v>
      </c>
      <c r="P18" s="15" t="str">
        <f>[14]Setembro!$K$19</f>
        <v>*</v>
      </c>
      <c r="Q18" s="15" t="str">
        <f>[14]Setembro!$K$20</f>
        <v>*</v>
      </c>
      <c r="R18" s="15" t="str">
        <f>[14]Setembro!$K$21</f>
        <v>*</v>
      </c>
      <c r="S18" s="15" t="str">
        <f>[14]Setembro!$K$22</f>
        <v>*</v>
      </c>
      <c r="T18" s="15" t="str">
        <f>[14]Setembro!$K$23</f>
        <v>*</v>
      </c>
      <c r="U18" s="15" t="str">
        <f>[14]Setembro!$K$24</f>
        <v>*</v>
      </c>
      <c r="V18" s="15" t="str">
        <f>[14]Setembro!$K$25</f>
        <v>*</v>
      </c>
      <c r="W18" s="15" t="str">
        <f>[14]Setembro!$K$26</f>
        <v>*</v>
      </c>
      <c r="X18" s="15" t="str">
        <f>[14]Setembro!$K$27</f>
        <v>*</v>
      </c>
      <c r="Y18" s="15" t="str">
        <f>[14]Setembro!$K$28</f>
        <v>*</v>
      </c>
      <c r="Z18" s="15" t="str">
        <f>[14]Setembro!$K$29</f>
        <v>*</v>
      </c>
      <c r="AA18" s="15" t="str">
        <f>[14]Setembro!$K$30</f>
        <v>*</v>
      </c>
      <c r="AB18" s="15" t="str">
        <f>[14]Setembro!$K$31</f>
        <v>*</v>
      </c>
      <c r="AC18" s="15" t="str">
        <f>[14]Setembro!$K$32</f>
        <v>*</v>
      </c>
      <c r="AD18" s="15" t="str">
        <f>[14]Setembro!$K$33</f>
        <v>*</v>
      </c>
      <c r="AE18" s="15">
        <f>[14]Setembro!$K$34</f>
        <v>0.4</v>
      </c>
      <c r="AF18" s="30">
        <f t="shared" si="1"/>
        <v>0.4</v>
      </c>
      <c r="AG18" s="32">
        <f t="shared" si="2"/>
        <v>0.4</v>
      </c>
      <c r="AH18" s="89" t="s">
        <v>142</v>
      </c>
    </row>
    <row r="19" spans="1:35" ht="17.100000000000001" customHeight="1" x14ac:dyDescent="0.2">
      <c r="A19" s="88" t="s">
        <v>49</v>
      </c>
      <c r="B19" s="15">
        <f>[15]Setembro!$K$5</f>
        <v>0</v>
      </c>
      <c r="C19" s="15">
        <f>[15]Setembro!$K$6</f>
        <v>0</v>
      </c>
      <c r="D19" s="15">
        <f>[15]Setembro!$K$7</f>
        <v>0</v>
      </c>
      <c r="E19" s="15">
        <f>[15]Setembro!$K$8</f>
        <v>0</v>
      </c>
      <c r="F19" s="15">
        <f>[15]Setembro!$K$9</f>
        <v>0</v>
      </c>
      <c r="G19" s="15">
        <f>[15]Setembro!$K$10</f>
        <v>0</v>
      </c>
      <c r="H19" s="15">
        <f>[15]Setembro!$K$11</f>
        <v>0</v>
      </c>
      <c r="I19" s="15">
        <f>[15]Setembro!$K$12</f>
        <v>0</v>
      </c>
      <c r="J19" s="15">
        <f>[15]Setembro!$K$13</f>
        <v>0</v>
      </c>
      <c r="K19" s="15">
        <f>[15]Setembro!$K$14</f>
        <v>0</v>
      </c>
      <c r="L19" s="15">
        <f>[15]Setembro!$K$15</f>
        <v>1.2</v>
      </c>
      <c r="M19" s="15">
        <f>[15]Setembro!$K$16</f>
        <v>0</v>
      </c>
      <c r="N19" s="15">
        <f>[15]Setembro!$K$17</f>
        <v>0</v>
      </c>
      <c r="O19" s="15">
        <f>[15]Setembro!$K$18</f>
        <v>0</v>
      </c>
      <c r="P19" s="15">
        <f>[15]Setembro!$K$19</f>
        <v>0</v>
      </c>
      <c r="Q19" s="15">
        <f>[15]Setembro!$K$20</f>
        <v>0</v>
      </c>
      <c r="R19" s="15">
        <f>[15]Setembro!$K$21</f>
        <v>0</v>
      </c>
      <c r="S19" s="15">
        <f>[15]Setembro!$K$22</f>
        <v>0</v>
      </c>
      <c r="T19" s="15">
        <f>[15]Setembro!$K$23</f>
        <v>0</v>
      </c>
      <c r="U19" s="15">
        <f>[15]Setembro!$K$24</f>
        <v>0</v>
      </c>
      <c r="V19" s="15">
        <f>[15]Setembro!$K$25</f>
        <v>0</v>
      </c>
      <c r="W19" s="15">
        <f>[15]Setembro!$K$26</f>
        <v>0</v>
      </c>
      <c r="X19" s="15">
        <f>[15]Setembro!$K$27</f>
        <v>0</v>
      </c>
      <c r="Y19" s="15">
        <f>[15]Setembro!$K$28</f>
        <v>0</v>
      </c>
      <c r="Z19" s="15">
        <f>[15]Setembro!$K$29</f>
        <v>0</v>
      </c>
      <c r="AA19" s="15">
        <f>[15]Setembro!$K$30</f>
        <v>0</v>
      </c>
      <c r="AB19" s="15">
        <f>[15]Setembro!$K$31</f>
        <v>0</v>
      </c>
      <c r="AC19" s="15">
        <f>[15]Setembro!$K$32</f>
        <v>0</v>
      </c>
      <c r="AD19" s="15">
        <f>[15]Setembro!$K$33</f>
        <v>5.2</v>
      </c>
      <c r="AE19" s="15">
        <f>[15]Setembro!$K$34</f>
        <v>5.0000000000000009</v>
      </c>
      <c r="AF19" s="30">
        <f t="shared" si="1"/>
        <v>11.400000000000002</v>
      </c>
      <c r="AG19" s="32">
        <f t="shared" si="2"/>
        <v>5.2</v>
      </c>
      <c r="AH19" s="89">
        <f t="shared" si="3"/>
        <v>27</v>
      </c>
      <c r="AI19" s="37" t="s">
        <v>54</v>
      </c>
    </row>
    <row r="20" spans="1:35" ht="17.100000000000001" customHeight="1" x14ac:dyDescent="0.2">
      <c r="A20" s="88" t="s">
        <v>10</v>
      </c>
      <c r="B20" s="15">
        <f>[16]Setembro!$K$5</f>
        <v>0</v>
      </c>
      <c r="C20" s="15">
        <f>[16]Setembro!$K$6</f>
        <v>0</v>
      </c>
      <c r="D20" s="15">
        <f>[16]Setembro!$K$7</f>
        <v>0</v>
      </c>
      <c r="E20" s="15">
        <f>[16]Setembro!$K$8</f>
        <v>0</v>
      </c>
      <c r="F20" s="15">
        <f>[16]Setembro!$K$9</f>
        <v>0</v>
      </c>
      <c r="G20" s="15">
        <f>[16]Setembro!$K$10</f>
        <v>0</v>
      </c>
      <c r="H20" s="15">
        <f>[16]Setembro!$K$11</f>
        <v>0</v>
      </c>
      <c r="I20" s="15">
        <f>[16]Setembro!$K$12</f>
        <v>0</v>
      </c>
      <c r="J20" s="15">
        <f>[16]Setembro!$K$13</f>
        <v>0</v>
      </c>
      <c r="K20" s="15">
        <f>[16]Setembro!$K$14</f>
        <v>0</v>
      </c>
      <c r="L20" s="15">
        <f>[16]Setembro!$K$15</f>
        <v>0</v>
      </c>
      <c r="M20" s="15">
        <f>[16]Setembro!$K$16</f>
        <v>0</v>
      </c>
      <c r="N20" s="15">
        <f>[16]Setembro!$K$17</f>
        <v>0</v>
      </c>
      <c r="O20" s="15">
        <f>[16]Setembro!$K$18</f>
        <v>0</v>
      </c>
      <c r="P20" s="15">
        <f>[16]Setembro!$K$19</f>
        <v>0</v>
      </c>
      <c r="Q20" s="15">
        <f>[16]Setembro!$K$20</f>
        <v>0</v>
      </c>
      <c r="R20" s="15">
        <f>[16]Setembro!$K$21</f>
        <v>0</v>
      </c>
      <c r="S20" s="15">
        <f>[16]Setembro!$K$22</f>
        <v>0</v>
      </c>
      <c r="T20" s="15">
        <f>[16]Setembro!$K$23</f>
        <v>0</v>
      </c>
      <c r="U20" s="15">
        <f>[16]Setembro!$K$24</f>
        <v>0</v>
      </c>
      <c r="V20" s="15">
        <f>[16]Setembro!$K$25</f>
        <v>0</v>
      </c>
      <c r="W20" s="15">
        <f>[16]Setembro!$K$26</f>
        <v>0</v>
      </c>
      <c r="X20" s="15">
        <f>[16]Setembro!$K$27</f>
        <v>0</v>
      </c>
      <c r="Y20" s="15">
        <f>[16]Setembro!$K$28</f>
        <v>0</v>
      </c>
      <c r="Z20" s="15">
        <f>[16]Setembro!$K$29</f>
        <v>0.8</v>
      </c>
      <c r="AA20" s="15">
        <f>[16]Setembro!$K$30</f>
        <v>0</v>
      </c>
      <c r="AB20" s="15">
        <f>[16]Setembro!$K$31</f>
        <v>0</v>
      </c>
      <c r="AC20" s="15">
        <f>[16]Setembro!$K$32</f>
        <v>3</v>
      </c>
      <c r="AD20" s="15">
        <f>[16]Setembro!$K$33</f>
        <v>10.399999999999999</v>
      </c>
      <c r="AE20" s="15">
        <f>[16]Setembro!$K$34</f>
        <v>0</v>
      </c>
      <c r="AF20" s="30">
        <f t="shared" si="1"/>
        <v>14.2</v>
      </c>
      <c r="AG20" s="32">
        <f t="shared" si="2"/>
        <v>10.399999999999999</v>
      </c>
      <c r="AH20" s="89">
        <f t="shared" si="3"/>
        <v>27</v>
      </c>
    </row>
    <row r="21" spans="1:35" ht="17.100000000000001" customHeight="1" x14ac:dyDescent="0.2">
      <c r="A21" s="88" t="s">
        <v>11</v>
      </c>
      <c r="B21" s="15">
        <f>[17]Setembro!$K$5</f>
        <v>0</v>
      </c>
      <c r="C21" s="15">
        <f>[17]Setembro!$K$6</f>
        <v>0</v>
      </c>
      <c r="D21" s="15">
        <f>[17]Setembro!$K$7</f>
        <v>0</v>
      </c>
      <c r="E21" s="15">
        <f>[17]Setembro!$K$8</f>
        <v>0</v>
      </c>
      <c r="F21" s="15">
        <f>[17]Setembro!$K$9</f>
        <v>0</v>
      </c>
      <c r="G21" s="15">
        <f>[17]Setembro!$K$10</f>
        <v>0</v>
      </c>
      <c r="H21" s="15">
        <f>[17]Setembro!$K$11</f>
        <v>0</v>
      </c>
      <c r="I21" s="15">
        <f>[17]Setembro!$K$12</f>
        <v>0</v>
      </c>
      <c r="J21" s="15">
        <f>[17]Setembro!$K$13</f>
        <v>0</v>
      </c>
      <c r="K21" s="15">
        <f>[17]Setembro!$K$14</f>
        <v>0</v>
      </c>
      <c r="L21" s="15">
        <f>[17]Setembro!$K$15</f>
        <v>16.399999999999999</v>
      </c>
      <c r="M21" s="15">
        <f>[17]Setembro!$K$16</f>
        <v>0</v>
      </c>
      <c r="N21" s="15">
        <f>[17]Setembro!$K$17</f>
        <v>0</v>
      </c>
      <c r="O21" s="15">
        <f>[17]Setembro!$K$18</f>
        <v>0</v>
      </c>
      <c r="P21" s="15">
        <f>[17]Setembro!$K$19</f>
        <v>0</v>
      </c>
      <c r="Q21" s="15">
        <f>[17]Setembro!$K$20</f>
        <v>0</v>
      </c>
      <c r="R21" s="15">
        <f>[17]Setembro!$K$21</f>
        <v>0</v>
      </c>
      <c r="S21" s="15">
        <f>[17]Setembro!$K$22</f>
        <v>0</v>
      </c>
      <c r="T21" s="15">
        <f>[17]Setembro!$K$23</f>
        <v>0</v>
      </c>
      <c r="U21" s="15">
        <f>[17]Setembro!$K$24</f>
        <v>0</v>
      </c>
      <c r="V21" s="15">
        <f>[17]Setembro!$K$25</f>
        <v>0</v>
      </c>
      <c r="W21" s="15">
        <f>[17]Setembro!$K$26</f>
        <v>0</v>
      </c>
      <c r="X21" s="15">
        <f>[17]Setembro!$K$27</f>
        <v>0</v>
      </c>
      <c r="Y21" s="15">
        <f>[17]Setembro!$K$28</f>
        <v>0</v>
      </c>
      <c r="Z21" s="15">
        <f>[17]Setembro!$K$29</f>
        <v>0</v>
      </c>
      <c r="AA21" s="15">
        <f>[17]Setembro!$K$30</f>
        <v>0</v>
      </c>
      <c r="AB21" s="15">
        <f>[17]Setembro!$K$31</f>
        <v>0</v>
      </c>
      <c r="AC21" s="15">
        <f>[17]Setembro!$K$32</f>
        <v>0</v>
      </c>
      <c r="AD21" s="15">
        <f>[17]Setembro!$K$33</f>
        <v>3.2</v>
      </c>
      <c r="AE21" s="15">
        <f>[17]Setembro!$K$34</f>
        <v>2.4</v>
      </c>
      <c r="AF21" s="30">
        <f t="shared" si="1"/>
        <v>21.999999999999996</v>
      </c>
      <c r="AG21" s="32">
        <f t="shared" si="2"/>
        <v>16.399999999999999</v>
      </c>
      <c r="AH21" s="89">
        <f t="shared" si="3"/>
        <v>27</v>
      </c>
    </row>
    <row r="22" spans="1:35" ht="17.100000000000001" customHeight="1" x14ac:dyDescent="0.2">
      <c r="A22" s="88" t="s">
        <v>12</v>
      </c>
      <c r="B22" s="15">
        <f>[18]Setembro!$K$5</f>
        <v>0</v>
      </c>
      <c r="C22" s="15">
        <f>[18]Setembro!$K$6</f>
        <v>0</v>
      </c>
      <c r="D22" s="15">
        <f>[18]Setembro!$K$7</f>
        <v>0</v>
      </c>
      <c r="E22" s="15">
        <f>[18]Setembro!$K$8</f>
        <v>0</v>
      </c>
      <c r="F22" s="15">
        <f>[18]Setembro!$K$9</f>
        <v>0</v>
      </c>
      <c r="G22" s="15">
        <f>[18]Setembro!$K$10</f>
        <v>0</v>
      </c>
      <c r="H22" s="15">
        <f>[18]Setembro!$K$11</f>
        <v>0</v>
      </c>
      <c r="I22" s="15">
        <f>[18]Setembro!$K$12</f>
        <v>0</v>
      </c>
      <c r="J22" s="15">
        <f>[18]Setembro!$K$13</f>
        <v>0</v>
      </c>
      <c r="K22" s="15">
        <f>[18]Setembro!$K$14</f>
        <v>0</v>
      </c>
      <c r="L22" s="15">
        <f>[18]Setembro!$K$15</f>
        <v>0</v>
      </c>
      <c r="M22" s="15">
        <f>[18]Setembro!$K$16</f>
        <v>0</v>
      </c>
      <c r="N22" s="15">
        <f>[18]Setembro!$K$17</f>
        <v>0</v>
      </c>
      <c r="O22" s="15">
        <f>[18]Setembro!$K$18</f>
        <v>0</v>
      </c>
      <c r="P22" s="15">
        <f>[18]Setembro!$K$19</f>
        <v>0</v>
      </c>
      <c r="Q22" s="15">
        <f>[18]Setembro!$K$20</f>
        <v>0</v>
      </c>
      <c r="R22" s="15">
        <f>[18]Setembro!$K$21</f>
        <v>0</v>
      </c>
      <c r="S22" s="15">
        <f>[18]Setembro!$K$22</f>
        <v>0</v>
      </c>
      <c r="T22" s="15">
        <f>[18]Setembro!$K$23</f>
        <v>0</v>
      </c>
      <c r="U22" s="15">
        <f>[18]Setembro!$K$24</f>
        <v>0</v>
      </c>
      <c r="V22" s="15">
        <f>[18]Setembro!$K$25</f>
        <v>0</v>
      </c>
      <c r="W22" s="15">
        <f>[18]Setembro!$K$26</f>
        <v>0</v>
      </c>
      <c r="X22" s="15">
        <f>[18]Setembro!$K$27</f>
        <v>0</v>
      </c>
      <c r="Y22" s="15">
        <f>[18]Setembro!$K$28</f>
        <v>0</v>
      </c>
      <c r="Z22" s="15">
        <f>[18]Setembro!$K$29</f>
        <v>0</v>
      </c>
      <c r="AA22" s="15">
        <f>[18]Setembro!$K$30</f>
        <v>0</v>
      </c>
      <c r="AB22" s="15">
        <f>[18]Setembro!$K$31</f>
        <v>0</v>
      </c>
      <c r="AC22" s="15">
        <f>[18]Setembro!$K$32</f>
        <v>0</v>
      </c>
      <c r="AD22" s="15">
        <f>[18]Setembro!$K$33</f>
        <v>9.6</v>
      </c>
      <c r="AE22" s="15">
        <f>[18]Setembro!$K$34</f>
        <v>19.999999999999996</v>
      </c>
      <c r="AF22" s="30">
        <f t="shared" si="1"/>
        <v>29.599999999999994</v>
      </c>
      <c r="AG22" s="32">
        <f t="shared" si="2"/>
        <v>19.999999999999996</v>
      </c>
      <c r="AH22" s="89">
        <f t="shared" si="3"/>
        <v>28</v>
      </c>
    </row>
    <row r="23" spans="1:35" ht="17.100000000000001" customHeight="1" x14ac:dyDescent="0.2">
      <c r="A23" s="88" t="s">
        <v>13</v>
      </c>
      <c r="B23" s="15">
        <f>[19]Setembro!$K$5</f>
        <v>0</v>
      </c>
      <c r="C23" s="15">
        <f>[19]Setembro!$K$6</f>
        <v>0</v>
      </c>
      <c r="D23" s="15">
        <f>[19]Setembro!$K$7</f>
        <v>0</v>
      </c>
      <c r="E23" s="15">
        <f>[19]Setembro!$K$8</f>
        <v>0</v>
      </c>
      <c r="F23" s="15">
        <f>[19]Setembro!$K$9</f>
        <v>0</v>
      </c>
      <c r="G23" s="15">
        <f>[19]Setembro!$K$10</f>
        <v>0</v>
      </c>
      <c r="H23" s="15">
        <f>[19]Setembro!$K$11</f>
        <v>0</v>
      </c>
      <c r="I23" s="15">
        <f>[19]Setembro!$K$12</f>
        <v>0</v>
      </c>
      <c r="J23" s="15">
        <f>[19]Setembro!$K$13</f>
        <v>0</v>
      </c>
      <c r="K23" s="15">
        <f>[19]Setembro!$K$14</f>
        <v>0</v>
      </c>
      <c r="L23" s="15">
        <f>[19]Setembro!$K$15</f>
        <v>0</v>
      </c>
      <c r="M23" s="15">
        <f>[19]Setembro!$K$16</f>
        <v>0</v>
      </c>
      <c r="N23" s="15">
        <f>[19]Setembro!$K$17</f>
        <v>0</v>
      </c>
      <c r="O23" s="15">
        <f>[19]Setembro!$K$18</f>
        <v>0</v>
      </c>
      <c r="P23" s="15">
        <f>[19]Setembro!$K$19</f>
        <v>0</v>
      </c>
      <c r="Q23" s="15">
        <f>[19]Setembro!$K$20</f>
        <v>0</v>
      </c>
      <c r="R23" s="15">
        <f>[19]Setembro!$K$21</f>
        <v>0</v>
      </c>
      <c r="S23" s="15">
        <f>[19]Setembro!$K$22</f>
        <v>0</v>
      </c>
      <c r="T23" s="15">
        <f>[19]Setembro!$K$23</f>
        <v>0</v>
      </c>
      <c r="U23" s="15">
        <f>[19]Setembro!$K$24</f>
        <v>0</v>
      </c>
      <c r="V23" s="15">
        <f>[19]Setembro!$K$25</f>
        <v>0</v>
      </c>
      <c r="W23" s="15">
        <f>[19]Setembro!$K$26</f>
        <v>0</v>
      </c>
      <c r="X23" s="15">
        <f>[19]Setembro!$K$27</f>
        <v>0</v>
      </c>
      <c r="Y23" s="15">
        <f>[19]Setembro!$K$28</f>
        <v>0</v>
      </c>
      <c r="Z23" s="15">
        <f>[19]Setembro!$K$29</f>
        <v>0</v>
      </c>
      <c r="AA23" s="15">
        <f>[19]Setembro!$K$30</f>
        <v>0</v>
      </c>
      <c r="AB23" s="15">
        <f>[19]Setembro!$K$31</f>
        <v>0</v>
      </c>
      <c r="AC23" s="15">
        <f>[19]Setembro!$K$32</f>
        <v>0</v>
      </c>
      <c r="AD23" s="15">
        <f>[19]Setembro!$K$33</f>
        <v>5.8000000000000007</v>
      </c>
      <c r="AE23" s="15">
        <f>[19]Setembro!$K$34</f>
        <v>0.8</v>
      </c>
      <c r="AF23" s="30">
        <f t="shared" si="1"/>
        <v>6.6000000000000005</v>
      </c>
      <c r="AG23" s="32">
        <f t="shared" si="2"/>
        <v>5.8000000000000007</v>
      </c>
      <c r="AH23" s="89">
        <f t="shared" si="3"/>
        <v>28</v>
      </c>
    </row>
    <row r="24" spans="1:35" ht="17.100000000000001" customHeight="1" x14ac:dyDescent="0.2">
      <c r="A24" s="88" t="s">
        <v>14</v>
      </c>
      <c r="B24" s="15">
        <f>[20]Setembro!$K$5</f>
        <v>0</v>
      </c>
      <c r="C24" s="15">
        <f>[20]Setembro!$K$6</f>
        <v>0</v>
      </c>
      <c r="D24" s="15">
        <f>[20]Setembro!$K$7</f>
        <v>0</v>
      </c>
      <c r="E24" s="15">
        <f>[20]Setembro!$K$8</f>
        <v>0</v>
      </c>
      <c r="F24" s="15">
        <f>[20]Setembro!$K$9</f>
        <v>0</v>
      </c>
      <c r="G24" s="15">
        <f>[20]Setembro!$K$10</f>
        <v>0</v>
      </c>
      <c r="H24" s="15">
        <f>[20]Setembro!$K$11</f>
        <v>0</v>
      </c>
      <c r="I24" s="15">
        <f>[20]Setembro!$K$12</f>
        <v>0</v>
      </c>
      <c r="J24" s="15">
        <f>[20]Setembro!$K$13</f>
        <v>0</v>
      </c>
      <c r="K24" s="15">
        <f>[20]Setembro!$K$14</f>
        <v>0</v>
      </c>
      <c r="L24" s="15">
        <f>[20]Setembro!$K$15</f>
        <v>0</v>
      </c>
      <c r="M24" s="15">
        <f>[20]Setembro!$K$16</f>
        <v>0</v>
      </c>
      <c r="N24" s="15">
        <f>[20]Setembro!$K$17</f>
        <v>0</v>
      </c>
      <c r="O24" s="15">
        <f>[20]Setembro!$K$18</f>
        <v>0</v>
      </c>
      <c r="P24" s="15">
        <f>[20]Setembro!$K$19</f>
        <v>0</v>
      </c>
      <c r="Q24" s="15">
        <f>[20]Setembro!$K$20</f>
        <v>0</v>
      </c>
      <c r="R24" s="15">
        <f>[20]Setembro!$K$21</f>
        <v>0</v>
      </c>
      <c r="S24" s="15">
        <f>[20]Setembro!$K$22</f>
        <v>0</v>
      </c>
      <c r="T24" s="15">
        <f>[20]Setembro!$K$23</f>
        <v>0</v>
      </c>
      <c r="U24" s="15">
        <f>[20]Setembro!$K$24</f>
        <v>0</v>
      </c>
      <c r="V24" s="15">
        <f>[20]Setembro!$K$25</f>
        <v>0</v>
      </c>
      <c r="W24" s="15">
        <f>[20]Setembro!$K$26</f>
        <v>0</v>
      </c>
      <c r="X24" s="15">
        <f>[20]Setembro!$K$27</f>
        <v>0</v>
      </c>
      <c r="Y24" s="15">
        <f>[20]Setembro!$K$28</f>
        <v>0</v>
      </c>
      <c r="Z24" s="15">
        <f>[20]Setembro!$K$29</f>
        <v>0</v>
      </c>
      <c r="AA24" s="15">
        <f>[20]Setembro!$K$30</f>
        <v>0</v>
      </c>
      <c r="AB24" s="15">
        <f>[20]Setembro!$K$31</f>
        <v>0</v>
      </c>
      <c r="AC24" s="15">
        <f>[20]Setembro!$K$32</f>
        <v>0.2</v>
      </c>
      <c r="AD24" s="15">
        <f>[20]Setembro!$K$33</f>
        <v>0.2</v>
      </c>
      <c r="AE24" s="15">
        <f>[20]Setembro!$K$34</f>
        <v>1.9999999999999998</v>
      </c>
      <c r="AF24" s="30">
        <f t="shared" si="1"/>
        <v>2.4</v>
      </c>
      <c r="AG24" s="32">
        <f t="shared" si="2"/>
        <v>1.9999999999999998</v>
      </c>
      <c r="AH24" s="89">
        <f t="shared" si="3"/>
        <v>27</v>
      </c>
    </row>
    <row r="25" spans="1:35" ht="17.100000000000001" customHeight="1" x14ac:dyDescent="0.2">
      <c r="A25" s="88" t="s">
        <v>15</v>
      </c>
      <c r="B25" s="15">
        <f>[21]Setembro!$K$5</f>
        <v>0</v>
      </c>
      <c r="C25" s="15">
        <f>[21]Setembro!$K$6</f>
        <v>0</v>
      </c>
      <c r="D25" s="15">
        <f>[21]Setembro!$K$7</f>
        <v>0</v>
      </c>
      <c r="E25" s="15">
        <f>[21]Setembro!$K$8</f>
        <v>0</v>
      </c>
      <c r="F25" s="15">
        <f>[21]Setembro!$K$9</f>
        <v>0</v>
      </c>
      <c r="G25" s="15">
        <f>[21]Setembro!$K$10</f>
        <v>0</v>
      </c>
      <c r="H25" s="15">
        <f>[21]Setembro!$K$11</f>
        <v>0</v>
      </c>
      <c r="I25" s="15">
        <f>[21]Setembro!$K$12</f>
        <v>0</v>
      </c>
      <c r="J25" s="15">
        <f>[21]Setembro!$K$13</f>
        <v>0</v>
      </c>
      <c r="K25" s="15">
        <f>[21]Setembro!$K$14</f>
        <v>0</v>
      </c>
      <c r="L25" s="15">
        <f>[21]Setembro!$K$15</f>
        <v>0.8</v>
      </c>
      <c r="M25" s="15">
        <f>[21]Setembro!$K$16</f>
        <v>0</v>
      </c>
      <c r="N25" s="15">
        <f>[21]Setembro!$K$17</f>
        <v>0</v>
      </c>
      <c r="O25" s="15">
        <f>[21]Setembro!$K$18</f>
        <v>0</v>
      </c>
      <c r="P25" s="15">
        <f>[21]Setembro!$K$19</f>
        <v>0</v>
      </c>
      <c r="Q25" s="15">
        <f>[21]Setembro!$K$20</f>
        <v>0.4</v>
      </c>
      <c r="R25" s="15">
        <f>[21]Setembro!$K$21</f>
        <v>0</v>
      </c>
      <c r="S25" s="15">
        <f>[21]Setembro!$K$22</f>
        <v>0</v>
      </c>
      <c r="T25" s="15">
        <f>[21]Setembro!$K$23</f>
        <v>0</v>
      </c>
      <c r="U25" s="15">
        <f>[21]Setembro!$K$24</f>
        <v>0</v>
      </c>
      <c r="V25" s="15">
        <f>[21]Setembro!$K$25</f>
        <v>0</v>
      </c>
      <c r="W25" s="15">
        <f>[21]Setembro!$K$26</f>
        <v>0</v>
      </c>
      <c r="X25" s="15">
        <f>[21]Setembro!$K$27</f>
        <v>0</v>
      </c>
      <c r="Y25" s="15">
        <f>[21]Setembro!$K$28</f>
        <v>0.2</v>
      </c>
      <c r="Z25" s="15">
        <f>[21]Setembro!$K$29</f>
        <v>10.599999999999998</v>
      </c>
      <c r="AA25" s="15">
        <f>[21]Setembro!$K$30</f>
        <v>0</v>
      </c>
      <c r="AB25" s="15">
        <f>[21]Setembro!$K$31</f>
        <v>0</v>
      </c>
      <c r="AC25" s="15">
        <f>[21]Setembro!$K$32</f>
        <v>0</v>
      </c>
      <c r="AD25" s="15">
        <f>[21]Setembro!$K$33</f>
        <v>11.2</v>
      </c>
      <c r="AE25" s="15">
        <f>[21]Setembro!$K$34</f>
        <v>0.2</v>
      </c>
      <c r="AF25" s="30">
        <f t="shared" si="1"/>
        <v>23.399999999999995</v>
      </c>
      <c r="AG25" s="32">
        <f t="shared" si="2"/>
        <v>11.2</v>
      </c>
      <c r="AH25" s="89">
        <f t="shared" si="3"/>
        <v>24</v>
      </c>
    </row>
    <row r="26" spans="1:35" ht="17.100000000000001" customHeight="1" x14ac:dyDescent="0.2">
      <c r="A26" s="88" t="s">
        <v>16</v>
      </c>
      <c r="B26" s="15">
        <f>[22]Setembro!$K$5</f>
        <v>0</v>
      </c>
      <c r="C26" s="15">
        <f>[22]Setembro!$K$6</f>
        <v>0</v>
      </c>
      <c r="D26" s="15">
        <f>[22]Setembro!$K$7</f>
        <v>0</v>
      </c>
      <c r="E26" s="15">
        <f>[22]Setembro!$K$8</f>
        <v>0</v>
      </c>
      <c r="F26" s="15">
        <f>[22]Setembro!$K$9</f>
        <v>0</v>
      </c>
      <c r="G26" s="15">
        <f>[22]Setembro!$K$10</f>
        <v>0</v>
      </c>
      <c r="H26" s="15">
        <f>[22]Setembro!$K$11</f>
        <v>0</v>
      </c>
      <c r="I26" s="15">
        <f>[22]Setembro!$K$12</f>
        <v>0</v>
      </c>
      <c r="J26" s="15">
        <f>[22]Setembro!$K$13</f>
        <v>0</v>
      </c>
      <c r="K26" s="15">
        <f>[22]Setembro!$K$14</f>
        <v>0</v>
      </c>
      <c r="L26" s="15">
        <f>[22]Setembro!$K$15</f>
        <v>0</v>
      </c>
      <c r="M26" s="15">
        <f>[22]Setembro!$K$16</f>
        <v>0</v>
      </c>
      <c r="N26" s="15">
        <f>[22]Setembro!$K$17</f>
        <v>0</v>
      </c>
      <c r="O26" s="15">
        <f>[22]Setembro!$K$18</f>
        <v>0</v>
      </c>
      <c r="P26" s="15">
        <f>[22]Setembro!$K$19</f>
        <v>0.2</v>
      </c>
      <c r="Q26" s="15">
        <f>[22]Setembro!$K$20</f>
        <v>0.2</v>
      </c>
      <c r="R26" s="15">
        <f>[22]Setembro!$K$21</f>
        <v>0</v>
      </c>
      <c r="S26" s="15">
        <f>[22]Setembro!$K$22</f>
        <v>0</v>
      </c>
      <c r="T26" s="15">
        <f>[22]Setembro!$K$23</f>
        <v>0</v>
      </c>
      <c r="U26" s="15">
        <f>[22]Setembro!$K$24</f>
        <v>0</v>
      </c>
      <c r="V26" s="15">
        <f>[22]Setembro!$K$25</f>
        <v>0</v>
      </c>
      <c r="W26" s="15">
        <f>[22]Setembro!$K$26</f>
        <v>0</v>
      </c>
      <c r="X26" s="15">
        <f>[22]Setembro!$K$27</f>
        <v>0</v>
      </c>
      <c r="Y26" s="15">
        <f>[22]Setembro!$K$28</f>
        <v>0</v>
      </c>
      <c r="Z26" s="15">
        <f>[22]Setembro!$K$29</f>
        <v>0</v>
      </c>
      <c r="AA26" s="15">
        <f>[22]Setembro!$K$30</f>
        <v>0</v>
      </c>
      <c r="AB26" s="15">
        <f>[22]Setembro!$K$31</f>
        <v>0</v>
      </c>
      <c r="AC26" s="15">
        <f>[22]Setembro!$K$32</f>
        <v>0</v>
      </c>
      <c r="AD26" s="15">
        <f>[22]Setembro!$K$33</f>
        <v>0.2</v>
      </c>
      <c r="AE26" s="15">
        <f>[22]Setembro!$K$34</f>
        <v>0.2</v>
      </c>
      <c r="AF26" s="30">
        <f t="shared" si="1"/>
        <v>0.8</v>
      </c>
      <c r="AG26" s="32">
        <f t="shared" si="2"/>
        <v>0.2</v>
      </c>
      <c r="AH26" s="89">
        <f t="shared" si="3"/>
        <v>26</v>
      </c>
    </row>
    <row r="27" spans="1:35" ht="17.100000000000001" customHeight="1" x14ac:dyDescent="0.2">
      <c r="A27" s="88" t="s">
        <v>17</v>
      </c>
      <c r="B27" s="15">
        <f>[23]Setembro!$K$5</f>
        <v>0</v>
      </c>
      <c r="C27" s="15">
        <f>[23]Setembro!$K$6</f>
        <v>0</v>
      </c>
      <c r="D27" s="15">
        <f>[23]Setembro!$K$7</f>
        <v>0</v>
      </c>
      <c r="E27" s="15">
        <f>[23]Setembro!$K$8</f>
        <v>0</v>
      </c>
      <c r="F27" s="15">
        <f>[23]Setembro!$K$9</f>
        <v>0</v>
      </c>
      <c r="G27" s="15">
        <f>[23]Setembro!$K$10</f>
        <v>0</v>
      </c>
      <c r="H27" s="15">
        <f>[23]Setembro!$K$11</f>
        <v>0</v>
      </c>
      <c r="I27" s="15">
        <f>[23]Setembro!$K$12</f>
        <v>0</v>
      </c>
      <c r="J27" s="15">
        <f>[23]Setembro!$K$13</f>
        <v>0</v>
      </c>
      <c r="K27" s="15">
        <f>[23]Setembro!$K$14</f>
        <v>0</v>
      </c>
      <c r="L27" s="15">
        <f>[23]Setembro!$K$15</f>
        <v>0.2</v>
      </c>
      <c r="M27" s="15">
        <f>[23]Setembro!$K$16</f>
        <v>1</v>
      </c>
      <c r="N27" s="15">
        <f>[23]Setembro!$K$17</f>
        <v>0</v>
      </c>
      <c r="O27" s="15">
        <f>[23]Setembro!$K$18</f>
        <v>0</v>
      </c>
      <c r="P27" s="15">
        <f>[23]Setembro!$K$19</f>
        <v>0</v>
      </c>
      <c r="Q27" s="15">
        <f>[23]Setembro!$K$20</f>
        <v>0</v>
      </c>
      <c r="R27" s="15">
        <f>[23]Setembro!$K$21</f>
        <v>0</v>
      </c>
      <c r="S27" s="15">
        <f>[23]Setembro!$K$22</f>
        <v>0</v>
      </c>
      <c r="T27" s="15">
        <f>[23]Setembro!$K$23</f>
        <v>0</v>
      </c>
      <c r="U27" s="15">
        <f>[23]Setembro!$K$24</f>
        <v>0</v>
      </c>
      <c r="V27" s="15">
        <f>[23]Setembro!$K$25</f>
        <v>0</v>
      </c>
      <c r="W27" s="15">
        <f>[23]Setembro!$K$26</f>
        <v>0</v>
      </c>
      <c r="X27" s="15">
        <f>[23]Setembro!$K$27</f>
        <v>0</v>
      </c>
      <c r="Y27" s="15">
        <f>[23]Setembro!$K$28</f>
        <v>0</v>
      </c>
      <c r="Z27" s="15">
        <f>[23]Setembro!$K$29</f>
        <v>0</v>
      </c>
      <c r="AA27" s="15">
        <f>[23]Setembro!$K$30</f>
        <v>0</v>
      </c>
      <c r="AB27" s="15">
        <f>[23]Setembro!$K$31</f>
        <v>0</v>
      </c>
      <c r="AC27" s="15">
        <f>[23]Setembro!$K$32</f>
        <v>0</v>
      </c>
      <c r="AD27" s="15">
        <f>[23]Setembro!$K$33</f>
        <v>0.60000000000000009</v>
      </c>
      <c r="AE27" s="15">
        <f>[23]Setembro!$K$34</f>
        <v>0.2</v>
      </c>
      <c r="AF27" s="30">
        <f>SUM(B27:AE27)</f>
        <v>2</v>
      </c>
      <c r="AG27" s="32">
        <f>MAX(B27:AE27)</f>
        <v>1</v>
      </c>
      <c r="AH27" s="89">
        <f t="shared" si="3"/>
        <v>26</v>
      </c>
    </row>
    <row r="28" spans="1:35" ht="17.100000000000001" customHeight="1" x14ac:dyDescent="0.2">
      <c r="A28" s="88" t="s">
        <v>18</v>
      </c>
      <c r="B28" s="15">
        <f>[24]Setembro!$K$5</f>
        <v>0</v>
      </c>
      <c r="C28" s="15">
        <f>[24]Setembro!$K$6</f>
        <v>0</v>
      </c>
      <c r="D28" s="15">
        <f>[24]Setembro!$K$7</f>
        <v>0</v>
      </c>
      <c r="E28" s="15">
        <f>[24]Setembro!$K$8</f>
        <v>0</v>
      </c>
      <c r="F28" s="15">
        <f>[24]Setembro!$K$9</f>
        <v>0</v>
      </c>
      <c r="G28" s="15">
        <f>[24]Setembro!$K$10</f>
        <v>0</v>
      </c>
      <c r="H28" s="15">
        <f>[24]Setembro!$K$11</f>
        <v>0</v>
      </c>
      <c r="I28" s="15">
        <f>[24]Setembro!$K$12</f>
        <v>0</v>
      </c>
      <c r="J28" s="15">
        <f>[24]Setembro!$K$13</f>
        <v>0</v>
      </c>
      <c r="K28" s="15">
        <f>[24]Setembro!$K$14</f>
        <v>0</v>
      </c>
      <c r="L28" s="15">
        <f>[24]Setembro!$K$15</f>
        <v>1</v>
      </c>
      <c r="M28" s="15">
        <f>[24]Setembro!$K$16</f>
        <v>0</v>
      </c>
      <c r="N28" s="15">
        <f>[24]Setembro!$K$17</f>
        <v>0</v>
      </c>
      <c r="O28" s="15">
        <f>[24]Setembro!$K$18</f>
        <v>0</v>
      </c>
      <c r="P28" s="15">
        <f>[24]Setembro!$K$19</f>
        <v>0</v>
      </c>
      <c r="Q28" s="15">
        <f>[24]Setembro!$K$20</f>
        <v>0</v>
      </c>
      <c r="R28" s="15">
        <f>[24]Setembro!$K$21</f>
        <v>0</v>
      </c>
      <c r="S28" s="15">
        <f>[24]Setembro!$K$22</f>
        <v>0</v>
      </c>
      <c r="T28" s="15">
        <f>[24]Setembro!$K$23</f>
        <v>0</v>
      </c>
      <c r="U28" s="15">
        <f>[24]Setembro!$K$24</f>
        <v>0</v>
      </c>
      <c r="V28" s="15">
        <f>[24]Setembro!$K$25</f>
        <v>0</v>
      </c>
      <c r="W28" s="15">
        <f>[24]Setembro!$K$26</f>
        <v>0</v>
      </c>
      <c r="X28" s="15">
        <f>[24]Setembro!$K$27</f>
        <v>0</v>
      </c>
      <c r="Y28" s="15">
        <f>[24]Setembro!$K$28</f>
        <v>0</v>
      </c>
      <c r="Z28" s="15">
        <f>[24]Setembro!$K$29</f>
        <v>0</v>
      </c>
      <c r="AA28" s="15">
        <f>[24]Setembro!$K$30</f>
        <v>0</v>
      </c>
      <c r="AB28" s="15">
        <f>[24]Setembro!$K$31</f>
        <v>0</v>
      </c>
      <c r="AC28" s="15">
        <f>[24]Setembro!$K$32</f>
        <v>0</v>
      </c>
      <c r="AD28" s="15">
        <f>[24]Setembro!$K$33</f>
        <v>28</v>
      </c>
      <c r="AE28" s="15">
        <f>[24]Setembro!$K$34</f>
        <v>3</v>
      </c>
      <c r="AF28" s="30">
        <f t="shared" si="1"/>
        <v>32</v>
      </c>
      <c r="AG28" s="32">
        <f t="shared" si="2"/>
        <v>28</v>
      </c>
      <c r="AH28" s="89">
        <f t="shared" si="3"/>
        <v>27</v>
      </c>
    </row>
    <row r="29" spans="1:35" ht="17.100000000000001" customHeight="1" x14ac:dyDescent="0.2">
      <c r="A29" s="88" t="s">
        <v>19</v>
      </c>
      <c r="B29" s="15">
        <f>[25]Setembro!$K$5</f>
        <v>0</v>
      </c>
      <c r="C29" s="15">
        <f>[25]Setembro!$K$6</f>
        <v>0</v>
      </c>
      <c r="D29" s="15">
        <f>[25]Setembro!$K$7</f>
        <v>0</v>
      </c>
      <c r="E29" s="15">
        <f>[25]Setembro!$K$8</f>
        <v>0</v>
      </c>
      <c r="F29" s="15">
        <f>[25]Setembro!$K$9</f>
        <v>0</v>
      </c>
      <c r="G29" s="15">
        <f>[25]Setembro!$K$10</f>
        <v>0</v>
      </c>
      <c r="H29" s="15">
        <f>[25]Setembro!$K$11</f>
        <v>0</v>
      </c>
      <c r="I29" s="15">
        <f>[25]Setembro!$K$12</f>
        <v>0</v>
      </c>
      <c r="J29" s="15">
        <f>[25]Setembro!$K$13</f>
        <v>0</v>
      </c>
      <c r="K29" s="15">
        <f>[25]Setembro!$K$14</f>
        <v>0</v>
      </c>
      <c r="L29" s="15">
        <f>[25]Setembro!$K$15</f>
        <v>0</v>
      </c>
      <c r="M29" s="15">
        <f>[25]Setembro!$K$16</f>
        <v>0</v>
      </c>
      <c r="N29" s="15">
        <f>[25]Setembro!$K$17</f>
        <v>0</v>
      </c>
      <c r="O29" s="15">
        <f>[25]Setembro!$K$18</f>
        <v>0</v>
      </c>
      <c r="P29" s="15">
        <f>[25]Setembro!$K$19</f>
        <v>0</v>
      </c>
      <c r="Q29" s="15">
        <f>[25]Setembro!$K$20</f>
        <v>0</v>
      </c>
      <c r="R29" s="15">
        <f>[25]Setembro!$K$21</f>
        <v>0</v>
      </c>
      <c r="S29" s="15">
        <f>[25]Setembro!$K$22</f>
        <v>0</v>
      </c>
      <c r="T29" s="15">
        <f>[25]Setembro!$K$23</f>
        <v>0</v>
      </c>
      <c r="U29" s="15">
        <f>[25]Setembro!$K$24</f>
        <v>0</v>
      </c>
      <c r="V29" s="15">
        <f>[25]Setembro!$K$25</f>
        <v>0</v>
      </c>
      <c r="W29" s="15">
        <f>[25]Setembro!$K$26</f>
        <v>0</v>
      </c>
      <c r="X29" s="15">
        <f>[25]Setembro!$K$27</f>
        <v>0</v>
      </c>
      <c r="Y29" s="15">
        <f>[25]Setembro!$K$28</f>
        <v>0</v>
      </c>
      <c r="Z29" s="15">
        <f>[25]Setembro!$K$29</f>
        <v>0</v>
      </c>
      <c r="AA29" s="15">
        <f>[25]Setembro!$K$30</f>
        <v>0</v>
      </c>
      <c r="AB29" s="15">
        <f>[25]Setembro!$K$31</f>
        <v>0</v>
      </c>
      <c r="AC29" s="15">
        <f>[25]Setembro!$K$32</f>
        <v>11</v>
      </c>
      <c r="AD29" s="15">
        <f>[25]Setembro!$K$33</f>
        <v>5.4</v>
      </c>
      <c r="AE29" s="15">
        <f>[25]Setembro!$K$34</f>
        <v>0.2</v>
      </c>
      <c r="AF29" s="30">
        <f t="shared" si="1"/>
        <v>16.599999999999998</v>
      </c>
      <c r="AG29" s="32">
        <f t="shared" si="2"/>
        <v>11</v>
      </c>
      <c r="AH29" s="89">
        <f t="shared" si="3"/>
        <v>27</v>
      </c>
    </row>
    <row r="30" spans="1:35" ht="17.100000000000001" customHeight="1" x14ac:dyDescent="0.2">
      <c r="A30" s="88" t="s">
        <v>31</v>
      </c>
      <c r="B30" s="15" t="str">
        <f>[26]Setembro!$K$5</f>
        <v>*</v>
      </c>
      <c r="C30" s="15" t="str">
        <f>[26]Setembro!$K$6</f>
        <v>*</v>
      </c>
      <c r="D30" s="15" t="str">
        <f>[26]Setembro!$K$7</f>
        <v>*</v>
      </c>
      <c r="E30" s="15" t="str">
        <f>[26]Setembro!$K$8</f>
        <v>*</v>
      </c>
      <c r="F30" s="15" t="str">
        <f>[26]Setembro!$K$9</f>
        <v>*</v>
      </c>
      <c r="G30" s="15" t="str">
        <f>[26]Setembro!$K$10</f>
        <v>*</v>
      </c>
      <c r="H30" s="15" t="str">
        <f>[26]Setembro!$K$11</f>
        <v>*</v>
      </c>
      <c r="I30" s="15" t="str">
        <f>[26]Setembro!$K$12</f>
        <v>*</v>
      </c>
      <c r="J30" s="15" t="str">
        <f>[26]Setembro!$K$13</f>
        <v>*</v>
      </c>
      <c r="K30" s="15" t="str">
        <f>[26]Setembro!$K$14</f>
        <v>*</v>
      </c>
      <c r="L30" s="15" t="str">
        <f>[26]Setembro!$K$15</f>
        <v>*</v>
      </c>
      <c r="M30" s="15" t="str">
        <f>[26]Setembro!$K$16</f>
        <v>*</v>
      </c>
      <c r="N30" s="15" t="str">
        <f>[26]Setembro!$K$17</f>
        <v>*</v>
      </c>
      <c r="O30" s="15" t="str">
        <f>[26]Setembro!$K$18</f>
        <v>*</v>
      </c>
      <c r="P30" s="15" t="str">
        <f>[26]Setembro!$K$19</f>
        <v>*</v>
      </c>
      <c r="Q30" s="15" t="str">
        <f>[26]Setembro!$K$20</f>
        <v>*</v>
      </c>
      <c r="R30" s="15" t="str">
        <f>[26]Setembro!$K$21</f>
        <v>*</v>
      </c>
      <c r="S30" s="15" t="str">
        <f>[26]Setembro!$K$22</f>
        <v>*</v>
      </c>
      <c r="T30" s="15" t="str">
        <f>[26]Setembro!$K$23</f>
        <v>*</v>
      </c>
      <c r="U30" s="15" t="str">
        <f>[26]Setembro!$K$24</f>
        <v>*</v>
      </c>
      <c r="V30" s="15" t="str">
        <f>[26]Setembro!$K$25</f>
        <v>*</v>
      </c>
      <c r="W30" s="15" t="str">
        <f>[26]Setembro!$K$26</f>
        <v>*</v>
      </c>
      <c r="X30" s="15" t="str">
        <f>[26]Setembro!$K$27</f>
        <v>*</v>
      </c>
      <c r="Y30" s="15" t="str">
        <f>[26]Setembro!$K$28</f>
        <v>*</v>
      </c>
      <c r="Z30" s="15" t="str">
        <f>[26]Setembro!$K$29</f>
        <v>*</v>
      </c>
      <c r="AA30" s="15" t="str">
        <f>[26]Setembro!$K$30</f>
        <v>*</v>
      </c>
      <c r="AB30" s="15">
        <f>[26]Setembro!$K$31</f>
        <v>0.6</v>
      </c>
      <c r="AC30" s="15">
        <f>[26]Setembro!$K$32</f>
        <v>0</v>
      </c>
      <c r="AD30" s="15">
        <f>[26]Setembro!$K$33</f>
        <v>10.199999999999999</v>
      </c>
      <c r="AE30" s="15">
        <f>[26]Setembro!$K$34</f>
        <v>0.4</v>
      </c>
      <c r="AF30" s="30">
        <f t="shared" si="1"/>
        <v>11.2</v>
      </c>
      <c r="AG30" s="32">
        <f t="shared" si="2"/>
        <v>10.199999999999999</v>
      </c>
      <c r="AH30" s="89" t="s">
        <v>142</v>
      </c>
    </row>
    <row r="31" spans="1:35" ht="17.100000000000001" customHeight="1" x14ac:dyDescent="0.2">
      <c r="A31" s="88" t="s">
        <v>51</v>
      </c>
      <c r="B31" s="15">
        <f>[27]Setembro!$K$5</f>
        <v>0</v>
      </c>
      <c r="C31" s="15">
        <f>[27]Setembro!$K$6</f>
        <v>0</v>
      </c>
      <c r="D31" s="15">
        <f>[27]Setembro!$K$7</f>
        <v>0</v>
      </c>
      <c r="E31" s="15">
        <f>[27]Setembro!$K$8</f>
        <v>0</v>
      </c>
      <c r="F31" s="15">
        <f>[27]Setembro!$K$9</f>
        <v>0</v>
      </c>
      <c r="G31" s="15">
        <f>[27]Setembro!$K$10</f>
        <v>0</v>
      </c>
      <c r="H31" s="15">
        <f>[27]Setembro!$K$11</f>
        <v>0</v>
      </c>
      <c r="I31" s="15">
        <f>[27]Setembro!$K$12</f>
        <v>0</v>
      </c>
      <c r="J31" s="15">
        <f>[27]Setembro!$K$13</f>
        <v>0</v>
      </c>
      <c r="K31" s="15">
        <f>[27]Setembro!$K$14</f>
        <v>0</v>
      </c>
      <c r="L31" s="15">
        <f>[27]Setembro!$K$15</f>
        <v>1.4</v>
      </c>
      <c r="M31" s="15">
        <f>[27]Setembro!$K$16</f>
        <v>0</v>
      </c>
      <c r="N31" s="15">
        <f>[27]Setembro!$K$17</f>
        <v>0</v>
      </c>
      <c r="O31" s="15">
        <f>[27]Setembro!$K$18</f>
        <v>0</v>
      </c>
      <c r="P31" s="15">
        <f>[27]Setembro!$K$19</f>
        <v>0</v>
      </c>
      <c r="Q31" s="15">
        <f>[27]Setembro!$K$20</f>
        <v>0</v>
      </c>
      <c r="R31" s="15">
        <f>[27]Setembro!$K$21</f>
        <v>0</v>
      </c>
      <c r="S31" s="15">
        <f>[27]Setembro!$K$22</f>
        <v>0</v>
      </c>
      <c r="T31" s="15">
        <f>[27]Setembro!$K$23</f>
        <v>0</v>
      </c>
      <c r="U31" s="15">
        <f>[27]Setembro!$K$24</f>
        <v>0</v>
      </c>
      <c r="V31" s="15">
        <f>[27]Setembro!$K$25</f>
        <v>0</v>
      </c>
      <c r="W31" s="15">
        <f>[27]Setembro!$K$26</f>
        <v>2.4000000000000004</v>
      </c>
      <c r="X31" s="15">
        <f>[27]Setembro!$K$27</f>
        <v>4</v>
      </c>
      <c r="Y31" s="15">
        <f>[27]Setembro!$K$28</f>
        <v>0</v>
      </c>
      <c r="Z31" s="15">
        <f>[27]Setembro!$K$29</f>
        <v>10.4</v>
      </c>
      <c r="AA31" s="15">
        <f>[27]Setembro!$K$30</f>
        <v>0</v>
      </c>
      <c r="AB31" s="15">
        <f>[27]Setembro!$K$31</f>
        <v>1.6</v>
      </c>
      <c r="AC31" s="15">
        <f>[27]Setembro!$K$32</f>
        <v>2</v>
      </c>
      <c r="AD31" s="15">
        <f>[27]Setembro!$K$33</f>
        <v>16.2</v>
      </c>
      <c r="AE31" s="15">
        <f>[27]Setembro!$K$34</f>
        <v>1.6</v>
      </c>
      <c r="AF31" s="30">
        <f>SUM(B31:AE31)</f>
        <v>39.6</v>
      </c>
      <c r="AG31" s="32">
        <f>MAX(B31:AE31)</f>
        <v>16.2</v>
      </c>
      <c r="AH31" s="89">
        <f t="shared" si="3"/>
        <v>22</v>
      </c>
    </row>
    <row r="32" spans="1:35" ht="17.100000000000001" customHeight="1" x14ac:dyDescent="0.2">
      <c r="A32" s="88" t="s">
        <v>20</v>
      </c>
      <c r="B32" s="14" t="str">
        <f>[28]Setembro!$K$5</f>
        <v>*</v>
      </c>
      <c r="C32" s="14" t="str">
        <f>[28]Setembro!$K$6</f>
        <v>*</v>
      </c>
      <c r="D32" s="14" t="str">
        <f>[28]Setembro!$K$7</f>
        <v>*</v>
      </c>
      <c r="E32" s="14" t="str">
        <f>[28]Setembro!$K$8</f>
        <v>*</v>
      </c>
      <c r="F32" s="14" t="str">
        <f>[28]Setembro!$K$9</f>
        <v>*</v>
      </c>
      <c r="G32" s="14" t="str">
        <f>[28]Setembro!$K$10</f>
        <v>*</v>
      </c>
      <c r="H32" s="14" t="str">
        <f>[28]Setembro!$K$11</f>
        <v>*</v>
      </c>
      <c r="I32" s="14" t="str">
        <f>[28]Setembro!$K$12</f>
        <v>*</v>
      </c>
      <c r="J32" s="14" t="str">
        <f>[28]Setembro!$K$13</f>
        <v>*</v>
      </c>
      <c r="K32" s="14" t="str">
        <f>[28]Setembro!$K$14</f>
        <v>*</v>
      </c>
      <c r="L32" s="14" t="str">
        <f>[28]Setembro!$K$15</f>
        <v>*</v>
      </c>
      <c r="M32" s="14" t="str">
        <f>[28]Setembro!$K$16</f>
        <v>*</v>
      </c>
      <c r="N32" s="14" t="str">
        <f>[28]Setembro!$K$17</f>
        <v>*</v>
      </c>
      <c r="O32" s="14" t="str">
        <f>[28]Setembro!$K$18</f>
        <v>*</v>
      </c>
      <c r="P32" s="14" t="str">
        <f>[28]Setembro!$K$19</f>
        <v>*</v>
      </c>
      <c r="Q32" s="14" t="str">
        <f>[28]Setembro!$K$20</f>
        <v>*</v>
      </c>
      <c r="R32" s="14" t="str">
        <f>[28]Setembro!$K$21</f>
        <v>*</v>
      </c>
      <c r="S32" s="14" t="str">
        <f>[28]Setembro!$K$22</f>
        <v>*</v>
      </c>
      <c r="T32" s="14" t="str">
        <f>[28]Setembro!$K$23</f>
        <v>*</v>
      </c>
      <c r="U32" s="14" t="str">
        <f>[28]Setembro!$K$24</f>
        <v>*</v>
      </c>
      <c r="V32" s="14" t="str">
        <f>[28]Setembro!$K$25</f>
        <v>*</v>
      </c>
      <c r="W32" s="14" t="str">
        <f>[28]Setembro!$K$26</f>
        <v>*</v>
      </c>
      <c r="X32" s="14" t="str">
        <f>[28]Setembro!$K$27</f>
        <v>*</v>
      </c>
      <c r="Y32" s="14" t="str">
        <f>[28]Setembro!$K$28</f>
        <v>*</v>
      </c>
      <c r="Z32" s="14" t="str">
        <f>[28]Setembro!$K$29</f>
        <v>*</v>
      </c>
      <c r="AA32" s="14" t="str">
        <f>[28]Setembro!$K$30</f>
        <v>*</v>
      </c>
      <c r="AB32" s="14" t="str">
        <f>[28]Setembro!$K$31</f>
        <v>*</v>
      </c>
      <c r="AC32" s="14" t="str">
        <f>[28]Setembro!$K$32</f>
        <v>*</v>
      </c>
      <c r="AD32" s="14" t="str">
        <f>[28]Setembro!$K$33</f>
        <v>*</v>
      </c>
      <c r="AE32" s="14" t="str">
        <f>[28]Setembro!$K$34</f>
        <v>*</v>
      </c>
      <c r="AF32" s="30" t="s">
        <v>142</v>
      </c>
      <c r="AG32" s="32" t="s">
        <v>142</v>
      </c>
      <c r="AH32" s="89" t="s">
        <v>142</v>
      </c>
    </row>
    <row r="33" spans="1:36" s="5" customFormat="1" ht="17.100000000000001" customHeight="1" x14ac:dyDescent="0.2">
      <c r="A33" s="90" t="s">
        <v>33</v>
      </c>
      <c r="B33" s="25">
        <f t="shared" ref="B33:AG33" si="6">MAX(B5:B32)</f>
        <v>0</v>
      </c>
      <c r="C33" s="25">
        <f t="shared" si="6"/>
        <v>2.6</v>
      </c>
      <c r="D33" s="25">
        <f t="shared" si="6"/>
        <v>0</v>
      </c>
      <c r="E33" s="25">
        <f t="shared" si="6"/>
        <v>0</v>
      </c>
      <c r="F33" s="25">
        <f t="shared" si="6"/>
        <v>0</v>
      </c>
      <c r="G33" s="25">
        <f t="shared" si="6"/>
        <v>0</v>
      </c>
      <c r="H33" s="25">
        <f t="shared" si="6"/>
        <v>0</v>
      </c>
      <c r="I33" s="25">
        <f t="shared" si="6"/>
        <v>0</v>
      </c>
      <c r="J33" s="25">
        <f t="shared" si="6"/>
        <v>0</v>
      </c>
      <c r="K33" s="25">
        <f t="shared" si="6"/>
        <v>0</v>
      </c>
      <c r="L33" s="25">
        <f t="shared" si="6"/>
        <v>16.399999999999999</v>
      </c>
      <c r="M33" s="25">
        <f t="shared" si="6"/>
        <v>1</v>
      </c>
      <c r="N33" s="25">
        <f t="shared" si="6"/>
        <v>5.4</v>
      </c>
      <c r="O33" s="25">
        <f t="shared" si="6"/>
        <v>0</v>
      </c>
      <c r="P33" s="25">
        <f t="shared" si="6"/>
        <v>4.4000000000000004</v>
      </c>
      <c r="Q33" s="25">
        <f t="shared" si="6"/>
        <v>1.4</v>
      </c>
      <c r="R33" s="25">
        <f t="shared" si="6"/>
        <v>0.8</v>
      </c>
      <c r="S33" s="25">
        <f t="shared" si="6"/>
        <v>0</v>
      </c>
      <c r="T33" s="25">
        <f t="shared" si="6"/>
        <v>0</v>
      </c>
      <c r="U33" s="25">
        <f t="shared" si="6"/>
        <v>0</v>
      </c>
      <c r="V33" s="25">
        <f t="shared" si="6"/>
        <v>0</v>
      </c>
      <c r="W33" s="25">
        <f t="shared" si="6"/>
        <v>2.4000000000000004</v>
      </c>
      <c r="X33" s="25">
        <f t="shared" si="6"/>
        <v>4</v>
      </c>
      <c r="Y33" s="25">
        <f t="shared" si="6"/>
        <v>0.2</v>
      </c>
      <c r="Z33" s="25">
        <f t="shared" si="6"/>
        <v>10.599999999999998</v>
      </c>
      <c r="AA33" s="25">
        <f t="shared" si="6"/>
        <v>4</v>
      </c>
      <c r="AB33" s="25">
        <f t="shared" si="6"/>
        <v>1.6</v>
      </c>
      <c r="AC33" s="25">
        <f t="shared" si="6"/>
        <v>16</v>
      </c>
      <c r="AD33" s="25">
        <f t="shared" si="6"/>
        <v>43.600000000000009</v>
      </c>
      <c r="AE33" s="25">
        <f t="shared" si="6"/>
        <v>19.999999999999996</v>
      </c>
      <c r="AF33" s="29">
        <f t="shared" si="6"/>
        <v>45.000000000000007</v>
      </c>
      <c r="AG33" s="35">
        <f t="shared" si="6"/>
        <v>43.600000000000009</v>
      </c>
      <c r="AH33" s="89"/>
    </row>
    <row r="34" spans="1:36" s="10" customFormat="1" x14ac:dyDescent="0.2">
      <c r="A34" s="91" t="s">
        <v>36</v>
      </c>
      <c r="B34" s="27">
        <f t="shared" ref="B34:AF34" si="7">SUM(B5:B32)</f>
        <v>0</v>
      </c>
      <c r="C34" s="27">
        <f t="shared" si="7"/>
        <v>2.6</v>
      </c>
      <c r="D34" s="27">
        <f t="shared" si="7"/>
        <v>0</v>
      </c>
      <c r="E34" s="27">
        <f t="shared" si="7"/>
        <v>0</v>
      </c>
      <c r="F34" s="27">
        <f t="shared" si="7"/>
        <v>0</v>
      </c>
      <c r="G34" s="27">
        <f t="shared" si="7"/>
        <v>0</v>
      </c>
      <c r="H34" s="27">
        <f t="shared" si="7"/>
        <v>0</v>
      </c>
      <c r="I34" s="27">
        <f t="shared" si="7"/>
        <v>0</v>
      </c>
      <c r="J34" s="27">
        <f t="shared" si="7"/>
        <v>0</v>
      </c>
      <c r="K34" s="27">
        <f t="shared" si="7"/>
        <v>0</v>
      </c>
      <c r="L34" s="27">
        <f t="shared" si="7"/>
        <v>20.999999999999996</v>
      </c>
      <c r="M34" s="27">
        <f t="shared" si="7"/>
        <v>1</v>
      </c>
      <c r="N34" s="27">
        <f t="shared" si="7"/>
        <v>5.4</v>
      </c>
      <c r="O34" s="27">
        <f t="shared" si="7"/>
        <v>0</v>
      </c>
      <c r="P34" s="27">
        <f t="shared" si="7"/>
        <v>4.6000000000000005</v>
      </c>
      <c r="Q34" s="27">
        <f t="shared" si="7"/>
        <v>1.9999999999999998</v>
      </c>
      <c r="R34" s="27">
        <f t="shared" si="7"/>
        <v>0.8</v>
      </c>
      <c r="S34" s="27">
        <f t="shared" si="7"/>
        <v>0</v>
      </c>
      <c r="T34" s="27">
        <f t="shared" si="7"/>
        <v>0</v>
      </c>
      <c r="U34" s="27">
        <f t="shared" si="7"/>
        <v>0</v>
      </c>
      <c r="V34" s="27">
        <f t="shared" si="7"/>
        <v>0</v>
      </c>
      <c r="W34" s="27">
        <f t="shared" si="7"/>
        <v>2.4000000000000004</v>
      </c>
      <c r="X34" s="27">
        <f t="shared" si="7"/>
        <v>4</v>
      </c>
      <c r="Y34" s="27">
        <f t="shared" si="7"/>
        <v>0.2</v>
      </c>
      <c r="Z34" s="27">
        <f t="shared" si="7"/>
        <v>24</v>
      </c>
      <c r="AA34" s="27">
        <f t="shared" si="7"/>
        <v>4</v>
      </c>
      <c r="AB34" s="27">
        <f t="shared" si="7"/>
        <v>4</v>
      </c>
      <c r="AC34" s="27">
        <f t="shared" si="7"/>
        <v>59.8</v>
      </c>
      <c r="AD34" s="27">
        <f t="shared" si="7"/>
        <v>275.2</v>
      </c>
      <c r="AE34" s="27">
        <f t="shared" si="7"/>
        <v>85</v>
      </c>
      <c r="AF34" s="30">
        <f t="shared" si="7"/>
        <v>496</v>
      </c>
      <c r="AG34" s="36"/>
      <c r="AH34" s="112"/>
    </row>
    <row r="35" spans="1:36" x14ac:dyDescent="0.2">
      <c r="A35" s="68"/>
      <c r="B35" s="69"/>
      <c r="C35" s="69"/>
      <c r="D35" s="69" t="s">
        <v>141</v>
      </c>
      <c r="E35" s="69"/>
      <c r="F35" s="69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1"/>
      <c r="AE35" s="72"/>
      <c r="AF35" s="73"/>
      <c r="AG35" s="73"/>
      <c r="AH35" s="92"/>
    </row>
    <row r="36" spans="1:36" x14ac:dyDescent="0.2">
      <c r="A36" s="68"/>
      <c r="B36" s="75" t="s">
        <v>138</v>
      </c>
      <c r="C36" s="75"/>
      <c r="D36" s="75"/>
      <c r="E36" s="75"/>
      <c r="F36" s="75"/>
      <c r="G36" s="75"/>
      <c r="H36" s="75"/>
      <c r="I36" s="75"/>
      <c r="J36" s="70"/>
      <c r="K36" s="70"/>
      <c r="L36" s="70"/>
      <c r="M36" s="70" t="s">
        <v>52</v>
      </c>
      <c r="N36" s="70"/>
      <c r="O36" s="70"/>
      <c r="P36" s="70"/>
      <c r="Q36" s="70"/>
      <c r="R36" s="70"/>
      <c r="S36" s="70"/>
      <c r="T36" s="122" t="s">
        <v>139</v>
      </c>
      <c r="U36" s="122"/>
      <c r="V36" s="122"/>
      <c r="W36" s="122"/>
      <c r="X36" s="122"/>
      <c r="Y36" s="70"/>
      <c r="Z36" s="70"/>
      <c r="AA36" s="70"/>
      <c r="AB36" s="70"/>
      <c r="AC36" s="70"/>
      <c r="AD36" s="71"/>
      <c r="AE36" s="70"/>
      <c r="AF36" s="70"/>
      <c r="AG36" s="71"/>
      <c r="AH36" s="79"/>
    </row>
    <row r="37" spans="1:36" x14ac:dyDescent="0.2">
      <c r="A37" s="77"/>
      <c r="B37" s="70"/>
      <c r="C37" s="70"/>
      <c r="D37" s="70"/>
      <c r="E37" s="70"/>
      <c r="F37" s="70"/>
      <c r="G37" s="70"/>
      <c r="H37" s="70"/>
      <c r="I37" s="70"/>
      <c r="J37" s="78"/>
      <c r="K37" s="78"/>
      <c r="L37" s="78"/>
      <c r="M37" s="78" t="s">
        <v>53</v>
      </c>
      <c r="N37" s="78"/>
      <c r="O37" s="78"/>
      <c r="P37" s="78"/>
      <c r="Q37" s="70"/>
      <c r="R37" s="70"/>
      <c r="S37" s="70"/>
      <c r="T37" s="123" t="s">
        <v>140</v>
      </c>
      <c r="U37" s="123"/>
      <c r="V37" s="123"/>
      <c r="W37" s="123"/>
      <c r="X37" s="123"/>
      <c r="Y37" s="70"/>
      <c r="Z37" s="70"/>
      <c r="AA37" s="70"/>
      <c r="AB37" s="70"/>
      <c r="AC37" s="70"/>
      <c r="AD37" s="71"/>
      <c r="AE37" s="72"/>
      <c r="AF37" s="73"/>
      <c r="AG37" s="70"/>
      <c r="AH37" s="79"/>
      <c r="AI37" s="2"/>
      <c r="AJ37" s="37" t="s">
        <v>54</v>
      </c>
    </row>
    <row r="38" spans="1:36" x14ac:dyDescent="0.2">
      <c r="A38" s="68"/>
      <c r="B38" s="69" t="s">
        <v>144</v>
      </c>
      <c r="C38" s="69"/>
      <c r="D38" s="69"/>
      <c r="E38" s="69"/>
      <c r="F38" s="69"/>
      <c r="G38" s="69"/>
      <c r="H38" s="69"/>
      <c r="I38" s="69"/>
      <c r="J38" s="6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1"/>
      <c r="AE38" s="72"/>
      <c r="AF38" s="73"/>
      <c r="AG38" s="78"/>
      <c r="AH38" s="92"/>
    </row>
    <row r="39" spans="1:36" ht="13.5" thickBot="1" x14ac:dyDescent="0.25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4"/>
      <c r="AH39" s="93"/>
    </row>
    <row r="40" spans="1:36" x14ac:dyDescent="0.2">
      <c r="H40" s="23"/>
      <c r="I40" s="23"/>
      <c r="J40" s="24"/>
      <c r="K40" s="23"/>
      <c r="L40" s="23"/>
      <c r="M40" s="23"/>
      <c r="N40" s="23"/>
      <c r="O40" s="23"/>
      <c r="P40" s="24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36" x14ac:dyDescent="0.2">
      <c r="E41" s="38"/>
      <c r="F41" s="38"/>
      <c r="G41" s="38"/>
      <c r="H41" s="38"/>
      <c r="I41" s="38"/>
      <c r="J41" s="38"/>
      <c r="K41" s="38"/>
      <c r="L41" s="38"/>
      <c r="M41" s="38"/>
    </row>
    <row r="42" spans="1:36" x14ac:dyDescent="0.2">
      <c r="AD42" s="2" t="s">
        <v>54</v>
      </c>
    </row>
    <row r="43" spans="1:36" x14ac:dyDescent="0.2">
      <c r="AG43" s="22"/>
    </row>
    <row r="45" spans="1:36" x14ac:dyDescent="0.2">
      <c r="H45" s="2" t="s">
        <v>54</v>
      </c>
    </row>
    <row r="46" spans="1:36" x14ac:dyDescent="0.2">
      <c r="AE46" s="2" t="s">
        <v>54</v>
      </c>
    </row>
    <row r="47" spans="1:36" x14ac:dyDescent="0.2">
      <c r="N47" s="2" t="s">
        <v>54</v>
      </c>
    </row>
    <row r="48" spans="1:36" x14ac:dyDescent="0.2">
      <c r="D48" s="2" t="s">
        <v>54</v>
      </c>
    </row>
  </sheetData>
  <mergeCells count="35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V3:V4"/>
    <mergeCell ref="W3:W4"/>
    <mergeCell ref="J3:J4"/>
    <mergeCell ref="T36:X36"/>
    <mergeCell ref="T37:X37"/>
    <mergeCell ref="A2:A4"/>
    <mergeCell ref="B3:B4"/>
    <mergeCell ref="C3:C4"/>
    <mergeCell ref="D3:D4"/>
    <mergeCell ref="E3:E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66" customWidth="1"/>
    <col min="3" max="3" width="9.5703125" style="67" customWidth="1"/>
    <col min="4" max="4" width="9.5703125" style="66" customWidth="1"/>
    <col min="5" max="5" width="9.85546875" style="66" customWidth="1"/>
    <col min="6" max="6" width="9.5703125" style="66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1" customFormat="1" ht="42.75" customHeight="1" x14ac:dyDescent="0.2">
      <c r="A1" s="39" t="s">
        <v>61</v>
      </c>
      <c r="B1" s="39" t="s">
        <v>62</v>
      </c>
      <c r="C1" s="39" t="s">
        <v>63</v>
      </c>
      <c r="D1" s="39" t="s">
        <v>64</v>
      </c>
      <c r="E1" s="39" t="s">
        <v>65</v>
      </c>
      <c r="F1" s="39" t="s">
        <v>66</v>
      </c>
      <c r="G1" s="39" t="s">
        <v>67</v>
      </c>
      <c r="H1" s="39" t="s">
        <v>68</v>
      </c>
      <c r="I1" s="39" t="s">
        <v>69</v>
      </c>
      <c r="J1" s="40"/>
      <c r="K1" s="40"/>
      <c r="L1" s="40"/>
      <c r="M1" s="40"/>
    </row>
    <row r="2" spans="1:13" s="46" customFormat="1" x14ac:dyDescent="0.2">
      <c r="A2" s="42" t="s">
        <v>70</v>
      </c>
      <c r="B2" s="42" t="s">
        <v>71</v>
      </c>
      <c r="C2" s="43" t="s">
        <v>72</v>
      </c>
      <c r="D2" s="43">
        <v>-20.444199999999999</v>
      </c>
      <c r="E2" s="43">
        <v>-52.875599999999999</v>
      </c>
      <c r="F2" s="43">
        <v>388</v>
      </c>
      <c r="G2" s="44">
        <v>40405</v>
      </c>
      <c r="H2" s="45">
        <v>1</v>
      </c>
      <c r="I2" s="43" t="s">
        <v>73</v>
      </c>
      <c r="J2" s="40"/>
      <c r="K2" s="40"/>
      <c r="L2" s="40"/>
      <c r="M2" s="40"/>
    </row>
    <row r="3" spans="1:13" ht="12.75" customHeight="1" x14ac:dyDescent="0.2">
      <c r="A3" s="42" t="s">
        <v>0</v>
      </c>
      <c r="B3" s="42" t="s">
        <v>71</v>
      </c>
      <c r="C3" s="43" t="s">
        <v>74</v>
      </c>
      <c r="D3" s="45">
        <v>-23.002500000000001</v>
      </c>
      <c r="E3" s="45">
        <v>-55.3294</v>
      </c>
      <c r="F3" s="45">
        <v>431</v>
      </c>
      <c r="G3" s="47">
        <v>39611</v>
      </c>
      <c r="H3" s="45">
        <v>1</v>
      </c>
      <c r="I3" s="43" t="s">
        <v>75</v>
      </c>
      <c r="J3" s="48"/>
      <c r="K3" s="48"/>
      <c r="L3" s="48"/>
      <c r="M3" s="48"/>
    </row>
    <row r="4" spans="1:13" x14ac:dyDescent="0.2">
      <c r="A4" s="42" t="s">
        <v>1</v>
      </c>
      <c r="B4" s="42" t="s">
        <v>71</v>
      </c>
      <c r="C4" s="43" t="s">
        <v>76</v>
      </c>
      <c r="D4" s="49">
        <v>-20.4756</v>
      </c>
      <c r="E4" s="49">
        <v>-55.783900000000003</v>
      </c>
      <c r="F4" s="49">
        <v>155</v>
      </c>
      <c r="G4" s="47">
        <v>39022</v>
      </c>
      <c r="H4" s="45">
        <v>1</v>
      </c>
      <c r="I4" s="43" t="s">
        <v>77</v>
      </c>
      <c r="J4" s="48"/>
      <c r="K4" s="48"/>
      <c r="L4" s="48"/>
      <c r="M4" s="48"/>
    </row>
    <row r="5" spans="1:13" s="51" customFormat="1" x14ac:dyDescent="0.2">
      <c r="A5" s="42" t="s">
        <v>48</v>
      </c>
      <c r="B5" s="42" t="s">
        <v>71</v>
      </c>
      <c r="C5" s="43" t="s">
        <v>78</v>
      </c>
      <c r="D5" s="49">
        <v>-22.1008</v>
      </c>
      <c r="E5" s="49">
        <v>-56.54</v>
      </c>
      <c r="F5" s="49">
        <v>208</v>
      </c>
      <c r="G5" s="47">
        <v>40764</v>
      </c>
      <c r="H5" s="45">
        <v>1</v>
      </c>
      <c r="I5" s="50" t="s">
        <v>79</v>
      </c>
      <c r="J5" s="48"/>
      <c r="K5" s="48"/>
      <c r="L5" s="48"/>
      <c r="M5" s="48"/>
    </row>
    <row r="6" spans="1:13" s="51" customFormat="1" x14ac:dyDescent="0.2">
      <c r="A6" s="42" t="s">
        <v>55</v>
      </c>
      <c r="B6" s="42" t="s">
        <v>71</v>
      </c>
      <c r="C6" s="43" t="s">
        <v>80</v>
      </c>
      <c r="D6" s="49">
        <v>-21.7514</v>
      </c>
      <c r="E6" s="49">
        <v>-52.470599999999997</v>
      </c>
      <c r="F6" s="49">
        <v>387</v>
      </c>
      <c r="G6" s="47">
        <v>41354</v>
      </c>
      <c r="H6" s="45">
        <v>1</v>
      </c>
      <c r="I6" s="50" t="s">
        <v>81</v>
      </c>
      <c r="J6" s="48"/>
      <c r="K6" s="48"/>
      <c r="L6" s="48"/>
      <c r="M6" s="48"/>
    </row>
    <row r="7" spans="1:13" x14ac:dyDescent="0.2">
      <c r="A7" s="42" t="s">
        <v>2</v>
      </c>
      <c r="B7" s="42" t="s">
        <v>71</v>
      </c>
      <c r="C7" s="43" t="s">
        <v>82</v>
      </c>
      <c r="D7" s="49">
        <v>-20.45</v>
      </c>
      <c r="E7" s="49">
        <v>-54.616599999999998</v>
      </c>
      <c r="F7" s="49">
        <v>530</v>
      </c>
      <c r="G7" s="47">
        <v>37145</v>
      </c>
      <c r="H7" s="45">
        <v>1</v>
      </c>
      <c r="I7" s="43" t="s">
        <v>83</v>
      </c>
      <c r="J7" s="48"/>
      <c r="K7" s="48"/>
      <c r="L7" s="48"/>
      <c r="M7" s="48"/>
    </row>
    <row r="8" spans="1:13" x14ac:dyDescent="0.2">
      <c r="A8" s="42" t="s">
        <v>3</v>
      </c>
      <c r="B8" s="42" t="s">
        <v>71</v>
      </c>
      <c r="C8" s="43" t="s">
        <v>84</v>
      </c>
      <c r="D8" s="45">
        <v>-19.122499999999999</v>
      </c>
      <c r="E8" s="45">
        <v>-51.720799999999997</v>
      </c>
      <c r="F8" s="49">
        <v>516</v>
      </c>
      <c r="G8" s="47">
        <v>39515</v>
      </c>
      <c r="H8" s="45">
        <v>1</v>
      </c>
      <c r="I8" s="43" t="s">
        <v>85</v>
      </c>
      <c r="J8" s="48"/>
      <c r="K8" s="48"/>
      <c r="L8" s="48"/>
      <c r="M8" s="48"/>
    </row>
    <row r="9" spans="1:13" x14ac:dyDescent="0.2">
      <c r="A9" s="42" t="s">
        <v>4</v>
      </c>
      <c r="B9" s="42" t="s">
        <v>71</v>
      </c>
      <c r="C9" s="43" t="s">
        <v>86</v>
      </c>
      <c r="D9" s="49">
        <v>-18.802199999999999</v>
      </c>
      <c r="E9" s="49">
        <v>-52.602800000000002</v>
      </c>
      <c r="F9" s="49">
        <v>818</v>
      </c>
      <c r="G9" s="47">
        <v>39070</v>
      </c>
      <c r="H9" s="45">
        <v>1</v>
      </c>
      <c r="I9" s="43" t="s">
        <v>87</v>
      </c>
      <c r="J9" s="48"/>
      <c r="K9" s="48"/>
      <c r="L9" s="48"/>
      <c r="M9" s="48"/>
    </row>
    <row r="10" spans="1:13" ht="13.5" customHeight="1" x14ac:dyDescent="0.2">
      <c r="A10" s="42" t="s">
        <v>5</v>
      </c>
      <c r="B10" s="42" t="s">
        <v>71</v>
      </c>
      <c r="C10" s="43" t="s">
        <v>88</v>
      </c>
      <c r="D10" s="49">
        <v>-18.996700000000001</v>
      </c>
      <c r="E10" s="49">
        <v>-57.637500000000003</v>
      </c>
      <c r="F10" s="49">
        <v>126</v>
      </c>
      <c r="G10" s="47">
        <v>39017</v>
      </c>
      <c r="H10" s="45">
        <v>1</v>
      </c>
      <c r="I10" s="43" t="s">
        <v>89</v>
      </c>
      <c r="J10" s="48"/>
      <c r="K10" s="48"/>
      <c r="L10" s="48"/>
      <c r="M10" s="48"/>
    </row>
    <row r="11" spans="1:13" ht="13.5" customHeight="1" x14ac:dyDescent="0.2">
      <c r="A11" s="42" t="s">
        <v>50</v>
      </c>
      <c r="B11" s="42" t="s">
        <v>71</v>
      </c>
      <c r="C11" s="43" t="s">
        <v>90</v>
      </c>
      <c r="D11" s="49">
        <v>-18.4922</v>
      </c>
      <c r="E11" s="49">
        <v>-53.167200000000001</v>
      </c>
      <c r="F11" s="49">
        <v>730</v>
      </c>
      <c r="G11" s="47">
        <v>41247</v>
      </c>
      <c r="H11" s="45">
        <v>1</v>
      </c>
      <c r="I11" s="50" t="s">
        <v>91</v>
      </c>
      <c r="J11" s="48"/>
      <c r="K11" s="48"/>
      <c r="L11" s="48"/>
      <c r="M11" s="48"/>
    </row>
    <row r="12" spans="1:13" x14ac:dyDescent="0.2">
      <c r="A12" s="42" t="s">
        <v>6</v>
      </c>
      <c r="B12" s="42" t="s">
        <v>71</v>
      </c>
      <c r="C12" s="43" t="s">
        <v>92</v>
      </c>
      <c r="D12" s="49">
        <v>-18.304400000000001</v>
      </c>
      <c r="E12" s="49">
        <v>-54.440899999999999</v>
      </c>
      <c r="F12" s="49">
        <v>252</v>
      </c>
      <c r="G12" s="47">
        <v>39028</v>
      </c>
      <c r="H12" s="45">
        <v>1</v>
      </c>
      <c r="I12" s="43" t="s">
        <v>93</v>
      </c>
      <c r="J12" s="48"/>
      <c r="K12" s="48"/>
      <c r="L12" s="48"/>
      <c r="M12" s="48"/>
    </row>
    <row r="13" spans="1:13" x14ac:dyDescent="0.2">
      <c r="A13" s="42" t="s">
        <v>7</v>
      </c>
      <c r="B13" s="42" t="s">
        <v>71</v>
      </c>
      <c r="C13" s="43" t="s">
        <v>94</v>
      </c>
      <c r="D13" s="49">
        <v>-22.193899999999999</v>
      </c>
      <c r="E13" s="52">
        <v>-54.9114</v>
      </c>
      <c r="F13" s="49">
        <v>469</v>
      </c>
      <c r="G13" s="47">
        <v>39011</v>
      </c>
      <c r="H13" s="45">
        <v>1</v>
      </c>
      <c r="I13" s="43" t="s">
        <v>95</v>
      </c>
      <c r="J13" s="48"/>
      <c r="K13" s="48"/>
      <c r="L13" s="48"/>
      <c r="M13" s="48"/>
    </row>
    <row r="14" spans="1:13" x14ac:dyDescent="0.2">
      <c r="A14" s="42" t="s">
        <v>96</v>
      </c>
      <c r="B14" s="42" t="s">
        <v>71</v>
      </c>
      <c r="C14" s="43" t="s">
        <v>97</v>
      </c>
      <c r="D14" s="45">
        <v>-23.449400000000001</v>
      </c>
      <c r="E14" s="45">
        <v>-54.181699999999999</v>
      </c>
      <c r="F14" s="45">
        <v>336</v>
      </c>
      <c r="G14" s="47">
        <v>39598</v>
      </c>
      <c r="H14" s="45">
        <v>1</v>
      </c>
      <c r="I14" s="43" t="s">
        <v>98</v>
      </c>
      <c r="J14" s="48"/>
      <c r="K14" s="48"/>
      <c r="L14" s="48"/>
      <c r="M14" s="48"/>
    </row>
    <row r="15" spans="1:13" x14ac:dyDescent="0.2">
      <c r="A15" s="42" t="s">
        <v>9</v>
      </c>
      <c r="B15" s="42" t="s">
        <v>71</v>
      </c>
      <c r="C15" s="43" t="s">
        <v>99</v>
      </c>
      <c r="D15" s="49">
        <v>-22.3</v>
      </c>
      <c r="E15" s="49">
        <v>-53.816600000000001</v>
      </c>
      <c r="F15" s="49">
        <v>373.29</v>
      </c>
      <c r="G15" s="47">
        <v>37662</v>
      </c>
      <c r="H15" s="45">
        <v>1</v>
      </c>
      <c r="I15" s="43" t="s">
        <v>100</v>
      </c>
      <c r="J15" s="48"/>
      <c r="K15" s="48"/>
      <c r="L15" s="48"/>
      <c r="M15" s="48"/>
    </row>
    <row r="16" spans="1:13" s="51" customFormat="1" x14ac:dyDescent="0.2">
      <c r="A16" s="42" t="s">
        <v>49</v>
      </c>
      <c r="B16" s="42" t="s">
        <v>71</v>
      </c>
      <c r="C16" s="43" t="s">
        <v>101</v>
      </c>
      <c r="D16" s="49">
        <v>-21.478200000000001</v>
      </c>
      <c r="E16" s="49">
        <v>-56.136899999999997</v>
      </c>
      <c r="F16" s="49">
        <v>249</v>
      </c>
      <c r="G16" s="47">
        <v>40759</v>
      </c>
      <c r="H16" s="45">
        <v>1</v>
      </c>
      <c r="I16" s="50" t="s">
        <v>102</v>
      </c>
      <c r="J16" s="48"/>
      <c r="K16" s="48"/>
      <c r="L16" s="48"/>
      <c r="M16" s="48"/>
    </row>
    <row r="17" spans="1:13" x14ac:dyDescent="0.2">
      <c r="A17" s="42" t="s">
        <v>10</v>
      </c>
      <c r="B17" s="42" t="s">
        <v>71</v>
      </c>
      <c r="C17" s="43" t="s">
        <v>103</v>
      </c>
      <c r="D17" s="45">
        <v>-22.857199999999999</v>
      </c>
      <c r="E17" s="45">
        <v>-54.605600000000003</v>
      </c>
      <c r="F17" s="45">
        <v>379</v>
      </c>
      <c r="G17" s="47">
        <v>39617</v>
      </c>
      <c r="H17" s="45">
        <v>1</v>
      </c>
      <c r="I17" s="43" t="s">
        <v>104</v>
      </c>
      <c r="J17" s="48"/>
      <c r="K17" s="48"/>
      <c r="L17" s="48"/>
      <c r="M17" s="48"/>
    </row>
    <row r="18" spans="1:13" ht="12.75" customHeight="1" x14ac:dyDescent="0.2">
      <c r="A18" s="42" t="s">
        <v>11</v>
      </c>
      <c r="B18" s="42" t="s">
        <v>71</v>
      </c>
      <c r="C18" s="43" t="s">
        <v>105</v>
      </c>
      <c r="D18" s="49">
        <v>-21.609200000000001</v>
      </c>
      <c r="E18" s="49">
        <v>-55.177799999999998</v>
      </c>
      <c r="F18" s="49">
        <v>401</v>
      </c>
      <c r="G18" s="47">
        <v>39065</v>
      </c>
      <c r="H18" s="45">
        <v>1</v>
      </c>
      <c r="I18" s="43" t="s">
        <v>106</v>
      </c>
      <c r="J18" s="48"/>
      <c r="K18" s="48"/>
      <c r="L18" s="48"/>
      <c r="M18" s="48"/>
    </row>
    <row r="19" spans="1:13" s="51" customFormat="1" x14ac:dyDescent="0.2">
      <c r="A19" s="42" t="s">
        <v>12</v>
      </c>
      <c r="B19" s="42" t="s">
        <v>71</v>
      </c>
      <c r="C19" s="43" t="s">
        <v>107</v>
      </c>
      <c r="D19" s="49">
        <v>-20.395600000000002</v>
      </c>
      <c r="E19" s="49">
        <v>-56.431699999999999</v>
      </c>
      <c r="F19" s="49">
        <v>140</v>
      </c>
      <c r="G19" s="47">
        <v>39023</v>
      </c>
      <c r="H19" s="45">
        <v>1</v>
      </c>
      <c r="I19" s="43" t="s">
        <v>108</v>
      </c>
      <c r="J19" s="48"/>
      <c r="K19" s="48"/>
      <c r="L19" s="48"/>
      <c r="M19" s="48"/>
    </row>
    <row r="20" spans="1:13" x14ac:dyDescent="0.2">
      <c r="A20" s="42" t="s">
        <v>109</v>
      </c>
      <c r="B20" s="42" t="s">
        <v>71</v>
      </c>
      <c r="C20" s="43" t="s">
        <v>110</v>
      </c>
      <c r="D20" s="49">
        <v>-18.988900000000001</v>
      </c>
      <c r="E20" s="49">
        <v>-56.623100000000001</v>
      </c>
      <c r="F20" s="49">
        <v>104</v>
      </c>
      <c r="G20" s="47">
        <v>38932</v>
      </c>
      <c r="H20" s="45">
        <v>1</v>
      </c>
      <c r="I20" s="43" t="s">
        <v>111</v>
      </c>
      <c r="J20" s="48"/>
      <c r="K20" s="48"/>
      <c r="L20" s="48"/>
      <c r="M20" s="48"/>
    </row>
    <row r="21" spans="1:13" s="51" customFormat="1" x14ac:dyDescent="0.2">
      <c r="A21" s="42" t="s">
        <v>14</v>
      </c>
      <c r="B21" s="42" t="s">
        <v>71</v>
      </c>
      <c r="C21" s="43" t="s">
        <v>112</v>
      </c>
      <c r="D21" s="49">
        <v>-19.414300000000001</v>
      </c>
      <c r="E21" s="49">
        <v>-51.1053</v>
      </c>
      <c r="F21" s="49">
        <v>424</v>
      </c>
      <c r="G21" s="47" t="s">
        <v>113</v>
      </c>
      <c r="H21" s="45">
        <v>1</v>
      </c>
      <c r="I21" s="43" t="s">
        <v>114</v>
      </c>
      <c r="J21" s="48"/>
      <c r="K21" s="48"/>
      <c r="L21" s="48"/>
      <c r="M21" s="48"/>
    </row>
    <row r="22" spans="1:13" x14ac:dyDescent="0.2">
      <c r="A22" s="42" t="s">
        <v>15</v>
      </c>
      <c r="B22" s="42" t="s">
        <v>71</v>
      </c>
      <c r="C22" s="43" t="s">
        <v>115</v>
      </c>
      <c r="D22" s="49">
        <v>-22.533300000000001</v>
      </c>
      <c r="E22" s="49">
        <v>-55.533299999999997</v>
      </c>
      <c r="F22" s="49">
        <v>650</v>
      </c>
      <c r="G22" s="47">
        <v>37140</v>
      </c>
      <c r="H22" s="45">
        <v>1</v>
      </c>
      <c r="I22" s="43" t="s">
        <v>116</v>
      </c>
      <c r="J22" s="48"/>
      <c r="K22" s="48"/>
      <c r="L22" s="48"/>
      <c r="M22" s="48"/>
    </row>
    <row r="23" spans="1:13" x14ac:dyDescent="0.2">
      <c r="A23" s="42" t="s">
        <v>16</v>
      </c>
      <c r="B23" s="42" t="s">
        <v>71</v>
      </c>
      <c r="C23" s="43" t="s">
        <v>117</v>
      </c>
      <c r="D23" s="49">
        <v>-21.7058</v>
      </c>
      <c r="E23" s="49">
        <v>-57.5533</v>
      </c>
      <c r="F23" s="49">
        <v>85</v>
      </c>
      <c r="G23" s="47">
        <v>39014</v>
      </c>
      <c r="H23" s="45">
        <v>1</v>
      </c>
      <c r="I23" s="43" t="s">
        <v>118</v>
      </c>
      <c r="J23" s="48"/>
      <c r="K23" s="48"/>
      <c r="L23" s="48"/>
      <c r="M23" s="48"/>
    </row>
    <row r="24" spans="1:13" s="51" customFormat="1" x14ac:dyDescent="0.2">
      <c r="A24" s="42" t="s">
        <v>18</v>
      </c>
      <c r="B24" s="42" t="s">
        <v>71</v>
      </c>
      <c r="C24" s="43" t="s">
        <v>119</v>
      </c>
      <c r="D24" s="49">
        <v>-19.420100000000001</v>
      </c>
      <c r="E24" s="49">
        <v>-54.553100000000001</v>
      </c>
      <c r="F24" s="49">
        <v>647</v>
      </c>
      <c r="G24" s="47">
        <v>39067</v>
      </c>
      <c r="H24" s="45">
        <v>1</v>
      </c>
      <c r="I24" s="43" t="s">
        <v>120</v>
      </c>
      <c r="J24" s="48"/>
      <c r="K24" s="48"/>
      <c r="L24" s="48"/>
      <c r="M24" s="48"/>
    </row>
    <row r="25" spans="1:13" x14ac:dyDescent="0.2">
      <c r="A25" s="42" t="s">
        <v>121</v>
      </c>
      <c r="B25" s="42" t="s">
        <v>71</v>
      </c>
      <c r="C25" s="43" t="s">
        <v>122</v>
      </c>
      <c r="D25" s="45">
        <v>-21.774999999999999</v>
      </c>
      <c r="E25" s="45">
        <v>-54.528100000000002</v>
      </c>
      <c r="F25" s="45">
        <v>329</v>
      </c>
      <c r="G25" s="47">
        <v>39625</v>
      </c>
      <c r="H25" s="45">
        <v>1</v>
      </c>
      <c r="I25" s="43" t="s">
        <v>123</v>
      </c>
      <c r="J25" s="48"/>
      <c r="K25" s="48"/>
      <c r="L25" s="48"/>
      <c r="M25" s="48"/>
    </row>
    <row r="26" spans="1:13" s="56" customFormat="1" ht="15" customHeight="1" x14ac:dyDescent="0.2">
      <c r="A26" s="53" t="s">
        <v>31</v>
      </c>
      <c r="B26" s="53" t="s">
        <v>71</v>
      </c>
      <c r="C26" s="43" t="s">
        <v>124</v>
      </c>
      <c r="D26" s="54">
        <v>-20.9817</v>
      </c>
      <c r="E26" s="54">
        <v>-54.971899999999998</v>
      </c>
      <c r="F26" s="54">
        <v>464</v>
      </c>
      <c r="G26" s="44" t="s">
        <v>125</v>
      </c>
      <c r="H26" s="43">
        <v>1</v>
      </c>
      <c r="I26" s="53" t="s">
        <v>126</v>
      </c>
      <c r="J26" s="55"/>
      <c r="K26" s="55"/>
      <c r="L26" s="55"/>
      <c r="M26" s="55"/>
    </row>
    <row r="27" spans="1:13" s="51" customFormat="1" x14ac:dyDescent="0.2">
      <c r="A27" s="42" t="s">
        <v>19</v>
      </c>
      <c r="B27" s="42" t="s">
        <v>71</v>
      </c>
      <c r="C27" s="43" t="s">
        <v>127</v>
      </c>
      <c r="D27" s="45">
        <v>-23.966899999999999</v>
      </c>
      <c r="E27" s="45">
        <v>-55.0242</v>
      </c>
      <c r="F27" s="45">
        <v>402</v>
      </c>
      <c r="G27" s="47">
        <v>39605</v>
      </c>
      <c r="H27" s="45">
        <v>1</v>
      </c>
      <c r="I27" s="43" t="s">
        <v>128</v>
      </c>
      <c r="J27" s="48"/>
      <c r="K27" s="48"/>
      <c r="L27" s="48"/>
      <c r="M27" s="48"/>
    </row>
    <row r="28" spans="1:13" s="58" customFormat="1" x14ac:dyDescent="0.2">
      <c r="A28" s="53" t="s">
        <v>51</v>
      </c>
      <c r="B28" s="53" t="s">
        <v>71</v>
      </c>
      <c r="C28" s="43" t="s">
        <v>129</v>
      </c>
      <c r="D28" s="43">
        <v>-17.634699999999999</v>
      </c>
      <c r="E28" s="43">
        <v>-54.760100000000001</v>
      </c>
      <c r="F28" s="43">
        <v>486</v>
      </c>
      <c r="G28" s="44" t="s">
        <v>130</v>
      </c>
      <c r="H28" s="43">
        <v>1</v>
      </c>
      <c r="I28" s="45" t="s">
        <v>131</v>
      </c>
      <c r="J28" s="57"/>
      <c r="K28" s="57"/>
      <c r="L28" s="57"/>
      <c r="M28" s="57"/>
    </row>
    <row r="29" spans="1:13" x14ac:dyDescent="0.2">
      <c r="A29" s="42" t="s">
        <v>20</v>
      </c>
      <c r="B29" s="42" t="s">
        <v>71</v>
      </c>
      <c r="C29" s="43" t="s">
        <v>132</v>
      </c>
      <c r="D29" s="45">
        <v>-20.783300000000001</v>
      </c>
      <c r="E29" s="45">
        <v>-51.7</v>
      </c>
      <c r="F29" s="45">
        <v>313</v>
      </c>
      <c r="G29" s="47">
        <v>37137</v>
      </c>
      <c r="H29" s="45">
        <v>1</v>
      </c>
      <c r="I29" s="43" t="s">
        <v>133</v>
      </c>
      <c r="J29" s="48"/>
      <c r="K29" s="48"/>
      <c r="L29" s="48"/>
      <c r="M29" s="48"/>
    </row>
    <row r="30" spans="1:13" ht="18" customHeight="1" x14ac:dyDescent="0.2">
      <c r="A30" s="59"/>
      <c r="B30" s="60"/>
      <c r="C30" s="61"/>
      <c r="D30" s="61"/>
      <c r="E30" s="61"/>
      <c r="F30" s="61"/>
      <c r="G30" s="39" t="s">
        <v>134</v>
      </c>
      <c r="H30" s="43">
        <f>SUM(H2:H29)</f>
        <v>28</v>
      </c>
      <c r="I30" s="59"/>
      <c r="J30" s="48"/>
      <c r="K30" s="48"/>
      <c r="L30" s="48"/>
      <c r="M30" s="48"/>
    </row>
    <row r="31" spans="1:13" x14ac:dyDescent="0.2">
      <c r="A31" s="48" t="s">
        <v>135</v>
      </c>
      <c r="B31" s="62"/>
      <c r="C31" s="62"/>
      <c r="D31" s="62"/>
      <c r="E31" s="62"/>
      <c r="F31" s="62"/>
      <c r="G31" s="48"/>
      <c r="H31" s="63"/>
      <c r="I31" s="48"/>
      <c r="J31" s="48"/>
      <c r="K31" s="48"/>
      <c r="L31" s="48"/>
      <c r="M31" s="48"/>
    </row>
    <row r="32" spans="1:13" x14ac:dyDescent="0.2">
      <c r="A32" s="64" t="s">
        <v>136</v>
      </c>
      <c r="B32" s="65"/>
      <c r="C32" s="65"/>
      <c r="D32" s="65"/>
      <c r="E32" s="65"/>
      <c r="F32" s="65"/>
      <c r="G32" s="48"/>
      <c r="H32" s="48"/>
      <c r="I32" s="48"/>
      <c r="J32" s="48"/>
      <c r="K32" s="48"/>
      <c r="L32" s="48"/>
      <c r="M32" s="48"/>
    </row>
    <row r="33" spans="1:13" x14ac:dyDescent="0.2">
      <c r="A33" s="48"/>
      <c r="B33" s="65"/>
      <c r="C33" s="65"/>
      <c r="D33" s="65"/>
      <c r="E33" s="65"/>
      <c r="F33" s="65"/>
      <c r="G33" s="48"/>
      <c r="H33" s="48"/>
      <c r="I33" s="48"/>
      <c r="J33" s="48"/>
      <c r="K33" s="48"/>
      <c r="L33" s="48"/>
      <c r="M33" s="48"/>
    </row>
    <row r="34" spans="1:13" x14ac:dyDescent="0.2">
      <c r="A34" s="48"/>
      <c r="B34" s="65"/>
      <c r="C34" s="65"/>
      <c r="D34" s="65"/>
      <c r="E34" s="65"/>
      <c r="F34" s="65"/>
      <c r="G34" s="48"/>
      <c r="H34" s="48"/>
      <c r="I34" s="48"/>
      <c r="J34" s="48"/>
      <c r="K34" s="48"/>
      <c r="L34" s="48"/>
      <c r="M34" s="48"/>
    </row>
    <row r="35" spans="1:13" x14ac:dyDescent="0.2">
      <c r="A35" s="48"/>
      <c r="B35" s="65"/>
      <c r="C35" s="65"/>
      <c r="D35" s="65"/>
      <c r="E35" s="65"/>
      <c r="F35" s="65"/>
      <c r="G35" s="48"/>
      <c r="H35" s="48"/>
      <c r="I35" s="48"/>
      <c r="J35" s="48"/>
      <c r="K35" s="48"/>
      <c r="L35" s="48"/>
      <c r="M35" s="48"/>
    </row>
    <row r="36" spans="1:13" x14ac:dyDescent="0.2">
      <c r="A36" s="48"/>
      <c r="B36" s="65"/>
      <c r="C36" s="65"/>
      <c r="D36" s="65"/>
      <c r="E36" s="65"/>
      <c r="F36" s="65"/>
      <c r="G36" s="48"/>
      <c r="H36" s="48"/>
      <c r="I36" s="48"/>
      <c r="J36" s="48"/>
      <c r="K36" s="48"/>
      <c r="L36" s="48"/>
      <c r="M36" s="48"/>
    </row>
    <row r="37" spans="1:13" x14ac:dyDescent="0.2">
      <c r="A37" s="48"/>
      <c r="B37" s="65"/>
      <c r="C37" s="65"/>
      <c r="D37" s="65"/>
      <c r="E37" s="65"/>
      <c r="F37" s="65"/>
      <c r="G37" s="48"/>
      <c r="H37" s="48"/>
      <c r="I37" s="48"/>
      <c r="J37" s="48"/>
      <c r="K37" s="48"/>
      <c r="L37" s="48"/>
      <c r="M37" s="48"/>
    </row>
    <row r="38" spans="1:13" x14ac:dyDescent="0.2">
      <c r="A38" s="48"/>
      <c r="B38" s="65"/>
      <c r="C38" s="65"/>
      <c r="D38" s="65"/>
      <c r="E38" s="65"/>
      <c r="F38" s="65"/>
      <c r="G38" s="48"/>
      <c r="H38" s="48"/>
      <c r="I38" s="48"/>
      <c r="J38" s="48"/>
      <c r="K38" s="48"/>
      <c r="L38" s="48"/>
      <c r="M38" s="48"/>
    </row>
    <row r="39" spans="1:13" x14ac:dyDescent="0.2">
      <c r="A39" s="48"/>
      <c r="B39" s="65"/>
      <c r="C39" s="65"/>
      <c r="D39" s="65"/>
      <c r="E39" s="65"/>
      <c r="F39" s="65"/>
      <c r="G39" s="48"/>
      <c r="H39" s="48"/>
      <c r="I39" s="48"/>
      <c r="J39" s="48"/>
      <c r="K39" s="48"/>
      <c r="L39" s="48"/>
      <c r="M39" s="48"/>
    </row>
    <row r="40" spans="1:13" x14ac:dyDescent="0.2">
      <c r="A40" s="48"/>
      <c r="B40" s="65"/>
      <c r="C40" s="65"/>
      <c r="D40" s="65"/>
      <c r="E40" s="65"/>
      <c r="F40" s="65"/>
      <c r="G40" s="48"/>
      <c r="H40" s="48"/>
      <c r="I40" s="48"/>
      <c r="J40" s="48"/>
      <c r="K40" s="48"/>
      <c r="L40" s="48"/>
      <c r="M40" s="48"/>
    </row>
    <row r="41" spans="1:13" x14ac:dyDescent="0.2">
      <c r="A41" s="48"/>
      <c r="B41" s="65"/>
      <c r="C41" s="65"/>
      <c r="D41" s="65"/>
      <c r="E41" s="65"/>
      <c r="F41" s="65"/>
      <c r="G41" s="48"/>
      <c r="H41" s="48"/>
      <c r="I41" s="48"/>
      <c r="J41" s="48"/>
      <c r="K41" s="48"/>
      <c r="L41" s="48"/>
      <c r="M41" s="48"/>
    </row>
    <row r="42" spans="1:13" x14ac:dyDescent="0.2">
      <c r="A42" s="48"/>
      <c r="B42" s="65"/>
      <c r="C42" s="65"/>
      <c r="D42" s="65"/>
      <c r="E42" s="65"/>
      <c r="F42" s="65"/>
      <c r="G42" s="48"/>
      <c r="H42" s="48"/>
      <c r="I42" s="48"/>
      <c r="J42" s="48"/>
      <c r="K42" s="48"/>
      <c r="L42" s="48"/>
      <c r="M42" s="48"/>
    </row>
    <row r="43" spans="1:13" x14ac:dyDescent="0.2">
      <c r="A43" s="48"/>
      <c r="B43" s="65"/>
      <c r="C43" s="65"/>
      <c r="D43" s="65"/>
      <c r="E43" s="65"/>
      <c r="F43" s="65"/>
      <c r="G43" s="48"/>
      <c r="H43" s="48"/>
      <c r="I43" s="48"/>
      <c r="J43" s="48"/>
      <c r="K43" s="48"/>
      <c r="L43" s="48"/>
      <c r="M43" s="48"/>
    </row>
    <row r="44" spans="1:13" x14ac:dyDescent="0.2">
      <c r="A44" s="48"/>
      <c r="B44" s="65"/>
      <c r="C44" s="65"/>
      <c r="D44" s="65"/>
      <c r="E44" s="65"/>
      <c r="F44" s="65"/>
      <c r="G44" s="48"/>
      <c r="H44" s="48"/>
      <c r="I44" s="48"/>
      <c r="J44" s="48"/>
      <c r="K44" s="48"/>
      <c r="L44" s="48"/>
      <c r="M44" s="48"/>
    </row>
    <row r="45" spans="1:13" x14ac:dyDescent="0.2">
      <c r="A45" s="48"/>
      <c r="B45" s="65"/>
      <c r="C45" s="65"/>
      <c r="D45" s="65"/>
      <c r="E45" s="65"/>
      <c r="F45" s="65"/>
      <c r="G45" s="48"/>
      <c r="H45" s="48"/>
      <c r="I45" s="48"/>
      <c r="J45" s="48"/>
      <c r="K45" s="48"/>
      <c r="L45" s="48"/>
      <c r="M45" s="48"/>
    </row>
    <row r="46" spans="1:13" x14ac:dyDescent="0.2">
      <c r="A46" s="48"/>
      <c r="B46" s="65"/>
      <c r="C46" s="65"/>
      <c r="D46" s="65"/>
      <c r="E46" s="65"/>
      <c r="F46" s="65"/>
      <c r="G46" s="48"/>
      <c r="H46" s="48"/>
      <c r="I46" s="48"/>
      <c r="J46" s="48"/>
      <c r="K46" s="48"/>
      <c r="L46" s="48"/>
      <c r="M46" s="48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6" workbookViewId="0">
      <selection activeCell="L45" sqref="L4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1" bestFit="1" customWidth="1"/>
  </cols>
  <sheetData>
    <row r="1" spans="1:33" ht="20.100000000000001" customHeight="1" x14ac:dyDescent="0.2">
      <c r="A1" s="127" t="s">
        <v>23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9"/>
    </row>
    <row r="2" spans="1:33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6"/>
    </row>
    <row r="3" spans="1:33" s="4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28" t="s">
        <v>41</v>
      </c>
      <c r="AG3" s="102" t="s">
        <v>40</v>
      </c>
    </row>
    <row r="4" spans="1:33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28" t="s">
        <v>39</v>
      </c>
      <c r="AG4" s="102" t="s">
        <v>39</v>
      </c>
    </row>
    <row r="5" spans="1:33" s="5" customFormat="1" ht="20.100000000000001" customHeight="1" x14ac:dyDescent="0.2">
      <c r="A5" s="88" t="s">
        <v>47</v>
      </c>
      <c r="B5" s="13">
        <f>[1]Setembro!$C$5</f>
        <v>33.700000000000003</v>
      </c>
      <c r="C5" s="13">
        <f>[1]Setembro!$C$6</f>
        <v>36</v>
      </c>
      <c r="D5" s="13">
        <f>[1]Setembro!$C$7</f>
        <v>35.1</v>
      </c>
      <c r="E5" s="13">
        <f>[1]Setembro!$C$8</f>
        <v>35.1</v>
      </c>
      <c r="F5" s="13">
        <f>[1]Setembro!$C$9</f>
        <v>35.799999999999997</v>
      </c>
      <c r="G5" s="13">
        <f>[1]Setembro!$C$10</f>
        <v>35.4</v>
      </c>
      <c r="H5" s="13">
        <f>[1]Setembro!$C$11</f>
        <v>36.799999999999997</v>
      </c>
      <c r="I5" s="13">
        <f>[1]Setembro!$C$12</f>
        <v>37.6</v>
      </c>
      <c r="J5" s="13">
        <f>[1]Setembro!$C$13</f>
        <v>38.9</v>
      </c>
      <c r="K5" s="13">
        <f>[1]Setembro!$C$14</f>
        <v>37.700000000000003</v>
      </c>
      <c r="L5" s="13">
        <f>[1]Setembro!$C$15</f>
        <v>39.299999999999997</v>
      </c>
      <c r="M5" s="13">
        <f>[1]Setembro!$C$16</f>
        <v>38.5</v>
      </c>
      <c r="N5" s="13">
        <f>[1]Setembro!$C$17</f>
        <v>38</v>
      </c>
      <c r="O5" s="13">
        <f>[1]Setembro!$C$18</f>
        <v>39.200000000000003</v>
      </c>
      <c r="P5" s="13">
        <f>[1]Setembro!$C$19</f>
        <v>39.299999999999997</v>
      </c>
      <c r="Q5" s="13">
        <f>[1]Setembro!$C$20</f>
        <v>37.9</v>
      </c>
      <c r="R5" s="13">
        <f>[1]Setembro!$C$21</f>
        <v>34.299999999999997</v>
      </c>
      <c r="S5" s="13">
        <f>[1]Setembro!$C$22</f>
        <v>36.700000000000003</v>
      </c>
      <c r="T5" s="13">
        <f>[1]Setembro!$C$23</f>
        <v>37.9</v>
      </c>
      <c r="U5" s="13">
        <f>[1]Setembro!$C$24</f>
        <v>37.9</v>
      </c>
      <c r="V5" s="13">
        <f>[1]Setembro!$C$25</f>
        <v>38.200000000000003</v>
      </c>
      <c r="W5" s="13">
        <f>[1]Setembro!$C$26</f>
        <v>37.9</v>
      </c>
      <c r="X5" s="13">
        <f>[1]Setembro!$C$27</f>
        <v>37.5</v>
      </c>
      <c r="Y5" s="13">
        <f>[1]Setembro!$C$28</f>
        <v>36.799999999999997</v>
      </c>
      <c r="Z5" s="13">
        <f>[1]Setembro!$C$29</f>
        <v>35.6</v>
      </c>
      <c r="AA5" s="13">
        <f>[1]Setembro!$C$30</f>
        <v>37.200000000000003</v>
      </c>
      <c r="AB5" s="13">
        <f>[1]Setembro!$C$31</f>
        <v>37.799999999999997</v>
      </c>
      <c r="AC5" s="13">
        <f>[1]Setembro!$C$32</f>
        <v>37.4</v>
      </c>
      <c r="AD5" s="13">
        <f>[1]Setembro!$C$33</f>
        <v>22.1</v>
      </c>
      <c r="AE5" s="13">
        <f>[1]Setembro!$C$34</f>
        <v>28.3</v>
      </c>
      <c r="AF5" s="29">
        <f t="shared" ref="AF5:AF13" si="1">MAX(B5:AE5)</f>
        <v>39.299999999999997</v>
      </c>
      <c r="AG5" s="103">
        <f t="shared" ref="AG5:AG13" si="2">AVERAGE(B5:AE5)</f>
        <v>36.33</v>
      </c>
    </row>
    <row r="6" spans="1:33" ht="17.100000000000001" customHeight="1" x14ac:dyDescent="0.2">
      <c r="A6" s="88" t="s">
        <v>0</v>
      </c>
      <c r="B6" s="14">
        <f>[2]Setembro!$C$5</f>
        <v>31.1</v>
      </c>
      <c r="C6" s="14">
        <f>[2]Setembro!$C$6</f>
        <v>33.4</v>
      </c>
      <c r="D6" s="14">
        <f>[2]Setembro!$C$7</f>
        <v>34</v>
      </c>
      <c r="E6" s="14">
        <f>[2]Setembro!$C$8</f>
        <v>35.700000000000003</v>
      </c>
      <c r="F6" s="14">
        <f>[2]Setembro!$C$9</f>
        <v>29.2</v>
      </c>
      <c r="G6" s="14">
        <f>[2]Setembro!$C$10</f>
        <v>34.299999999999997</v>
      </c>
      <c r="H6" s="14">
        <f>[2]Setembro!$C$11</f>
        <v>34</v>
      </c>
      <c r="I6" s="14">
        <f>[2]Setembro!$C$12</f>
        <v>35.1</v>
      </c>
      <c r="J6" s="14">
        <f>[2]Setembro!$C$13</f>
        <v>36.299999999999997</v>
      </c>
      <c r="K6" s="14">
        <f>[2]Setembro!$C$14</f>
        <v>38.1</v>
      </c>
      <c r="L6" s="14">
        <f>[2]Setembro!$C$15</f>
        <v>31</v>
      </c>
      <c r="M6" s="14">
        <f>[2]Setembro!$C$16</f>
        <v>35.799999999999997</v>
      </c>
      <c r="N6" s="14">
        <f>[2]Setembro!$C$17</f>
        <v>37.1</v>
      </c>
      <c r="O6" s="14">
        <f>[2]Setembro!$C$18</f>
        <v>37.6</v>
      </c>
      <c r="P6" s="14">
        <f>[2]Setembro!$C$19</f>
        <v>29.9</v>
      </c>
      <c r="Q6" s="14">
        <f>[2]Setembro!$C$20</f>
        <v>22.9</v>
      </c>
      <c r="R6" s="14">
        <f>[2]Setembro!$C$21</f>
        <v>28</v>
      </c>
      <c r="S6" s="14">
        <f>[2]Setembro!$C$22</f>
        <v>34.299999999999997</v>
      </c>
      <c r="T6" s="14">
        <f>[2]Setembro!$C$23</f>
        <v>37.4</v>
      </c>
      <c r="U6" s="14">
        <f>[2]Setembro!$C$24</f>
        <v>36.5</v>
      </c>
      <c r="V6" s="14">
        <f>[2]Setembro!$C$25</f>
        <v>36.700000000000003</v>
      </c>
      <c r="W6" s="14">
        <f>[2]Setembro!$C$26</f>
        <v>37.1</v>
      </c>
      <c r="X6" s="14">
        <f>[2]Setembro!$C$27</f>
        <v>32</v>
      </c>
      <c r="Y6" s="14">
        <f>[2]Setembro!$C$28</f>
        <v>30.9</v>
      </c>
      <c r="Z6" s="14">
        <f>[2]Setembro!$C$29</f>
        <v>25.7</v>
      </c>
      <c r="AA6" s="14">
        <f>[2]Setembro!$C$30</f>
        <v>34</v>
      </c>
      <c r="AB6" s="14">
        <f>[2]Setembro!$C$31</f>
        <v>37.5</v>
      </c>
      <c r="AC6" s="14">
        <f>[2]Setembro!$C$32</f>
        <v>36</v>
      </c>
      <c r="AD6" s="14">
        <f>[2]Setembro!$C$33</f>
        <v>21.3</v>
      </c>
      <c r="AE6" s="14">
        <f>[2]Setembro!$C$34</f>
        <v>29.5</v>
      </c>
      <c r="AF6" s="30">
        <f t="shared" si="1"/>
        <v>38.1</v>
      </c>
      <c r="AG6" s="104">
        <f t="shared" si="2"/>
        <v>33.080000000000005</v>
      </c>
    </row>
    <row r="7" spans="1:33" ht="17.100000000000001" customHeight="1" x14ac:dyDescent="0.2">
      <c r="A7" s="88" t="s">
        <v>1</v>
      </c>
      <c r="B7" s="14">
        <f>[3]Setembro!$C$5</f>
        <v>38.200000000000003</v>
      </c>
      <c r="C7" s="14">
        <f>[3]Setembro!$C$6</f>
        <v>39.200000000000003</v>
      </c>
      <c r="D7" s="14">
        <f>[3]Setembro!$C$7</f>
        <v>39.1</v>
      </c>
      <c r="E7" s="14">
        <f>[3]Setembro!$C$8</f>
        <v>39.299999999999997</v>
      </c>
      <c r="F7" s="14">
        <f>[3]Setembro!$C$9</f>
        <v>33.9</v>
      </c>
      <c r="G7" s="14">
        <f>[3]Setembro!$C$10</f>
        <v>36.200000000000003</v>
      </c>
      <c r="H7" s="14">
        <f>[3]Setembro!$C$11</f>
        <v>39.1</v>
      </c>
      <c r="I7" s="14">
        <f>[3]Setembro!$C$12</f>
        <v>38.200000000000003</v>
      </c>
      <c r="J7" s="14">
        <f>[3]Setembro!$C$13</f>
        <v>40.200000000000003</v>
      </c>
      <c r="K7" s="14">
        <f>[3]Setembro!$C$14</f>
        <v>39.6</v>
      </c>
      <c r="L7" s="14">
        <f>[3]Setembro!$C$15</f>
        <v>37.299999999999997</v>
      </c>
      <c r="M7" s="14">
        <f>[3]Setembro!$C$16</f>
        <v>39</v>
      </c>
      <c r="N7" s="14">
        <f>[3]Setembro!$C$17</f>
        <v>40.4</v>
      </c>
      <c r="O7" s="14">
        <f>[3]Setembro!$C$18</f>
        <v>39.6</v>
      </c>
      <c r="P7" s="14">
        <f>[3]Setembro!$C$19</f>
        <v>39.6</v>
      </c>
      <c r="Q7" s="14">
        <f>[3]Setembro!$C$20</f>
        <v>31.5</v>
      </c>
      <c r="R7" s="14">
        <f>[3]Setembro!$C$21</f>
        <v>32.299999999999997</v>
      </c>
      <c r="S7" s="14">
        <f>[3]Setembro!$C$22</f>
        <v>37.799999999999997</v>
      </c>
      <c r="T7" s="14">
        <f>[3]Setembro!$C$23</f>
        <v>39.9</v>
      </c>
      <c r="U7" s="14">
        <f>[3]Setembro!$C$24</f>
        <v>40.6</v>
      </c>
      <c r="V7" s="14">
        <f>[3]Setembro!$C$25</f>
        <v>41</v>
      </c>
      <c r="W7" s="14">
        <f>[3]Setembro!$C$26</f>
        <v>39.200000000000003</v>
      </c>
      <c r="X7" s="14">
        <f>[3]Setembro!$C$27</f>
        <v>37.1</v>
      </c>
      <c r="Y7" s="14">
        <f>[3]Setembro!$C$28</f>
        <v>37.4</v>
      </c>
      <c r="Z7" s="14">
        <f>[3]Setembro!$C$29</f>
        <v>36.4</v>
      </c>
      <c r="AA7" s="14">
        <f>[3]Setembro!$C$30</f>
        <v>38.700000000000003</v>
      </c>
      <c r="AB7" s="14">
        <f>[3]Setembro!$C$31</f>
        <v>40.5</v>
      </c>
      <c r="AC7" s="14">
        <f>[3]Setembro!$C$32</f>
        <v>35.5</v>
      </c>
      <c r="AD7" s="14">
        <f>[3]Setembro!$C$33</f>
        <v>27.7</v>
      </c>
      <c r="AE7" s="14">
        <f>[3]Setembro!$C$34</f>
        <v>32.200000000000003</v>
      </c>
      <c r="AF7" s="30">
        <f t="shared" si="1"/>
        <v>41</v>
      </c>
      <c r="AG7" s="104">
        <f t="shared" si="2"/>
        <v>37.556666666666679</v>
      </c>
    </row>
    <row r="8" spans="1:33" ht="17.100000000000001" customHeight="1" x14ac:dyDescent="0.2">
      <c r="A8" s="88" t="s">
        <v>55</v>
      </c>
      <c r="B8" s="14">
        <f>[4]Setembro!$C$5</f>
        <v>31.1</v>
      </c>
      <c r="C8" s="14">
        <f>[4]Setembro!$C$6</f>
        <v>32</v>
      </c>
      <c r="D8" s="14">
        <f>[4]Setembro!$C$7</f>
        <v>32.5</v>
      </c>
      <c r="E8" s="14">
        <f>[4]Setembro!$C$8</f>
        <v>32.200000000000003</v>
      </c>
      <c r="F8" s="14">
        <f>[4]Setembro!$C$9</f>
        <v>33.5</v>
      </c>
      <c r="G8" s="14">
        <f>[4]Setembro!$C$10</f>
        <v>33.200000000000003</v>
      </c>
      <c r="H8" s="14">
        <f>[4]Setembro!$C$11</f>
        <v>34.1</v>
      </c>
      <c r="I8" s="14">
        <f>[4]Setembro!$C$12</f>
        <v>34.700000000000003</v>
      </c>
      <c r="J8" s="14">
        <f>[4]Setembro!$C$13</f>
        <v>36.1</v>
      </c>
      <c r="K8" s="14">
        <f>[4]Setembro!$C$14</f>
        <v>35.299999999999997</v>
      </c>
      <c r="L8" s="14">
        <f>[4]Setembro!$C$15</f>
        <v>37.799999999999997</v>
      </c>
      <c r="M8" s="14">
        <f>[4]Setembro!$C$16</f>
        <v>36.6</v>
      </c>
      <c r="N8" s="14">
        <f>[4]Setembro!$C$17</f>
        <v>35.9</v>
      </c>
      <c r="O8" s="14">
        <f>[4]Setembro!$C$18</f>
        <v>37.700000000000003</v>
      </c>
      <c r="P8" s="14">
        <f>[4]Setembro!$C$19</f>
        <v>37.6</v>
      </c>
      <c r="Q8" s="14">
        <f>[4]Setembro!$C$20</f>
        <v>34.6</v>
      </c>
      <c r="R8" s="14">
        <f>[4]Setembro!$C$21</f>
        <v>32.5</v>
      </c>
      <c r="S8" s="14">
        <f>[4]Setembro!$C$22</f>
        <v>35.700000000000003</v>
      </c>
      <c r="T8" s="14">
        <f>[4]Setembro!$C$23</f>
        <v>35.9</v>
      </c>
      <c r="U8" s="14">
        <f>[4]Setembro!$C$24</f>
        <v>36.1</v>
      </c>
      <c r="V8" s="14">
        <f>[4]Setembro!$C$25</f>
        <v>35.5</v>
      </c>
      <c r="W8" s="14">
        <f>[4]Setembro!$C$26</f>
        <v>36.200000000000003</v>
      </c>
      <c r="X8" s="14">
        <f>[4]Setembro!$C$27</f>
        <v>36</v>
      </c>
      <c r="Y8" s="14">
        <f>[4]Setembro!$C$28</f>
        <v>33.799999999999997</v>
      </c>
      <c r="Z8" s="14">
        <f>[4]Setembro!$C$29</f>
        <v>33.200000000000003</v>
      </c>
      <c r="AA8" s="14">
        <f>[4]Setembro!$C$30</f>
        <v>31</v>
      </c>
      <c r="AB8" s="14">
        <f>[4]Setembro!$C$31</f>
        <v>36.700000000000003</v>
      </c>
      <c r="AC8" s="14">
        <f>[4]Setembro!$C$32</f>
        <v>37</v>
      </c>
      <c r="AD8" s="14">
        <f>[4]Setembro!$C$33</f>
        <v>24.4</v>
      </c>
      <c r="AE8" s="14">
        <f>[4]Setembro!$C$34</f>
        <v>27.9</v>
      </c>
      <c r="AF8" s="30">
        <f t="shared" ref="AF8" si="3">MAX(B8:AE8)</f>
        <v>37.799999999999997</v>
      </c>
      <c r="AG8" s="104">
        <f t="shared" ref="AG8" si="4">AVERAGE(B8:AE8)</f>
        <v>34.226666666666674</v>
      </c>
    </row>
    <row r="9" spans="1:33" ht="17.100000000000001" customHeight="1" x14ac:dyDescent="0.2">
      <c r="A9" s="88" t="s">
        <v>48</v>
      </c>
      <c r="B9" s="14">
        <f>[5]Setembro!$C$5</f>
        <v>35.4</v>
      </c>
      <c r="C9" s="14">
        <f>[5]Setembro!$C$6</f>
        <v>37.299999999999997</v>
      </c>
      <c r="D9" s="14">
        <f>[5]Setembro!$C$7</f>
        <v>36.799999999999997</v>
      </c>
      <c r="E9" s="14">
        <f>[5]Setembro!$C$8</f>
        <v>37.5</v>
      </c>
      <c r="F9" s="14">
        <f>[5]Setembro!$C$9</f>
        <v>26.9</v>
      </c>
      <c r="G9" s="14">
        <f>[5]Setembro!$C$10</f>
        <v>35.5</v>
      </c>
      <c r="H9" s="14">
        <f>[5]Setembro!$C$11</f>
        <v>36.4</v>
      </c>
      <c r="I9" s="14">
        <f>[5]Setembro!$C$12</f>
        <v>37.1</v>
      </c>
      <c r="J9" s="14">
        <f>[5]Setembro!$C$13</f>
        <v>38.6</v>
      </c>
      <c r="K9" s="14">
        <f>[5]Setembro!$C$14</f>
        <v>38</v>
      </c>
      <c r="L9" s="14">
        <f>[5]Setembro!$C$15</f>
        <v>31.6</v>
      </c>
      <c r="M9" s="14">
        <f>[5]Setembro!$C$16</f>
        <v>32.9</v>
      </c>
      <c r="N9" s="14">
        <f>[5]Setembro!$C$17</f>
        <v>37.799999999999997</v>
      </c>
      <c r="O9" s="14">
        <f>[5]Setembro!$C$18</f>
        <v>36.6</v>
      </c>
      <c r="P9" s="14">
        <f>[5]Setembro!$C$19</f>
        <v>28</v>
      </c>
      <c r="Q9" s="14">
        <f>[5]Setembro!$C$20</f>
        <v>21.1</v>
      </c>
      <c r="R9" s="14">
        <f>[5]Setembro!$C$21</f>
        <v>28</v>
      </c>
      <c r="S9" s="14">
        <f>[5]Setembro!$C$22</f>
        <v>33.1</v>
      </c>
      <c r="T9" s="14">
        <f>[5]Setembro!$C$23</f>
        <v>38.1</v>
      </c>
      <c r="U9" s="14">
        <f>[5]Setembro!$C$24</f>
        <v>38.5</v>
      </c>
      <c r="V9" s="14">
        <f>[5]Setembro!$C$25</f>
        <v>38.4</v>
      </c>
      <c r="W9" s="14">
        <f>[5]Setembro!$C$26</f>
        <v>34.6</v>
      </c>
      <c r="X9" s="14">
        <f>[5]Setembro!$C$27</f>
        <v>25.9</v>
      </c>
      <c r="Y9" s="14">
        <f>[5]Setembro!$C$28</f>
        <v>29</v>
      </c>
      <c r="Z9" s="14">
        <f>[5]Setembro!$C$29</f>
        <v>29.3</v>
      </c>
      <c r="AA9" s="14">
        <f>[5]Setembro!$C$30</f>
        <v>36.200000000000003</v>
      </c>
      <c r="AB9" s="14">
        <f>[5]Setembro!$C$31</f>
        <v>37.799999999999997</v>
      </c>
      <c r="AC9" s="14">
        <f>[5]Setembro!$C$32</f>
        <v>31.7</v>
      </c>
      <c r="AD9" s="14">
        <f>[5]Setembro!$C$33</f>
        <v>26.3</v>
      </c>
      <c r="AE9" s="14">
        <f>[5]Setembro!$C$34</f>
        <v>32.700000000000003</v>
      </c>
      <c r="AF9" s="30">
        <f t="shared" si="1"/>
        <v>38.6</v>
      </c>
      <c r="AG9" s="104">
        <f t="shared" si="2"/>
        <v>33.570000000000007</v>
      </c>
    </row>
    <row r="10" spans="1:33" ht="17.100000000000001" customHeight="1" x14ac:dyDescent="0.2">
      <c r="A10" s="88" t="s">
        <v>2</v>
      </c>
      <c r="B10" s="14">
        <f>[6]Setembro!$C$5</f>
        <v>34.799999999999997</v>
      </c>
      <c r="C10" s="14">
        <f>[6]Setembro!$C$6</f>
        <v>35.700000000000003</v>
      </c>
      <c r="D10" s="14">
        <f>[6]Setembro!$C$7</f>
        <v>35.299999999999997</v>
      </c>
      <c r="E10" s="14">
        <f>[6]Setembro!$C$8</f>
        <v>35.4</v>
      </c>
      <c r="F10" s="14">
        <f>[6]Setembro!$C$9</f>
        <v>34.1</v>
      </c>
      <c r="G10" s="14">
        <f>[6]Setembro!$C$10</f>
        <v>35.1</v>
      </c>
      <c r="H10" s="14">
        <f>[6]Setembro!$C$11</f>
        <v>34.700000000000003</v>
      </c>
      <c r="I10" s="14">
        <f>[6]Setembro!$C$12</f>
        <v>35.4</v>
      </c>
      <c r="J10" s="14">
        <f>[6]Setembro!$C$13</f>
        <v>36.9</v>
      </c>
      <c r="K10" s="14">
        <f>[6]Setembro!$C$14</f>
        <v>37.1</v>
      </c>
      <c r="L10" s="14">
        <f>[6]Setembro!$C$15</f>
        <v>34.9</v>
      </c>
      <c r="M10" s="14">
        <f>[6]Setembro!$C$16</f>
        <v>38.1</v>
      </c>
      <c r="N10" s="14">
        <f>[6]Setembro!$C$17</f>
        <v>37</v>
      </c>
      <c r="O10" s="14">
        <f>[6]Setembro!$C$18</f>
        <v>36.9</v>
      </c>
      <c r="P10" s="14">
        <f>[6]Setembro!$C$19</f>
        <v>37.200000000000003</v>
      </c>
      <c r="Q10" s="14">
        <f>[6]Setembro!$C$20</f>
        <v>31.3</v>
      </c>
      <c r="R10" s="14">
        <f>[6]Setembro!$C$21</f>
        <v>31.6</v>
      </c>
      <c r="S10" s="14">
        <f>[6]Setembro!$C$22</f>
        <v>35.4</v>
      </c>
      <c r="T10" s="14">
        <f>[6]Setembro!$C$23</f>
        <v>36.799999999999997</v>
      </c>
      <c r="U10" s="14">
        <f>[6]Setembro!$C$24</f>
        <v>37.1</v>
      </c>
      <c r="V10" s="14">
        <f>[6]Setembro!$C$25</f>
        <v>37.4</v>
      </c>
      <c r="W10" s="14">
        <f>[6]Setembro!$C$26</f>
        <v>36.299999999999997</v>
      </c>
      <c r="X10" s="14">
        <f>[6]Setembro!$C$27</f>
        <v>36.5</v>
      </c>
      <c r="Y10" s="14">
        <f>[6]Setembro!$C$28</f>
        <v>35.5</v>
      </c>
      <c r="Z10" s="14">
        <f>[6]Setembro!$C$29</f>
        <v>34</v>
      </c>
      <c r="AA10" s="14">
        <f>[6]Setembro!$C$30</f>
        <v>35.299999999999997</v>
      </c>
      <c r="AB10" s="14">
        <f>[6]Setembro!$C$31</f>
        <v>36.6</v>
      </c>
      <c r="AC10" s="14">
        <f>[6]Setembro!$C$32</f>
        <v>32.5</v>
      </c>
      <c r="AD10" s="14">
        <f>[6]Setembro!$C$33</f>
        <v>25.9</v>
      </c>
      <c r="AE10" s="14">
        <f>[6]Setembro!$C$34</f>
        <v>28.4</v>
      </c>
      <c r="AF10" s="30">
        <f t="shared" si="1"/>
        <v>38.1</v>
      </c>
      <c r="AG10" s="104">
        <f t="shared" si="2"/>
        <v>34.973333333333329</v>
      </c>
    </row>
    <row r="11" spans="1:33" ht="17.100000000000001" customHeight="1" x14ac:dyDescent="0.2">
      <c r="A11" s="88" t="s">
        <v>3</v>
      </c>
      <c r="B11" s="14">
        <f>[7]Setembro!$C$5</f>
        <v>35.799999999999997</v>
      </c>
      <c r="C11" s="14">
        <f>[7]Setembro!$C$6</f>
        <v>34.700000000000003</v>
      </c>
      <c r="D11" s="14">
        <f>[7]Setembro!$C$7</f>
        <v>33.700000000000003</v>
      </c>
      <c r="E11" s="14">
        <f>[7]Setembro!$C$8</f>
        <v>33.299999999999997</v>
      </c>
      <c r="F11" s="14">
        <f>[7]Setembro!$C$9</f>
        <v>34.4</v>
      </c>
      <c r="G11" s="14">
        <f>[7]Setembro!$C$10</f>
        <v>33.700000000000003</v>
      </c>
      <c r="H11" s="14">
        <f>[7]Setembro!$C$11</f>
        <v>35.700000000000003</v>
      </c>
      <c r="I11" s="14">
        <f>[7]Setembro!$C$12</f>
        <v>36.799999999999997</v>
      </c>
      <c r="J11" s="14">
        <f>[7]Setembro!$C$13</f>
        <v>36.5</v>
      </c>
      <c r="K11" s="14">
        <f>[7]Setembro!$C$14</f>
        <v>36.5</v>
      </c>
      <c r="L11" s="14">
        <f>[7]Setembro!$C$15</f>
        <v>38.4</v>
      </c>
      <c r="M11" s="14">
        <f>[7]Setembro!$C$16</f>
        <v>37.4</v>
      </c>
      <c r="N11" s="14">
        <f>[7]Setembro!$C$17</f>
        <v>36.6</v>
      </c>
      <c r="O11" s="14">
        <f>[7]Setembro!$C$18</f>
        <v>36.6</v>
      </c>
      <c r="P11" s="14">
        <f>[7]Setembro!$C$19</f>
        <v>37.1</v>
      </c>
      <c r="Q11" s="14">
        <f>[7]Setembro!$C$20</f>
        <v>36.5</v>
      </c>
      <c r="R11" s="14">
        <f>[7]Setembro!$C$21</f>
        <v>35.9</v>
      </c>
      <c r="S11" s="14">
        <f>[7]Setembro!$C$22</f>
        <v>35.9</v>
      </c>
      <c r="T11" s="14">
        <f>[7]Setembro!$C$23</f>
        <v>36.6</v>
      </c>
      <c r="U11" s="14">
        <f>[7]Setembro!$C$24</f>
        <v>36.5</v>
      </c>
      <c r="V11" s="14">
        <f>[7]Setembro!$C$25</f>
        <v>35.799999999999997</v>
      </c>
      <c r="W11" s="14">
        <f>[7]Setembro!$C$26</f>
        <v>35</v>
      </c>
      <c r="X11" s="14">
        <f>[7]Setembro!$C$27</f>
        <v>35.5</v>
      </c>
      <c r="Y11" s="14">
        <f>[7]Setembro!$C$28</f>
        <v>35.700000000000003</v>
      </c>
      <c r="Z11" s="14">
        <f>[7]Setembro!$C$29</f>
        <v>36.200000000000003</v>
      </c>
      <c r="AA11" s="14">
        <f>[7]Setembro!$C$30</f>
        <v>35.200000000000003</v>
      </c>
      <c r="AB11" s="14">
        <f>[7]Setembro!$C$31</f>
        <v>36.4</v>
      </c>
      <c r="AC11" s="14">
        <f>[7]Setembro!$C$32</f>
        <v>36.6</v>
      </c>
      <c r="AD11" s="14">
        <f>[7]Setembro!$C$33</f>
        <v>26.9</v>
      </c>
      <c r="AE11" s="14">
        <f>[7]Setembro!$C$34</f>
        <v>27.2</v>
      </c>
      <c r="AF11" s="30">
        <f t="shared" si="1"/>
        <v>38.4</v>
      </c>
      <c r="AG11" s="104">
        <f t="shared" si="2"/>
        <v>35.303333333333335</v>
      </c>
    </row>
    <row r="12" spans="1:33" ht="17.100000000000001" customHeight="1" x14ac:dyDescent="0.2">
      <c r="A12" s="88" t="s">
        <v>4</v>
      </c>
      <c r="B12" s="14" t="str">
        <f>[8]Setembro!$C$5</f>
        <v>*</v>
      </c>
      <c r="C12" s="14" t="str">
        <f>[8]Setembro!$C$6</f>
        <v>*</v>
      </c>
      <c r="D12" s="14" t="str">
        <f>[8]Setembro!$C$7</f>
        <v>*</v>
      </c>
      <c r="E12" s="14" t="str">
        <f>[8]Setembro!$C$8</f>
        <v>*</v>
      </c>
      <c r="F12" s="14" t="str">
        <f>[8]Setembro!$C$9</f>
        <v>*</v>
      </c>
      <c r="G12" s="14" t="str">
        <f>[8]Setembro!$C$10</f>
        <v>*</v>
      </c>
      <c r="H12" s="14" t="str">
        <f>[8]Setembro!$C$11</f>
        <v>*</v>
      </c>
      <c r="I12" s="14" t="str">
        <f>[8]Setembro!$C$12</f>
        <v>*</v>
      </c>
      <c r="J12" s="14" t="str">
        <f>[8]Setembro!$C$13</f>
        <v>*</v>
      </c>
      <c r="K12" s="14" t="str">
        <f>[8]Setembro!$C$14</f>
        <v>*</v>
      </c>
      <c r="L12" s="14" t="str">
        <f>[8]Setembro!$C$15</f>
        <v>*</v>
      </c>
      <c r="M12" s="14" t="str">
        <f>[8]Setembro!$C$16</f>
        <v>*</v>
      </c>
      <c r="N12" s="14" t="str">
        <f>[8]Setembro!$C$17</f>
        <v>*</v>
      </c>
      <c r="O12" s="14" t="str">
        <f>[8]Setembro!$C$18</f>
        <v>*</v>
      </c>
      <c r="P12" s="14" t="str">
        <f>[8]Setembro!$C$19</f>
        <v>*</v>
      </c>
      <c r="Q12" s="14" t="str">
        <f>[8]Setembro!$C$20</f>
        <v>*</v>
      </c>
      <c r="R12" s="14" t="str">
        <f>[8]Setembro!$C$21</f>
        <v>*</v>
      </c>
      <c r="S12" s="14" t="str">
        <f>[8]Setembro!$C$22</f>
        <v>*</v>
      </c>
      <c r="T12" s="14" t="str">
        <f>[8]Setembro!$C$23</f>
        <v>*</v>
      </c>
      <c r="U12" s="14" t="str">
        <f>[8]Setembro!$C$24</f>
        <v>*</v>
      </c>
      <c r="V12" s="14" t="str">
        <f>[8]Setembro!$C$25</f>
        <v>*</v>
      </c>
      <c r="W12" s="14" t="str">
        <f>[8]Setembro!$C$26</f>
        <v>*</v>
      </c>
      <c r="X12" s="14" t="str">
        <f>[8]Setembro!$C$27</f>
        <v>*</v>
      </c>
      <c r="Y12" s="14" t="str">
        <f>[8]Setembro!$C$28</f>
        <v>*</v>
      </c>
      <c r="Z12" s="14" t="str">
        <f>[8]Setembro!$C$29</f>
        <v>*</v>
      </c>
      <c r="AA12" s="14">
        <f>[8]Setembro!$C$30</f>
        <v>29.2</v>
      </c>
      <c r="AB12" s="14">
        <f>[8]Setembro!$C$31</f>
        <v>33.1</v>
      </c>
      <c r="AC12" s="14">
        <f>[8]Setembro!$C$32</f>
        <v>31.9</v>
      </c>
      <c r="AD12" s="14">
        <f>[8]Setembro!$C$33</f>
        <v>22.5</v>
      </c>
      <c r="AE12" s="14">
        <f>[8]Setembro!$C$34</f>
        <v>24.4</v>
      </c>
      <c r="AF12" s="30">
        <f t="shared" si="1"/>
        <v>33.1</v>
      </c>
      <c r="AG12" s="104">
        <f t="shared" si="2"/>
        <v>28.22</v>
      </c>
    </row>
    <row r="13" spans="1:33" ht="17.100000000000001" customHeight="1" x14ac:dyDescent="0.2">
      <c r="A13" s="88" t="s">
        <v>5</v>
      </c>
      <c r="B13" s="14">
        <f>[9]Setembro!$C$5</f>
        <v>33.6</v>
      </c>
      <c r="C13" s="14">
        <f>[9]Setembro!$C$6</f>
        <v>33.700000000000003</v>
      </c>
      <c r="D13" s="14">
        <f>[9]Setembro!$C$7</f>
        <v>34.4</v>
      </c>
      <c r="E13" s="14">
        <f>[9]Setembro!$C$8</f>
        <v>34.4</v>
      </c>
      <c r="F13" s="14">
        <f>[9]Setembro!$C$9</f>
        <v>31.7</v>
      </c>
      <c r="G13" s="14">
        <f>[9]Setembro!$C$10</f>
        <v>29.8</v>
      </c>
      <c r="H13" s="14">
        <f>[9]Setembro!$C$11</f>
        <v>34.700000000000003</v>
      </c>
      <c r="I13" s="14">
        <f>[9]Setembro!$C$12</f>
        <v>34.799999999999997</v>
      </c>
      <c r="J13" s="14">
        <f>[9]Setembro!$C$13</f>
        <v>36.1</v>
      </c>
      <c r="K13" s="14">
        <f>[9]Setembro!$C$14</f>
        <v>35.6</v>
      </c>
      <c r="L13" s="14">
        <f>[9]Setembro!$C$15</f>
        <v>30.3</v>
      </c>
      <c r="M13" s="14">
        <f>[9]Setembro!$C$16</f>
        <v>34.6</v>
      </c>
      <c r="N13" s="14">
        <f>[9]Setembro!$C$17</f>
        <v>35.200000000000003</v>
      </c>
      <c r="O13" s="14">
        <f>[9]Setembro!$C$18</f>
        <v>36.9</v>
      </c>
      <c r="P13" s="14">
        <f>[9]Setembro!$C$19</f>
        <v>34.4</v>
      </c>
      <c r="Q13" s="14">
        <f>[9]Setembro!$C$20</f>
        <v>26.1</v>
      </c>
      <c r="R13" s="14">
        <f>[9]Setembro!$C$21</f>
        <v>29.6</v>
      </c>
      <c r="S13" s="14">
        <f>[9]Setembro!$C$22</f>
        <v>33</v>
      </c>
      <c r="T13" s="14">
        <f>[9]Setembro!$C$23</f>
        <v>37.1</v>
      </c>
      <c r="U13" s="14">
        <f>[9]Setembro!$C$24</f>
        <v>37.299999999999997</v>
      </c>
      <c r="V13" s="14">
        <f>[9]Setembro!$C$25</f>
        <v>35.299999999999997</v>
      </c>
      <c r="W13" s="14">
        <f>[9]Setembro!$C$26</f>
        <v>31.8</v>
      </c>
      <c r="X13" s="14">
        <f>[9]Setembro!$C$27</f>
        <v>32.5</v>
      </c>
      <c r="Y13" s="14">
        <f>[9]Setembro!$C$28</f>
        <v>32.6</v>
      </c>
      <c r="Z13" s="14">
        <f>[9]Setembro!$C$29</f>
        <v>37.1</v>
      </c>
      <c r="AA13" s="14">
        <f>[9]Setembro!$C$30</f>
        <v>33.700000000000003</v>
      </c>
      <c r="AB13" s="14">
        <f>[9]Setembro!$C$31</f>
        <v>36.4</v>
      </c>
      <c r="AC13" s="14">
        <f>[9]Setembro!$C$32</f>
        <v>27.2</v>
      </c>
      <c r="AD13" s="14">
        <f>[9]Setembro!$C$33</f>
        <v>30.4</v>
      </c>
      <c r="AE13" s="14">
        <f>[9]Setembro!$C$34</f>
        <v>30.2</v>
      </c>
      <c r="AF13" s="30">
        <f t="shared" si="1"/>
        <v>37.299999999999997</v>
      </c>
      <c r="AG13" s="104">
        <f t="shared" si="2"/>
        <v>33.35</v>
      </c>
    </row>
    <row r="14" spans="1:33" ht="17.100000000000001" customHeight="1" x14ac:dyDescent="0.2">
      <c r="A14" s="88" t="s">
        <v>50</v>
      </c>
      <c r="B14" s="14">
        <f>[10]Setembro!$C$5</f>
        <v>35</v>
      </c>
      <c r="C14" s="14">
        <f>[10]Setembro!$C$6</f>
        <v>34.5</v>
      </c>
      <c r="D14" s="14">
        <f>[10]Setembro!$C$7</f>
        <v>33.5</v>
      </c>
      <c r="E14" s="14">
        <f>[10]Setembro!$C$8</f>
        <v>33.1</v>
      </c>
      <c r="F14" s="14">
        <f>[10]Setembro!$C$9</f>
        <v>33.6</v>
      </c>
      <c r="G14" s="14">
        <f>[10]Setembro!$C$10</f>
        <v>33.200000000000003</v>
      </c>
      <c r="H14" s="14">
        <f>[10]Setembro!$C$11</f>
        <v>33.700000000000003</v>
      </c>
      <c r="I14" s="14">
        <f>[10]Setembro!$C$12</f>
        <v>35.5</v>
      </c>
      <c r="J14" s="14">
        <f>[10]Setembro!$C$13</f>
        <v>36</v>
      </c>
      <c r="K14" s="14">
        <f>[10]Setembro!$C$14</f>
        <v>35.9</v>
      </c>
      <c r="L14" s="14">
        <f>[10]Setembro!$C$15</f>
        <v>35.9</v>
      </c>
      <c r="M14" s="14">
        <f>[10]Setembro!$C$16</f>
        <v>35.9</v>
      </c>
      <c r="N14" s="14">
        <f>[10]Setembro!$C$17</f>
        <v>35.5</v>
      </c>
      <c r="O14" s="14">
        <f>[10]Setembro!$C$18</f>
        <v>35.1</v>
      </c>
      <c r="P14" s="14">
        <f>[10]Setembro!$C$19</f>
        <v>35.9</v>
      </c>
      <c r="Q14" s="14">
        <f>[10]Setembro!$C$20</f>
        <v>35.1</v>
      </c>
      <c r="R14" s="14">
        <f>[10]Setembro!$C$21</f>
        <v>33.5</v>
      </c>
      <c r="S14" s="14">
        <f>[10]Setembro!$C$22</f>
        <v>34.299999999999997</v>
      </c>
      <c r="T14" s="14">
        <f>[10]Setembro!$C$23</f>
        <v>35.6</v>
      </c>
      <c r="U14" s="14">
        <f>[10]Setembro!$C$24</f>
        <v>35.4</v>
      </c>
      <c r="V14" s="14">
        <f>[10]Setembro!$C$25</f>
        <v>35.700000000000003</v>
      </c>
      <c r="W14" s="14">
        <f>[10]Setembro!$C$26</f>
        <v>35.1</v>
      </c>
      <c r="X14" s="14">
        <f>[10]Setembro!$C$27</f>
        <v>35.200000000000003</v>
      </c>
      <c r="Y14" s="14">
        <f>[10]Setembro!$C$28</f>
        <v>35.700000000000003</v>
      </c>
      <c r="Z14" s="14">
        <f>[10]Setembro!$C$29</f>
        <v>35.6</v>
      </c>
      <c r="AA14" s="14">
        <f>[10]Setembro!$C$30</f>
        <v>35.1</v>
      </c>
      <c r="AB14" s="14">
        <f>[10]Setembro!$C$31</f>
        <v>34.9</v>
      </c>
      <c r="AC14" s="14">
        <f>[10]Setembro!$C$32</f>
        <v>31.7</v>
      </c>
      <c r="AD14" s="14">
        <f>[10]Setembro!$C$33</f>
        <v>23.8</v>
      </c>
      <c r="AE14" s="14">
        <f>[10]Setembro!$C$34</f>
        <v>24.6</v>
      </c>
      <c r="AF14" s="30">
        <f>MAX(B14:AE14)</f>
        <v>36</v>
      </c>
      <c r="AG14" s="104">
        <f>AVERAGE(B14:AE14)</f>
        <v>34.120000000000005</v>
      </c>
    </row>
    <row r="15" spans="1:33" ht="17.100000000000001" customHeight="1" x14ac:dyDescent="0.2">
      <c r="A15" s="88" t="s">
        <v>6</v>
      </c>
      <c r="B15" s="14">
        <f>[11]Setembro!$C$5</f>
        <v>38.299999999999997</v>
      </c>
      <c r="C15" s="14">
        <f>[11]Setembro!$C$6</f>
        <v>38.4</v>
      </c>
      <c r="D15" s="14">
        <f>[11]Setembro!$C$7</f>
        <v>37.200000000000003</v>
      </c>
      <c r="E15" s="14">
        <f>[11]Setembro!$C$8</f>
        <v>36.9</v>
      </c>
      <c r="F15" s="14">
        <f>[11]Setembro!$C$9</f>
        <v>36.1</v>
      </c>
      <c r="G15" s="14">
        <f>[11]Setembro!$C$10</f>
        <v>36.6</v>
      </c>
      <c r="H15" s="14">
        <f>[11]Setembro!$C$11</f>
        <v>37.200000000000003</v>
      </c>
      <c r="I15" s="14">
        <f>[11]Setembro!$C$12</f>
        <v>38.200000000000003</v>
      </c>
      <c r="J15" s="14">
        <f>[11]Setembro!$C$13</f>
        <v>39.6</v>
      </c>
      <c r="K15" s="14">
        <f>[11]Setembro!$C$14</f>
        <v>39.6</v>
      </c>
      <c r="L15" s="14">
        <f>[11]Setembro!$C$15</f>
        <v>37.799999999999997</v>
      </c>
      <c r="M15" s="14">
        <f>[11]Setembro!$C$16</f>
        <v>39.700000000000003</v>
      </c>
      <c r="N15" s="14">
        <f>[11]Setembro!$C$17</f>
        <v>39.799999999999997</v>
      </c>
      <c r="O15" s="14">
        <f>[11]Setembro!$C$18</f>
        <v>39.5</v>
      </c>
      <c r="P15" s="14">
        <f>[11]Setembro!$C$19</f>
        <v>39.6</v>
      </c>
      <c r="Q15" s="14">
        <f>[11]Setembro!$C$20</f>
        <v>35.299999999999997</v>
      </c>
      <c r="R15" s="14">
        <f>[11]Setembro!$C$21</f>
        <v>36</v>
      </c>
      <c r="S15" s="14">
        <f>[11]Setembro!$C$22</f>
        <v>38</v>
      </c>
      <c r="T15" s="14">
        <f>[11]Setembro!$C$23</f>
        <v>39.200000000000003</v>
      </c>
      <c r="U15" s="14">
        <f>[11]Setembro!$C$24</f>
        <v>40.200000000000003</v>
      </c>
      <c r="V15" s="14">
        <f>[11]Setembro!$C$25</f>
        <v>39.5</v>
      </c>
      <c r="W15" s="14">
        <f>[11]Setembro!$C$26</f>
        <v>37.5</v>
      </c>
      <c r="X15" s="14">
        <f>[11]Setembro!$C$27</f>
        <v>38.299999999999997</v>
      </c>
      <c r="Y15" s="14">
        <f>[11]Setembro!$C$28</f>
        <v>38.799999999999997</v>
      </c>
      <c r="Z15" s="14">
        <f>[11]Setembro!$C$29</f>
        <v>39.700000000000003</v>
      </c>
      <c r="AA15" s="14">
        <f>[11]Setembro!$C$30</f>
        <v>36.700000000000003</v>
      </c>
      <c r="AB15" s="14">
        <f>[11]Setembro!$C$31</f>
        <v>38.1</v>
      </c>
      <c r="AC15" s="14">
        <f>[11]Setembro!$C$32</f>
        <v>31.6</v>
      </c>
      <c r="AD15" s="14">
        <f>[11]Setembro!$C$33</f>
        <v>27</v>
      </c>
      <c r="AE15" s="14">
        <f>[11]Setembro!$C$34</f>
        <v>32.299999999999997</v>
      </c>
      <c r="AF15" s="30">
        <f t="shared" ref="AF15:AF30" si="5">MAX(B15:AE15)</f>
        <v>40.200000000000003</v>
      </c>
      <c r="AG15" s="104">
        <f t="shared" ref="AG15:AG30" si="6">AVERAGE(B15:AE15)</f>
        <v>37.423333333333332</v>
      </c>
    </row>
    <row r="16" spans="1:33" ht="17.100000000000001" customHeight="1" x14ac:dyDescent="0.2">
      <c r="A16" s="88" t="s">
        <v>7</v>
      </c>
      <c r="B16" s="14">
        <f>[12]Setembro!$C$5</f>
        <v>30.2</v>
      </c>
      <c r="C16" s="14">
        <f>[12]Setembro!$C$6</f>
        <v>33.299999999999997</v>
      </c>
      <c r="D16" s="14">
        <f>[12]Setembro!$C$7</f>
        <v>34</v>
      </c>
      <c r="E16" s="14">
        <f>[12]Setembro!$C$8</f>
        <v>34.5</v>
      </c>
      <c r="F16" s="14">
        <f>[12]Setembro!$C$9</f>
        <v>33</v>
      </c>
      <c r="G16" s="14">
        <f>[12]Setembro!$C$10</f>
        <v>34</v>
      </c>
      <c r="H16" s="14">
        <f>[12]Setembro!$C$11</f>
        <v>33.4</v>
      </c>
      <c r="I16" s="14">
        <f>[12]Setembro!$C$12</f>
        <v>35</v>
      </c>
      <c r="J16" s="14">
        <f>[12]Setembro!$C$13</f>
        <v>36.299999999999997</v>
      </c>
      <c r="K16" s="14">
        <f>[12]Setembro!$C$14</f>
        <v>37.4</v>
      </c>
      <c r="L16" s="14">
        <f>[12]Setembro!$C$15</f>
        <v>31.7</v>
      </c>
      <c r="M16" s="14">
        <f>[12]Setembro!$C$16</f>
        <v>35.299999999999997</v>
      </c>
      <c r="N16" s="14">
        <f>[12]Setembro!$C$17</f>
        <v>37.1</v>
      </c>
      <c r="O16" s="14">
        <f>[12]Setembro!$C$18</f>
        <v>38.200000000000003</v>
      </c>
      <c r="P16" s="14">
        <f>[12]Setembro!$C$19</f>
        <v>37.299999999999997</v>
      </c>
      <c r="Q16" s="14">
        <f>[12]Setembro!$C$20</f>
        <v>29.3</v>
      </c>
      <c r="R16" s="14">
        <f>[12]Setembro!$C$21</f>
        <v>28.9</v>
      </c>
      <c r="S16" s="14">
        <f>[12]Setembro!$C$22</f>
        <v>33.799999999999997</v>
      </c>
      <c r="T16" s="14">
        <f>[12]Setembro!$C$23</f>
        <v>35.5</v>
      </c>
      <c r="U16" s="14">
        <f>[12]Setembro!$C$24</f>
        <v>36</v>
      </c>
      <c r="V16" s="14">
        <f>[12]Setembro!$C$25</f>
        <v>36.200000000000003</v>
      </c>
      <c r="W16" s="14">
        <f>[12]Setembro!$C$26</f>
        <v>36.6</v>
      </c>
      <c r="X16" s="14">
        <f>[12]Setembro!$C$27</f>
        <v>36.4</v>
      </c>
      <c r="Y16" s="14">
        <f>[12]Setembro!$C$28</f>
        <v>33.1</v>
      </c>
      <c r="Z16" s="14">
        <f>[12]Setembro!$C$29</f>
        <v>27.3</v>
      </c>
      <c r="AA16" s="14">
        <f>[12]Setembro!$C$30</f>
        <v>33.200000000000003</v>
      </c>
      <c r="AB16" s="14">
        <f>[12]Setembro!$C$31</f>
        <v>36.1</v>
      </c>
      <c r="AC16" s="14">
        <f>[12]Setembro!$C$32</f>
        <v>35.299999999999997</v>
      </c>
      <c r="AD16" s="14">
        <f>[12]Setembro!$C$33</f>
        <v>21.1</v>
      </c>
      <c r="AE16" s="14">
        <f>[12]Setembro!$C$34</f>
        <v>29.1</v>
      </c>
      <c r="AF16" s="30">
        <f t="shared" si="5"/>
        <v>38.200000000000003</v>
      </c>
      <c r="AG16" s="104">
        <f t="shared" si="6"/>
        <v>33.619999999999997</v>
      </c>
    </row>
    <row r="17" spans="1:35" ht="17.100000000000001" customHeight="1" x14ac:dyDescent="0.2">
      <c r="A17" s="88" t="s">
        <v>8</v>
      </c>
      <c r="B17" s="14">
        <f>[13]Setembro!$C$5</f>
        <v>30.7</v>
      </c>
      <c r="C17" s="14">
        <f>[13]Setembro!$C$6</f>
        <v>30.9</v>
      </c>
      <c r="D17" s="14">
        <f>[13]Setembro!$C$7</f>
        <v>32.4</v>
      </c>
      <c r="E17" s="14">
        <f>[13]Setembro!$C$8</f>
        <v>33.700000000000003</v>
      </c>
      <c r="F17" s="14">
        <f>[13]Setembro!$C$9</f>
        <v>31.6</v>
      </c>
      <c r="G17" s="14">
        <f>[13]Setembro!$C$10</f>
        <v>33.700000000000003</v>
      </c>
      <c r="H17" s="14">
        <f>[13]Setembro!$C$11</f>
        <v>32.9</v>
      </c>
      <c r="I17" s="14">
        <f>[13]Setembro!$C$12</f>
        <v>34.1</v>
      </c>
      <c r="J17" s="14">
        <f>[13]Setembro!$C$13</f>
        <v>35</v>
      </c>
      <c r="K17" s="14">
        <f>[13]Setembro!$C$14</f>
        <v>36.5</v>
      </c>
      <c r="L17" s="14">
        <f>[13]Setembro!$C$15</f>
        <v>32.299999999999997</v>
      </c>
      <c r="M17" s="14">
        <f>[13]Setembro!$C$16</f>
        <v>36.1</v>
      </c>
      <c r="N17" s="14">
        <f>[13]Setembro!$C$17</f>
        <v>35.6</v>
      </c>
      <c r="O17" s="14">
        <f>[13]Setembro!$C$18</f>
        <v>37.700000000000003</v>
      </c>
      <c r="P17" s="14">
        <f>[13]Setembro!$C$19</f>
        <v>32.6</v>
      </c>
      <c r="Q17" s="14">
        <f>[13]Setembro!$C$20</f>
        <v>26.1</v>
      </c>
      <c r="R17" s="14">
        <f>[13]Setembro!$C$21</f>
        <v>27.2</v>
      </c>
      <c r="S17" s="14">
        <f>[13]Setembro!$C$22</f>
        <v>33.299999999999997</v>
      </c>
      <c r="T17" s="14">
        <f>[13]Setembro!$C$23</f>
        <v>36.4</v>
      </c>
      <c r="U17" s="14">
        <f>[13]Setembro!$C$24</f>
        <v>36.200000000000003</v>
      </c>
      <c r="V17" s="14">
        <f>[13]Setembro!$C$25</f>
        <v>36.200000000000003</v>
      </c>
      <c r="W17" s="14">
        <f>[13]Setembro!$C$26</f>
        <v>36.200000000000003</v>
      </c>
      <c r="X17" s="14">
        <f>[13]Setembro!$C$27</f>
        <v>36.200000000000003</v>
      </c>
      <c r="Y17" s="14">
        <f>[13]Setembro!$C$28</f>
        <v>32.9</v>
      </c>
      <c r="Z17" s="14">
        <f>[13]Setembro!$C$29</f>
        <v>27.7</v>
      </c>
      <c r="AA17" s="14">
        <f>[13]Setembro!$C$30</f>
        <v>33.200000000000003</v>
      </c>
      <c r="AB17" s="14">
        <f>[13]Setembro!$C$31</f>
        <v>36.5</v>
      </c>
      <c r="AC17" s="14">
        <f>[13]Setembro!$C$32</f>
        <v>36.799999999999997</v>
      </c>
      <c r="AD17" s="14">
        <f>[13]Setembro!$C$33</f>
        <v>21.5</v>
      </c>
      <c r="AE17" s="14">
        <f>[13]Setembro!$C$34</f>
        <v>27.8</v>
      </c>
      <c r="AF17" s="30">
        <f t="shared" si="5"/>
        <v>37.700000000000003</v>
      </c>
      <c r="AG17" s="104">
        <f t="shared" si="6"/>
        <v>33.000000000000007</v>
      </c>
    </row>
    <row r="18" spans="1:35" ht="17.100000000000001" customHeight="1" x14ac:dyDescent="0.2">
      <c r="A18" s="88" t="s">
        <v>9</v>
      </c>
      <c r="B18" s="14">
        <f>[14]Setembro!$C$5</f>
        <v>31.1</v>
      </c>
      <c r="C18" s="14" t="str">
        <f>[14]Setembro!$C$6</f>
        <v>*</v>
      </c>
      <c r="D18" s="14" t="str">
        <f>[14]Setembro!$C$7</f>
        <v>*</v>
      </c>
      <c r="E18" s="14" t="str">
        <f>[14]Setembro!$C$8</f>
        <v>*</v>
      </c>
      <c r="F18" s="14" t="str">
        <f>[14]Setembro!$C$9</f>
        <v>*</v>
      </c>
      <c r="G18" s="14" t="str">
        <f>[14]Setembro!$C$10</f>
        <v>*</v>
      </c>
      <c r="H18" s="14" t="str">
        <f>[14]Setembro!$C$11</f>
        <v>*</v>
      </c>
      <c r="I18" s="14" t="str">
        <f>[14]Setembro!$C$12</f>
        <v>*</v>
      </c>
      <c r="J18" s="14" t="str">
        <f>[14]Setembro!$C$13</f>
        <v>*</v>
      </c>
      <c r="K18" s="14" t="str">
        <f>[14]Setembro!$C$14</f>
        <v>*</v>
      </c>
      <c r="L18" s="14" t="str">
        <f>[14]Setembro!$C$15</f>
        <v>*</v>
      </c>
      <c r="M18" s="14" t="str">
        <f>[14]Setembro!$C$16</f>
        <v>*</v>
      </c>
      <c r="N18" s="14" t="str">
        <f>[14]Setembro!$C$17</f>
        <v>*</v>
      </c>
      <c r="O18" s="14" t="str">
        <f>[14]Setembro!$C$18</f>
        <v>*</v>
      </c>
      <c r="P18" s="14" t="str">
        <f>[14]Setembro!$C$19</f>
        <v>*</v>
      </c>
      <c r="Q18" s="14" t="str">
        <f>[14]Setembro!$C$20</f>
        <v>*</v>
      </c>
      <c r="R18" s="14" t="str">
        <f>[14]Setembro!$C$21</f>
        <v>*</v>
      </c>
      <c r="S18" s="14" t="str">
        <f>[14]Setembro!$C$22</f>
        <v>*</v>
      </c>
      <c r="T18" s="14" t="str">
        <f>[14]Setembro!$C$23</f>
        <v>*</v>
      </c>
      <c r="U18" s="14" t="str">
        <f>[14]Setembro!$C$24</f>
        <v>*</v>
      </c>
      <c r="V18" s="14" t="str">
        <f>[14]Setembro!$C$25</f>
        <v>*</v>
      </c>
      <c r="W18" s="14" t="str">
        <f>[14]Setembro!$C$26</f>
        <v>*</v>
      </c>
      <c r="X18" s="14" t="str">
        <f>[14]Setembro!$C$27</f>
        <v>*</v>
      </c>
      <c r="Y18" s="14" t="str">
        <f>[14]Setembro!$C$28</f>
        <v>*</v>
      </c>
      <c r="Z18" s="14" t="str">
        <f>[14]Setembro!$C$29</f>
        <v>*</v>
      </c>
      <c r="AA18" s="14" t="str">
        <f>[14]Setembro!$C$30</f>
        <v>*</v>
      </c>
      <c r="AB18" s="14" t="str">
        <f>[14]Setembro!$C$31</f>
        <v>*</v>
      </c>
      <c r="AC18" s="14" t="str">
        <f>[14]Setembro!$C$32</f>
        <v>*</v>
      </c>
      <c r="AD18" s="14" t="str">
        <f>[14]Setembro!$C$33</f>
        <v>*</v>
      </c>
      <c r="AE18" s="14">
        <f>[14]Setembro!$C$34</f>
        <v>27</v>
      </c>
      <c r="AF18" s="30">
        <f t="shared" si="5"/>
        <v>31.1</v>
      </c>
      <c r="AG18" s="104">
        <f t="shared" si="6"/>
        <v>29.05</v>
      </c>
    </row>
    <row r="19" spans="1:35" ht="17.100000000000001" customHeight="1" x14ac:dyDescent="0.2">
      <c r="A19" s="88" t="s">
        <v>49</v>
      </c>
      <c r="B19" s="14">
        <f>[15]Setembro!$C$5</f>
        <v>36.1</v>
      </c>
      <c r="C19" s="14">
        <f>[15]Setembro!$C$6</f>
        <v>36.799999999999997</v>
      </c>
      <c r="D19" s="14">
        <f>[15]Setembro!$C$7</f>
        <v>36.6</v>
      </c>
      <c r="E19" s="14">
        <f>[15]Setembro!$C$8</f>
        <v>36.9</v>
      </c>
      <c r="F19" s="14">
        <f>[15]Setembro!$C$9</f>
        <v>28.5</v>
      </c>
      <c r="G19" s="14">
        <f>[15]Setembro!$C$10</f>
        <v>34.9</v>
      </c>
      <c r="H19" s="14">
        <f>[15]Setembro!$C$11</f>
        <v>35.9</v>
      </c>
      <c r="I19" s="14">
        <f>[15]Setembro!$C$12</f>
        <v>37</v>
      </c>
      <c r="J19" s="14">
        <f>[15]Setembro!$C$13</f>
        <v>37.9</v>
      </c>
      <c r="K19" s="14">
        <f>[15]Setembro!$C$14</f>
        <v>37.9</v>
      </c>
      <c r="L19" s="14">
        <f>[15]Setembro!$C$15</f>
        <v>31.3</v>
      </c>
      <c r="M19" s="14">
        <f>[15]Setembro!$C$16</f>
        <v>36.4</v>
      </c>
      <c r="N19" s="14">
        <f>[15]Setembro!$C$17</f>
        <v>38.700000000000003</v>
      </c>
      <c r="O19" s="14">
        <f>[15]Setembro!$C$18</f>
        <v>37.6</v>
      </c>
      <c r="P19" s="14">
        <f>[15]Setembro!$C$19</f>
        <v>31.5</v>
      </c>
      <c r="Q19" s="14">
        <f>[15]Setembro!$C$20</f>
        <v>23.2</v>
      </c>
      <c r="R19" s="14">
        <f>[15]Setembro!$C$21</f>
        <v>30.1</v>
      </c>
      <c r="S19" s="14">
        <f>[15]Setembro!$C$22</f>
        <v>35.9</v>
      </c>
      <c r="T19" s="14">
        <f>[15]Setembro!$C$23</f>
        <v>38.1</v>
      </c>
      <c r="U19" s="14">
        <f>[15]Setembro!$C$24</f>
        <v>38.799999999999997</v>
      </c>
      <c r="V19" s="14">
        <f>[15]Setembro!$C$25</f>
        <v>38.4</v>
      </c>
      <c r="W19" s="14">
        <f>[15]Setembro!$C$26</f>
        <v>37.700000000000003</v>
      </c>
      <c r="X19" s="14">
        <f>[15]Setembro!$C$27</f>
        <v>31.1</v>
      </c>
      <c r="Y19" s="14">
        <f>[15]Setembro!$C$28</f>
        <v>36.6</v>
      </c>
      <c r="Z19" s="14">
        <f>[15]Setembro!$C$29</f>
        <v>32.9</v>
      </c>
      <c r="AA19" s="14">
        <f>[15]Setembro!$C$30</f>
        <v>36.799999999999997</v>
      </c>
      <c r="AB19" s="14">
        <f>[15]Setembro!$C$31</f>
        <v>38.5</v>
      </c>
      <c r="AC19" s="14">
        <f>[15]Setembro!$C$32</f>
        <v>33.9</v>
      </c>
      <c r="AD19" s="14">
        <f>[15]Setembro!$C$33</f>
        <v>27.3</v>
      </c>
      <c r="AE19" s="14">
        <f>[15]Setembro!$C$34</f>
        <v>31</v>
      </c>
      <c r="AF19" s="30">
        <f t="shared" si="5"/>
        <v>38.799999999999997</v>
      </c>
      <c r="AG19" s="104">
        <f t="shared" si="6"/>
        <v>34.809999999999995</v>
      </c>
      <c r="AI19" s="37" t="s">
        <v>54</v>
      </c>
    </row>
    <row r="20" spans="1:35" ht="17.100000000000001" customHeight="1" x14ac:dyDescent="0.2">
      <c r="A20" s="88" t="s">
        <v>10</v>
      </c>
      <c r="B20" s="14">
        <f>[16]Setembro!$C$5</f>
        <v>31</v>
      </c>
      <c r="C20" s="14">
        <f>[16]Setembro!$C$6</f>
        <v>33.6</v>
      </c>
      <c r="D20" s="14">
        <f>[16]Setembro!$C$7</f>
        <v>33.9</v>
      </c>
      <c r="E20" s="14">
        <f>[16]Setembro!$C$8</f>
        <v>34.5</v>
      </c>
      <c r="F20" s="14">
        <f>[16]Setembro!$C$9</f>
        <v>31.7</v>
      </c>
      <c r="G20" s="14">
        <f>[16]Setembro!$C$10</f>
        <v>34.200000000000003</v>
      </c>
      <c r="H20" s="14">
        <f>[16]Setembro!$C$11</f>
        <v>34.4</v>
      </c>
      <c r="I20" s="14">
        <f>[16]Setembro!$C$12</f>
        <v>34.9</v>
      </c>
      <c r="J20" s="14">
        <f>[16]Setembro!$C$13</f>
        <v>36.4</v>
      </c>
      <c r="K20" s="14">
        <f>[16]Setembro!$C$14</f>
        <v>36.700000000000003</v>
      </c>
      <c r="L20" s="14">
        <f>[16]Setembro!$C$15</f>
        <v>30.8</v>
      </c>
      <c r="M20" s="14">
        <f>[16]Setembro!$C$16</f>
        <v>36.4</v>
      </c>
      <c r="N20" s="14">
        <f>[16]Setembro!$C$17</f>
        <v>36.5</v>
      </c>
      <c r="O20" s="14">
        <f>[16]Setembro!$C$18</f>
        <v>38.299999999999997</v>
      </c>
      <c r="P20" s="14">
        <f>[16]Setembro!$C$19</f>
        <v>34.799999999999997</v>
      </c>
      <c r="Q20" s="14">
        <f>[16]Setembro!$C$20</f>
        <v>26.2</v>
      </c>
      <c r="R20" s="14">
        <f>[16]Setembro!$C$21</f>
        <v>28.2</v>
      </c>
      <c r="S20" s="14">
        <f>[16]Setembro!$C$22</f>
        <v>34.4</v>
      </c>
      <c r="T20" s="14">
        <f>[16]Setembro!$C$23</f>
        <v>37</v>
      </c>
      <c r="U20" s="14">
        <f>[16]Setembro!$C$24</f>
        <v>36.799999999999997</v>
      </c>
      <c r="V20" s="14">
        <f>[16]Setembro!$C$25</f>
        <v>36.9</v>
      </c>
      <c r="W20" s="14">
        <f>[16]Setembro!$C$26</f>
        <v>37</v>
      </c>
      <c r="X20" s="14">
        <f>[16]Setembro!$C$27</f>
        <v>36</v>
      </c>
      <c r="Y20" s="14">
        <f>[16]Setembro!$C$28</f>
        <v>34.9</v>
      </c>
      <c r="Z20" s="14">
        <f>[16]Setembro!$C$29</f>
        <v>28.2</v>
      </c>
      <c r="AA20" s="14">
        <f>[16]Setembro!$C$30</f>
        <v>33.799999999999997</v>
      </c>
      <c r="AB20" s="14">
        <f>[16]Setembro!$C$31</f>
        <v>36.799999999999997</v>
      </c>
      <c r="AC20" s="14">
        <f>[16]Setembro!$C$32</f>
        <v>36.799999999999997</v>
      </c>
      <c r="AD20" s="14">
        <f>[16]Setembro!$C$33</f>
        <v>20.9</v>
      </c>
      <c r="AE20" s="14">
        <f>[16]Setembro!$C$34</f>
        <v>28.4</v>
      </c>
      <c r="AF20" s="30">
        <f t="shared" si="5"/>
        <v>38.299999999999997</v>
      </c>
      <c r="AG20" s="104">
        <f t="shared" si="6"/>
        <v>33.679999999999993</v>
      </c>
    </row>
    <row r="21" spans="1:35" ht="17.100000000000001" customHeight="1" x14ac:dyDescent="0.2">
      <c r="A21" s="88" t="s">
        <v>11</v>
      </c>
      <c r="B21" s="14">
        <f>[17]Setembro!$C$5</f>
        <v>32.1</v>
      </c>
      <c r="C21" s="14">
        <f>[17]Setembro!$C$6</f>
        <v>36</v>
      </c>
      <c r="D21" s="14">
        <f>[17]Setembro!$C$7</f>
        <v>35.799999999999997</v>
      </c>
      <c r="E21" s="14">
        <f>[17]Setembro!$C$8</f>
        <v>37.1</v>
      </c>
      <c r="F21" s="14">
        <f>[17]Setembro!$C$9</f>
        <v>34.200000000000003</v>
      </c>
      <c r="G21" s="14">
        <f>[17]Setembro!$C$10</f>
        <v>36</v>
      </c>
      <c r="H21" s="14">
        <f>[17]Setembro!$C$11</f>
        <v>36</v>
      </c>
      <c r="I21" s="14">
        <f>[17]Setembro!$C$12</f>
        <v>36.9</v>
      </c>
      <c r="J21" s="14">
        <f>[17]Setembro!$C$13</f>
        <v>38.1</v>
      </c>
      <c r="K21" s="14">
        <f>[17]Setembro!$C$14</f>
        <v>39</v>
      </c>
      <c r="L21" s="14">
        <f>[17]Setembro!$C$15</f>
        <v>34.9</v>
      </c>
      <c r="M21" s="14">
        <f>[17]Setembro!$C$16</f>
        <v>36.299999999999997</v>
      </c>
      <c r="N21" s="14">
        <f>[17]Setembro!$C$17</f>
        <v>37.9</v>
      </c>
      <c r="O21" s="14">
        <f>[17]Setembro!$C$18</f>
        <v>37.700000000000003</v>
      </c>
      <c r="P21" s="14">
        <f>[17]Setembro!$C$19</f>
        <v>38.200000000000003</v>
      </c>
      <c r="Q21" s="14">
        <f>[17]Setembro!$C$20</f>
        <v>32.1</v>
      </c>
      <c r="R21" s="14">
        <f>[17]Setembro!$C$21</f>
        <v>30.1</v>
      </c>
      <c r="S21" s="14">
        <f>[17]Setembro!$C$22</f>
        <v>34.5</v>
      </c>
      <c r="T21" s="14">
        <f>[17]Setembro!$C$23</f>
        <v>37.200000000000003</v>
      </c>
      <c r="U21" s="14">
        <f>[17]Setembro!$C$24</f>
        <v>37.299999999999997</v>
      </c>
      <c r="V21" s="14">
        <f>[17]Setembro!$C$25</f>
        <v>37.4</v>
      </c>
      <c r="W21" s="14">
        <f>[17]Setembro!$C$26</f>
        <v>37.4</v>
      </c>
      <c r="X21" s="14">
        <f>[17]Setembro!$C$27</f>
        <v>36.200000000000003</v>
      </c>
      <c r="Y21" s="14">
        <f>[17]Setembro!$C$28</f>
        <v>34.200000000000003</v>
      </c>
      <c r="Z21" s="14">
        <f>[17]Setembro!$C$29</f>
        <v>29.5</v>
      </c>
      <c r="AA21" s="14">
        <f>[17]Setembro!$C$30</f>
        <v>34.9</v>
      </c>
      <c r="AB21" s="14">
        <f>[17]Setembro!$C$31</f>
        <v>38</v>
      </c>
      <c r="AC21" s="14">
        <f>[17]Setembro!$C$32</f>
        <v>35.9</v>
      </c>
      <c r="AD21" s="14">
        <f>[17]Setembro!$C$33</f>
        <v>25.7</v>
      </c>
      <c r="AE21" s="14">
        <f>[17]Setembro!$C$34</f>
        <v>31.4</v>
      </c>
      <c r="AF21" s="30">
        <f t="shared" si="5"/>
        <v>39</v>
      </c>
      <c r="AG21" s="104">
        <f t="shared" si="6"/>
        <v>35.266666666666666</v>
      </c>
    </row>
    <row r="22" spans="1:35" ht="17.100000000000001" customHeight="1" x14ac:dyDescent="0.2">
      <c r="A22" s="88" t="s">
        <v>12</v>
      </c>
      <c r="B22" s="14">
        <f>[18]Setembro!$C$5</f>
        <v>38.1</v>
      </c>
      <c r="C22" s="14">
        <f>[18]Setembro!$C$6</f>
        <v>37.9</v>
      </c>
      <c r="D22" s="14">
        <f>[18]Setembro!$C$7</f>
        <v>37.700000000000003</v>
      </c>
      <c r="E22" s="14">
        <f>[18]Setembro!$C$8</f>
        <v>37.700000000000003</v>
      </c>
      <c r="F22" s="14">
        <f>[18]Setembro!$C$9</f>
        <v>32.5</v>
      </c>
      <c r="G22" s="14">
        <f>[18]Setembro!$C$10</f>
        <v>35.700000000000003</v>
      </c>
      <c r="H22" s="14">
        <f>[18]Setembro!$C$11</f>
        <v>37.1</v>
      </c>
      <c r="I22" s="14">
        <f>[18]Setembro!$C$12</f>
        <v>37.299999999999997</v>
      </c>
      <c r="J22" s="14">
        <f>[18]Setembro!$C$13</f>
        <v>38.1</v>
      </c>
      <c r="K22" s="14">
        <f>[18]Setembro!$C$14</f>
        <v>38.6</v>
      </c>
      <c r="L22" s="14">
        <f>[18]Setembro!$C$15</f>
        <v>35.700000000000003</v>
      </c>
      <c r="M22" s="14">
        <f>[18]Setembro!$C$16</f>
        <v>37.4</v>
      </c>
      <c r="N22" s="14">
        <f>[18]Setembro!$C$17</f>
        <v>39.1</v>
      </c>
      <c r="O22" s="14">
        <f>[18]Setembro!$C$18</f>
        <v>37.9</v>
      </c>
      <c r="P22" s="14">
        <f>[18]Setembro!$C$19</f>
        <v>36</v>
      </c>
      <c r="Q22" s="14">
        <f>[18]Setembro!$C$20</f>
        <v>32</v>
      </c>
      <c r="R22" s="14">
        <f>[18]Setembro!$C$21</f>
        <v>31.4</v>
      </c>
      <c r="S22" s="14">
        <f>[18]Setembro!$C$22</f>
        <v>36.5</v>
      </c>
      <c r="T22" s="14">
        <f>[18]Setembro!$C$23</f>
        <v>39.5</v>
      </c>
      <c r="U22" s="14">
        <f>[18]Setembro!$C$24</f>
        <v>40.1</v>
      </c>
      <c r="V22" s="14">
        <f>[18]Setembro!$C$25</f>
        <v>39.299999999999997</v>
      </c>
      <c r="W22" s="14">
        <f>[18]Setembro!$C$26</f>
        <v>37.6</v>
      </c>
      <c r="X22" s="14">
        <f>[18]Setembro!$C$27</f>
        <v>37.299999999999997</v>
      </c>
      <c r="Y22" s="14">
        <f>[18]Setembro!$C$28</f>
        <v>37.4</v>
      </c>
      <c r="Z22" s="14">
        <f>[18]Setembro!$C$29</f>
        <v>35.4</v>
      </c>
      <c r="AA22" s="14">
        <f>[18]Setembro!$C$30</f>
        <v>37.4</v>
      </c>
      <c r="AB22" s="14">
        <f>[18]Setembro!$C$31</f>
        <v>38.4</v>
      </c>
      <c r="AC22" s="14">
        <f>[18]Setembro!$C$32</f>
        <v>32.6</v>
      </c>
      <c r="AD22" s="14">
        <f>[18]Setembro!$C$33</f>
        <v>29.1</v>
      </c>
      <c r="AE22" s="14">
        <f>[18]Setembro!$C$34</f>
        <v>30.4</v>
      </c>
      <c r="AF22" s="30">
        <f t="shared" si="5"/>
        <v>40.1</v>
      </c>
      <c r="AG22" s="104">
        <f t="shared" si="6"/>
        <v>36.373333333333328</v>
      </c>
    </row>
    <row r="23" spans="1:35" ht="17.100000000000001" customHeight="1" x14ac:dyDescent="0.2">
      <c r="A23" s="88" t="s">
        <v>13</v>
      </c>
      <c r="B23" s="14">
        <f>[19]Setembro!$C$5</f>
        <v>38.299999999999997</v>
      </c>
      <c r="C23" s="14">
        <f>[19]Setembro!$C$6</f>
        <v>37.799999999999997</v>
      </c>
      <c r="D23" s="14">
        <f>[19]Setembro!$C$7</f>
        <v>37.4</v>
      </c>
      <c r="E23" s="14">
        <f>[19]Setembro!$C$8</f>
        <v>37.4</v>
      </c>
      <c r="F23" s="14">
        <f>[19]Setembro!$C$9</f>
        <v>28.7</v>
      </c>
      <c r="G23" s="14">
        <f>[19]Setembro!$C$10</f>
        <v>34.299999999999997</v>
      </c>
      <c r="H23" s="14">
        <f>[19]Setembro!$C$11</f>
        <v>37.5</v>
      </c>
      <c r="I23" s="14">
        <f>[19]Setembro!$C$12</f>
        <v>37.9</v>
      </c>
      <c r="J23" s="14">
        <f>[19]Setembro!$C$13</f>
        <v>38.200000000000003</v>
      </c>
      <c r="K23" s="14">
        <f>[19]Setembro!$C$14</f>
        <v>37.6</v>
      </c>
      <c r="L23" s="14">
        <f>[19]Setembro!$C$15</f>
        <v>30.4</v>
      </c>
      <c r="M23" s="14">
        <f>[19]Setembro!$C$16</f>
        <v>35.1</v>
      </c>
      <c r="N23" s="14">
        <f>[19]Setembro!$C$17</f>
        <v>38</v>
      </c>
      <c r="O23" s="14">
        <f>[19]Setembro!$C$18</f>
        <v>38.700000000000003</v>
      </c>
      <c r="P23" s="14">
        <f>[19]Setembro!$C$19</f>
        <v>37.1</v>
      </c>
      <c r="Q23" s="14">
        <f>[19]Setembro!$C$20</f>
        <v>28.8</v>
      </c>
      <c r="R23" s="14">
        <f>[19]Setembro!$C$21</f>
        <v>30.2</v>
      </c>
      <c r="S23" s="14">
        <f>[19]Setembro!$C$22</f>
        <v>36.799999999999997</v>
      </c>
      <c r="T23" s="14">
        <f>[19]Setembro!$C$23</f>
        <v>39.1</v>
      </c>
      <c r="U23" s="14">
        <f>[19]Setembro!$C$24</f>
        <v>40</v>
      </c>
      <c r="V23" s="14">
        <f>[19]Setembro!$C$25</f>
        <v>38.200000000000003</v>
      </c>
      <c r="W23" s="14">
        <f>[19]Setembro!$C$26</f>
        <v>34</v>
      </c>
      <c r="X23" s="14">
        <f>[19]Setembro!$C$27</f>
        <v>32.5</v>
      </c>
      <c r="Y23" s="14">
        <f>[19]Setembro!$C$28</f>
        <v>36.299999999999997</v>
      </c>
      <c r="Z23" s="14">
        <f>[19]Setembro!$C$29</f>
        <v>39.6</v>
      </c>
      <c r="AA23" s="14">
        <f>[19]Setembro!$C$30</f>
        <v>36.799999999999997</v>
      </c>
      <c r="AB23" s="14">
        <f>[19]Setembro!$C$31</f>
        <v>38.299999999999997</v>
      </c>
      <c r="AC23" s="14">
        <f>[19]Setembro!$C$32</f>
        <v>30.9</v>
      </c>
      <c r="AD23" s="14">
        <f>[19]Setembro!$C$33</f>
        <v>30</v>
      </c>
      <c r="AE23" s="14">
        <f>[19]Setembro!$C$34</f>
        <v>32.5</v>
      </c>
      <c r="AF23" s="30">
        <f t="shared" si="5"/>
        <v>40</v>
      </c>
      <c r="AG23" s="104">
        <f t="shared" si="6"/>
        <v>35.61333333333333</v>
      </c>
    </row>
    <row r="24" spans="1:35" ht="17.100000000000001" customHeight="1" x14ac:dyDescent="0.2">
      <c r="A24" s="88" t="s">
        <v>14</v>
      </c>
      <c r="B24" s="14">
        <f>[20]Setembro!$C$5</f>
        <v>36.1</v>
      </c>
      <c r="C24" s="14">
        <f>[20]Setembro!$C$6</f>
        <v>34.6</v>
      </c>
      <c r="D24" s="14">
        <f>[20]Setembro!$C$7</f>
        <v>33.700000000000003</v>
      </c>
      <c r="E24" s="14">
        <f>[20]Setembro!$C$8</f>
        <v>32.700000000000003</v>
      </c>
      <c r="F24" s="14">
        <f>[20]Setembro!$C$9</f>
        <v>34.1</v>
      </c>
      <c r="G24" s="14">
        <f>[20]Setembro!$C$10</f>
        <v>34</v>
      </c>
      <c r="H24" s="14">
        <f>[20]Setembro!$C$11</f>
        <v>34.9</v>
      </c>
      <c r="I24" s="14">
        <f>[20]Setembro!$C$12</f>
        <v>36.799999999999997</v>
      </c>
      <c r="J24" s="14">
        <f>[20]Setembro!$C$13</f>
        <v>36.5</v>
      </c>
      <c r="K24" s="14">
        <f>[20]Setembro!$C$14</f>
        <v>35.9</v>
      </c>
      <c r="L24" s="14">
        <f>[20]Setembro!$C$15</f>
        <v>38.299999999999997</v>
      </c>
      <c r="M24" s="14">
        <f>[20]Setembro!$C$16</f>
        <v>37.1</v>
      </c>
      <c r="N24" s="14">
        <f>[20]Setembro!$C$17</f>
        <v>35.6</v>
      </c>
      <c r="O24" s="14">
        <f>[20]Setembro!$C$18</f>
        <v>36.799999999999997</v>
      </c>
      <c r="P24" s="14">
        <f>[20]Setembro!$C$19</f>
        <v>37.1</v>
      </c>
      <c r="Q24" s="14">
        <f>[20]Setembro!$C$20</f>
        <v>37.700000000000003</v>
      </c>
      <c r="R24" s="14">
        <f>[20]Setembro!$C$21</f>
        <v>35.799999999999997</v>
      </c>
      <c r="S24" s="14">
        <f>[20]Setembro!$C$22</f>
        <v>36.1</v>
      </c>
      <c r="T24" s="14">
        <f>[20]Setembro!$C$23</f>
        <v>36.799999999999997</v>
      </c>
      <c r="U24" s="14">
        <f>[20]Setembro!$C$24</f>
        <v>36.5</v>
      </c>
      <c r="V24" s="14">
        <f>[20]Setembro!$C$25</f>
        <v>35.9</v>
      </c>
      <c r="W24" s="14">
        <f>[20]Setembro!$C$26</f>
        <v>34.6</v>
      </c>
      <c r="X24" s="14">
        <f>[20]Setembro!$C$27</f>
        <v>35.299999999999997</v>
      </c>
      <c r="Y24" s="14">
        <f>[20]Setembro!$C$28</f>
        <v>35.6</v>
      </c>
      <c r="Z24" s="14">
        <f>[20]Setembro!$C$29</f>
        <v>35.299999999999997</v>
      </c>
      <c r="AA24" s="14">
        <f>[20]Setembro!$C$30</f>
        <v>34.9</v>
      </c>
      <c r="AB24" s="14">
        <f>[20]Setembro!$C$31</f>
        <v>37</v>
      </c>
      <c r="AC24" s="14">
        <f>[20]Setembro!$C$32</f>
        <v>36.700000000000003</v>
      </c>
      <c r="AD24" s="14">
        <f>[20]Setembro!$C$33</f>
        <v>28.3</v>
      </c>
      <c r="AE24" s="14">
        <f>[20]Setembro!$C$34</f>
        <v>27.2</v>
      </c>
      <c r="AF24" s="30">
        <f t="shared" si="5"/>
        <v>38.299999999999997</v>
      </c>
      <c r="AG24" s="104">
        <f t="shared" si="6"/>
        <v>35.263333333333335</v>
      </c>
    </row>
    <row r="25" spans="1:35" ht="17.100000000000001" customHeight="1" x14ac:dyDescent="0.2">
      <c r="A25" s="88" t="s">
        <v>15</v>
      </c>
      <c r="B25" s="14">
        <f>[21]Setembro!$C$5</f>
        <v>30</v>
      </c>
      <c r="C25" s="14">
        <f>[21]Setembro!$C$6</f>
        <v>32.299999999999997</v>
      </c>
      <c r="D25" s="14">
        <f>[21]Setembro!$C$7</f>
        <v>32.6</v>
      </c>
      <c r="E25" s="14">
        <f>[21]Setembro!$C$8</f>
        <v>33.700000000000003</v>
      </c>
      <c r="F25" s="14">
        <f>[21]Setembro!$C$9</f>
        <v>26.7</v>
      </c>
      <c r="G25" s="14">
        <f>[21]Setembro!$C$10</f>
        <v>32.200000000000003</v>
      </c>
      <c r="H25" s="14">
        <f>[21]Setembro!$C$11</f>
        <v>32.299999999999997</v>
      </c>
      <c r="I25" s="14">
        <f>[21]Setembro!$C$12</f>
        <v>33.5</v>
      </c>
      <c r="J25" s="14">
        <f>[21]Setembro!$C$13</f>
        <v>34.700000000000003</v>
      </c>
      <c r="K25" s="14">
        <f>[21]Setembro!$C$14</f>
        <v>35.4</v>
      </c>
      <c r="L25" s="14">
        <f>[21]Setembro!$C$15</f>
        <v>29.3</v>
      </c>
      <c r="M25" s="14">
        <f>[21]Setembro!$C$16</f>
        <v>34.1</v>
      </c>
      <c r="N25" s="14">
        <f>[21]Setembro!$C$17</f>
        <v>35.4</v>
      </c>
      <c r="O25" s="14">
        <f>[21]Setembro!$C$18</f>
        <v>33.9</v>
      </c>
      <c r="P25" s="14">
        <f>[21]Setembro!$C$19</f>
        <v>27.6</v>
      </c>
      <c r="Q25" s="14">
        <f>[21]Setembro!$C$20</f>
        <v>21.3</v>
      </c>
      <c r="R25" s="14">
        <f>[21]Setembro!$C$21</f>
        <v>25.8</v>
      </c>
      <c r="S25" s="14">
        <f>[21]Setembro!$C$22</f>
        <v>32.4</v>
      </c>
      <c r="T25" s="14">
        <f>[21]Setembro!$C$23</f>
        <v>34.799999999999997</v>
      </c>
      <c r="U25" s="14">
        <f>[21]Setembro!$C$24</f>
        <v>34.299999999999997</v>
      </c>
      <c r="V25" s="14">
        <f>[21]Setembro!$C$25</f>
        <v>34.6</v>
      </c>
      <c r="W25" s="14">
        <f>[21]Setembro!$C$26</f>
        <v>34.799999999999997</v>
      </c>
      <c r="X25" s="14">
        <f>[21]Setembro!$C$27</f>
        <v>27.6</v>
      </c>
      <c r="Y25" s="14">
        <f>[21]Setembro!$C$28</f>
        <v>32</v>
      </c>
      <c r="Z25" s="14">
        <f>[21]Setembro!$C$29</f>
        <v>25.9</v>
      </c>
      <c r="AA25" s="14">
        <f>[21]Setembro!$C$30</f>
        <v>32</v>
      </c>
      <c r="AB25" s="14">
        <f>[21]Setembro!$C$31</f>
        <v>33.9</v>
      </c>
      <c r="AC25" s="14">
        <f>[21]Setembro!$C$32</f>
        <v>30.3</v>
      </c>
      <c r="AD25" s="14">
        <f>[21]Setembro!$C$33</f>
        <v>22.7</v>
      </c>
      <c r="AE25" s="14">
        <f>[21]Setembro!$C$34</f>
        <v>28.2</v>
      </c>
      <c r="AF25" s="30">
        <f t="shared" si="5"/>
        <v>35.4</v>
      </c>
      <c r="AG25" s="104">
        <f t="shared" si="6"/>
        <v>31.143333333333327</v>
      </c>
    </row>
    <row r="26" spans="1:35" ht="17.100000000000001" customHeight="1" x14ac:dyDescent="0.2">
      <c r="A26" s="88" t="s">
        <v>16</v>
      </c>
      <c r="B26" s="14">
        <f>[22]Setembro!$C$5</f>
        <v>39.9</v>
      </c>
      <c r="C26" s="14">
        <f>[22]Setembro!$C$6</f>
        <v>40.200000000000003</v>
      </c>
      <c r="D26" s="14">
        <f>[22]Setembro!$C$7</f>
        <v>39.200000000000003</v>
      </c>
      <c r="E26" s="14">
        <f>[22]Setembro!$C$8</f>
        <v>38.9</v>
      </c>
      <c r="F26" s="14">
        <f>[22]Setembro!$C$9</f>
        <v>31.9</v>
      </c>
      <c r="G26" s="14">
        <f>[22]Setembro!$C$10</f>
        <v>33.6</v>
      </c>
      <c r="H26" s="14">
        <f>[22]Setembro!$C$11</f>
        <v>37</v>
      </c>
      <c r="I26" s="14">
        <f>[22]Setembro!$C$12</f>
        <v>37.700000000000003</v>
      </c>
      <c r="J26" s="14">
        <f>[22]Setembro!$C$13</f>
        <v>38.700000000000003</v>
      </c>
      <c r="K26" s="14">
        <f>[22]Setembro!$C$14</f>
        <v>38.4</v>
      </c>
      <c r="L26" s="14">
        <f>[22]Setembro!$C$15</f>
        <v>34.799999999999997</v>
      </c>
      <c r="M26" s="14">
        <f>[22]Setembro!$C$16</f>
        <v>32.9</v>
      </c>
      <c r="N26" s="14">
        <f>[22]Setembro!$C$17</f>
        <v>38.299999999999997</v>
      </c>
      <c r="O26" s="14">
        <f>[22]Setembro!$C$18</f>
        <v>36.4</v>
      </c>
      <c r="P26" s="14">
        <f>[22]Setembro!$C$19</f>
        <v>30.9</v>
      </c>
      <c r="Q26" s="14">
        <f>[22]Setembro!$C$20</f>
        <v>19.7</v>
      </c>
      <c r="R26" s="14">
        <f>[22]Setembro!$C$21</f>
        <v>27.9</v>
      </c>
      <c r="S26" s="14">
        <f>[22]Setembro!$C$22</f>
        <v>32.5</v>
      </c>
      <c r="T26" s="14">
        <f>[22]Setembro!$C$23</f>
        <v>39.700000000000003</v>
      </c>
      <c r="U26" s="14">
        <f>[22]Setembro!$C$24</f>
        <v>40.1</v>
      </c>
      <c r="V26" s="14">
        <f>[22]Setembro!$C$25</f>
        <v>39.200000000000003</v>
      </c>
      <c r="W26" s="14">
        <f>[22]Setembro!$C$26</f>
        <v>32.700000000000003</v>
      </c>
      <c r="X26" s="14">
        <f>[22]Setembro!$C$27</f>
        <v>28.8</v>
      </c>
      <c r="Y26" s="14">
        <f>[22]Setembro!$C$28</f>
        <v>35.799999999999997</v>
      </c>
      <c r="Z26" s="14">
        <f>[22]Setembro!$C$29</f>
        <v>31.9</v>
      </c>
      <c r="AA26" s="14">
        <f>[22]Setembro!$C$30</f>
        <v>37.9</v>
      </c>
      <c r="AB26" s="14">
        <f>[22]Setembro!$C$31</f>
        <v>38.9</v>
      </c>
      <c r="AC26" s="14">
        <f>[22]Setembro!$C$32</f>
        <v>30.4</v>
      </c>
      <c r="AD26" s="14">
        <f>[22]Setembro!$C$33</f>
        <v>29.7</v>
      </c>
      <c r="AE26" s="14">
        <f>[22]Setembro!$C$34</f>
        <v>31.1</v>
      </c>
      <c r="AF26" s="30">
        <f t="shared" si="5"/>
        <v>40.200000000000003</v>
      </c>
      <c r="AG26" s="104">
        <f t="shared" si="6"/>
        <v>34.836666666666666</v>
      </c>
    </row>
    <row r="27" spans="1:35" ht="17.100000000000001" customHeight="1" x14ac:dyDescent="0.2">
      <c r="A27" s="88" t="s">
        <v>17</v>
      </c>
      <c r="B27" s="14">
        <f>[23]Setembro!$C$5</f>
        <v>32.299999999999997</v>
      </c>
      <c r="C27" s="14">
        <f>[23]Setembro!$C$6</f>
        <v>35.299999999999997</v>
      </c>
      <c r="D27" s="14">
        <f>[23]Setembro!$C$7</f>
        <v>35.6</v>
      </c>
      <c r="E27" s="14">
        <f>[23]Setembro!$C$8</f>
        <v>35.9</v>
      </c>
      <c r="F27" s="14">
        <f>[23]Setembro!$C$9</f>
        <v>34.700000000000003</v>
      </c>
      <c r="G27" s="14">
        <f>[23]Setembro!$C$10</f>
        <v>35.4</v>
      </c>
      <c r="H27" s="14">
        <f>[23]Setembro!$C$11</f>
        <v>35.700000000000003</v>
      </c>
      <c r="I27" s="14">
        <f>[23]Setembro!$C$12</f>
        <v>36</v>
      </c>
      <c r="J27" s="14">
        <f>[23]Setembro!$C$13</f>
        <v>37.799999999999997</v>
      </c>
      <c r="K27" s="14">
        <f>[23]Setembro!$C$14</f>
        <v>38.1</v>
      </c>
      <c r="L27" s="14">
        <f>[23]Setembro!$C$15</f>
        <v>33.200000000000003</v>
      </c>
      <c r="M27" s="14">
        <f>[23]Setembro!$C$16</f>
        <v>37.5</v>
      </c>
      <c r="N27" s="14">
        <f>[23]Setembro!$C$17</f>
        <v>37.9</v>
      </c>
      <c r="O27" s="14">
        <f>[23]Setembro!$C$18</f>
        <v>38.700000000000003</v>
      </c>
      <c r="P27" s="14">
        <f>[23]Setembro!$C$19</f>
        <v>38.9</v>
      </c>
      <c r="Q27" s="14">
        <f>[23]Setembro!$C$20</f>
        <v>32.200000000000003</v>
      </c>
      <c r="R27" s="14">
        <f>[23]Setembro!$C$21</f>
        <v>29.7</v>
      </c>
      <c r="S27" s="14">
        <f>[23]Setembro!$C$22</f>
        <v>34.4</v>
      </c>
      <c r="T27" s="14">
        <f>[23]Setembro!$C$23</f>
        <v>37.4</v>
      </c>
      <c r="U27" s="14">
        <f>[23]Setembro!$C$24</f>
        <v>37.6</v>
      </c>
      <c r="V27" s="14">
        <f>[23]Setembro!$C$25</f>
        <v>37.6</v>
      </c>
      <c r="W27" s="14">
        <f>[23]Setembro!$C$26</f>
        <v>38.4</v>
      </c>
      <c r="X27" s="14">
        <f>[23]Setembro!$C$27</f>
        <v>37.299999999999997</v>
      </c>
      <c r="Y27" s="14">
        <f>[23]Setembro!$C$28</f>
        <v>35.1</v>
      </c>
      <c r="Z27" s="14">
        <f>[23]Setembro!$C$29</f>
        <v>29.7</v>
      </c>
      <c r="AA27" s="14">
        <f>[23]Setembro!$C$30</f>
        <v>34.799999999999997</v>
      </c>
      <c r="AB27" s="14">
        <f>[23]Setembro!$C$31</f>
        <v>37.299999999999997</v>
      </c>
      <c r="AC27" s="14">
        <f>[23]Setembro!$C$32</f>
        <v>36.6</v>
      </c>
      <c r="AD27" s="14">
        <f>[23]Setembro!$C$33</f>
        <v>24.8</v>
      </c>
      <c r="AE27" s="14">
        <f>[23]Setembro!$C$34</f>
        <v>28.7</v>
      </c>
      <c r="AF27" s="30">
        <f>MAX(B27:AE27)</f>
        <v>38.9</v>
      </c>
      <c r="AG27" s="104">
        <f>AVERAGE(B27:AE27)</f>
        <v>35.153333333333336</v>
      </c>
    </row>
    <row r="28" spans="1:35" ht="17.100000000000001" customHeight="1" x14ac:dyDescent="0.2">
      <c r="A28" s="88" t="s">
        <v>18</v>
      </c>
      <c r="B28" s="14">
        <f>[24]Setembro!$C$5</f>
        <v>34.6</v>
      </c>
      <c r="C28" s="14">
        <f>[24]Setembro!$C$6</f>
        <v>34.700000000000003</v>
      </c>
      <c r="D28" s="14">
        <f>[24]Setembro!$C$7</f>
        <v>33.799999999999997</v>
      </c>
      <c r="E28" s="14">
        <f>[24]Setembro!$C$8</f>
        <v>34.200000000000003</v>
      </c>
      <c r="F28" s="14">
        <f>[24]Setembro!$C$9</f>
        <v>33.5</v>
      </c>
      <c r="G28" s="14">
        <f>[24]Setembro!$C$10</f>
        <v>33.200000000000003</v>
      </c>
      <c r="H28" s="14">
        <f>[24]Setembro!$C$11</f>
        <v>34.200000000000003</v>
      </c>
      <c r="I28" s="14">
        <f>[24]Setembro!$C$12</f>
        <v>35.299999999999997</v>
      </c>
      <c r="J28" s="14">
        <f>[24]Setembro!$C$13</f>
        <v>35.700000000000003</v>
      </c>
      <c r="K28" s="14">
        <f>[24]Setembro!$C$14</f>
        <v>36</v>
      </c>
      <c r="L28" s="14">
        <f>[24]Setembro!$C$15</f>
        <v>35.1</v>
      </c>
      <c r="M28" s="14">
        <f>[24]Setembro!$C$16</f>
        <v>36.200000000000003</v>
      </c>
      <c r="N28" s="14">
        <f>[24]Setembro!$C$17</f>
        <v>35.4</v>
      </c>
      <c r="O28" s="14">
        <f>[24]Setembro!$C$18</f>
        <v>35.799999999999997</v>
      </c>
      <c r="P28" s="14">
        <f>[24]Setembro!$C$19</f>
        <v>36.4</v>
      </c>
      <c r="Q28" s="14">
        <f>[24]Setembro!$C$20</f>
        <v>33.5</v>
      </c>
      <c r="R28" s="14">
        <f>[24]Setembro!$C$21</f>
        <v>33.299999999999997</v>
      </c>
      <c r="S28" s="14">
        <f>[24]Setembro!$C$22</f>
        <v>33.9</v>
      </c>
      <c r="T28" s="14">
        <f>[24]Setembro!$C$23</f>
        <v>35.9</v>
      </c>
      <c r="U28" s="14">
        <f>[24]Setembro!$C$24</f>
        <v>35.9</v>
      </c>
      <c r="V28" s="14">
        <f>[24]Setembro!$C$25</f>
        <v>35.799999999999997</v>
      </c>
      <c r="W28" s="14">
        <f>[24]Setembro!$C$26</f>
        <v>35.1</v>
      </c>
      <c r="X28" s="14">
        <f>[24]Setembro!$C$27</f>
        <v>35.9</v>
      </c>
      <c r="Y28" s="14">
        <f>[24]Setembro!$C$28</f>
        <v>34.5</v>
      </c>
      <c r="Z28" s="14">
        <f>[24]Setembro!$C$29</f>
        <v>34</v>
      </c>
      <c r="AA28" s="14">
        <f>[24]Setembro!$C$30</f>
        <v>34.299999999999997</v>
      </c>
      <c r="AB28" s="14">
        <f>[24]Setembro!$C$31</f>
        <v>35.9</v>
      </c>
      <c r="AC28" s="14">
        <f>[24]Setembro!$C$32</f>
        <v>30</v>
      </c>
      <c r="AD28" s="14">
        <f>[24]Setembro!$C$33</f>
        <v>22.1</v>
      </c>
      <c r="AE28" s="14">
        <f>[24]Setembro!$C$34</f>
        <v>27.7</v>
      </c>
      <c r="AF28" s="30">
        <f t="shared" si="5"/>
        <v>36.4</v>
      </c>
      <c r="AG28" s="104">
        <f t="shared" si="6"/>
        <v>34.063333333333325</v>
      </c>
    </row>
    <row r="29" spans="1:35" ht="17.100000000000001" customHeight="1" x14ac:dyDescent="0.2">
      <c r="A29" s="88" t="s">
        <v>19</v>
      </c>
      <c r="B29" s="14">
        <f>[25]Setembro!$C$5</f>
        <v>30</v>
      </c>
      <c r="C29" s="14">
        <f>[25]Setembro!$C$6</f>
        <v>32</v>
      </c>
      <c r="D29" s="14">
        <f>[25]Setembro!$C$7</f>
        <v>32.6</v>
      </c>
      <c r="E29" s="14">
        <f>[25]Setembro!$C$8</f>
        <v>34</v>
      </c>
      <c r="F29" s="14">
        <f>[25]Setembro!$C$9</f>
        <v>29.2</v>
      </c>
      <c r="G29" s="14">
        <f>[25]Setembro!$C$10</f>
        <v>33</v>
      </c>
      <c r="H29" s="14">
        <f>[25]Setembro!$C$11</f>
        <v>33.1</v>
      </c>
      <c r="I29" s="14">
        <f>[25]Setembro!$C$12</f>
        <v>33.5</v>
      </c>
      <c r="J29" s="14">
        <f>[25]Setembro!$C$13</f>
        <v>35</v>
      </c>
      <c r="K29" s="14">
        <f>[25]Setembro!$C$14</f>
        <v>36.4</v>
      </c>
      <c r="L29" s="14">
        <f>[25]Setembro!$C$15</f>
        <v>30.2</v>
      </c>
      <c r="M29" s="14">
        <f>[25]Setembro!$C$16</f>
        <v>34.299999999999997</v>
      </c>
      <c r="N29" s="14">
        <f>[25]Setembro!$C$17</f>
        <v>36.200000000000003</v>
      </c>
      <c r="O29" s="14">
        <f>[25]Setembro!$C$18</f>
        <v>36.1</v>
      </c>
      <c r="P29" s="14">
        <f>[25]Setembro!$C$19</f>
        <v>30.1</v>
      </c>
      <c r="Q29" s="14">
        <f>[25]Setembro!$C$20</f>
        <v>23.2</v>
      </c>
      <c r="R29" s="14">
        <f>[25]Setembro!$C$21</f>
        <v>26.2</v>
      </c>
      <c r="S29" s="14">
        <f>[25]Setembro!$C$22</f>
        <v>32.700000000000003</v>
      </c>
      <c r="T29" s="14">
        <f>[25]Setembro!$C$23</f>
        <v>36.1</v>
      </c>
      <c r="U29" s="14">
        <f>[25]Setembro!$C$24</f>
        <v>36.1</v>
      </c>
      <c r="V29" s="14">
        <f>[25]Setembro!$C$25</f>
        <v>36.6</v>
      </c>
      <c r="W29" s="14">
        <f>[25]Setembro!$C$26</f>
        <v>35.6</v>
      </c>
      <c r="X29" s="14">
        <f>[25]Setembro!$C$27</f>
        <v>30.8</v>
      </c>
      <c r="Y29" s="14">
        <f>[25]Setembro!$C$28</f>
        <v>26.8</v>
      </c>
      <c r="Z29" s="14">
        <f>[25]Setembro!$C$29</f>
        <v>30.1</v>
      </c>
      <c r="AA29" s="14">
        <f>[25]Setembro!$C$30</f>
        <v>33.1</v>
      </c>
      <c r="AB29" s="14">
        <f>[25]Setembro!$C$31</f>
        <v>35.9</v>
      </c>
      <c r="AC29" s="14">
        <f>[25]Setembro!$C$32</f>
        <v>33.700000000000003</v>
      </c>
      <c r="AD29" s="14">
        <f>[25]Setembro!$C$33</f>
        <v>20.8</v>
      </c>
      <c r="AE29" s="14">
        <f>[25]Setembro!$C$34</f>
        <v>28</v>
      </c>
      <c r="AF29" s="30">
        <f t="shared" si="5"/>
        <v>36.6</v>
      </c>
      <c r="AG29" s="104">
        <f t="shared" si="6"/>
        <v>32.046666666666667</v>
      </c>
    </row>
    <row r="30" spans="1:35" ht="17.100000000000001" customHeight="1" x14ac:dyDescent="0.2">
      <c r="A30" s="88" t="s">
        <v>31</v>
      </c>
      <c r="B30" s="14">
        <f>[26]Setembro!$C$5</f>
        <v>32.4</v>
      </c>
      <c r="C30" s="14">
        <f>[26]Setembro!$C$6</f>
        <v>34.200000000000003</v>
      </c>
      <c r="D30" s="14">
        <f>[26]Setembro!$C$7</f>
        <v>25.8</v>
      </c>
      <c r="E30" s="14" t="str">
        <f>[26]Setembro!$C$8</f>
        <v>*</v>
      </c>
      <c r="F30" s="14" t="str">
        <f>[26]Setembro!$C$9</f>
        <v>*</v>
      </c>
      <c r="G30" s="14">
        <f>[26]Setembro!$C$10</f>
        <v>34.9</v>
      </c>
      <c r="H30" s="14">
        <f>[26]Setembro!$C$11</f>
        <v>33</v>
      </c>
      <c r="I30" s="14">
        <f>[26]Setembro!$C$12</f>
        <v>35.6</v>
      </c>
      <c r="J30" s="14" t="str">
        <f>[26]Setembro!$C$13</f>
        <v>*</v>
      </c>
      <c r="K30" s="14">
        <f>[26]Setembro!$C$14</f>
        <v>37.5</v>
      </c>
      <c r="L30" s="14" t="str">
        <f>[26]Setembro!$C$15</f>
        <v>*</v>
      </c>
      <c r="M30" s="14" t="str">
        <f>[26]Setembro!$C$16</f>
        <v>*</v>
      </c>
      <c r="N30" s="14" t="str">
        <f>[26]Setembro!$C$17</f>
        <v>*</v>
      </c>
      <c r="O30" s="14">
        <f>[26]Setembro!$C$18</f>
        <v>37.1</v>
      </c>
      <c r="P30" s="14" t="str">
        <f>[26]Setembro!$C$19</f>
        <v>*</v>
      </c>
      <c r="Q30" s="14">
        <f>[26]Setembro!$C$20</f>
        <v>27</v>
      </c>
      <c r="R30" s="14">
        <f>[26]Setembro!$C$21</f>
        <v>29.2</v>
      </c>
      <c r="S30" s="14" t="str">
        <f>[26]Setembro!$C$22</f>
        <v>*</v>
      </c>
      <c r="T30" s="14">
        <f>[26]Setembro!$C$23</f>
        <v>34</v>
      </c>
      <c r="U30" s="14">
        <f>[26]Setembro!$C$24</f>
        <v>37.299999999999997</v>
      </c>
      <c r="V30" s="14">
        <f>[26]Setembro!$C$25</f>
        <v>36.200000000000003</v>
      </c>
      <c r="W30" s="14">
        <f>[26]Setembro!$C$26</f>
        <v>36.799999999999997</v>
      </c>
      <c r="X30" s="14" t="str">
        <f>[26]Setembro!$C$27</f>
        <v>*</v>
      </c>
      <c r="Y30" s="14">
        <f>[26]Setembro!$C$28</f>
        <v>35.4</v>
      </c>
      <c r="Z30" s="14" t="str">
        <f>[26]Setembro!$C$29</f>
        <v>*</v>
      </c>
      <c r="AA30" s="14">
        <f>[26]Setembro!$C$30</f>
        <v>35.6</v>
      </c>
      <c r="AB30" s="14">
        <f>[26]Setembro!$C$31</f>
        <v>36.6</v>
      </c>
      <c r="AC30" s="14">
        <f>[26]Setembro!$C$32</f>
        <v>34.700000000000003</v>
      </c>
      <c r="AD30" s="14">
        <f>[26]Setembro!$C$33</f>
        <v>26.7</v>
      </c>
      <c r="AE30" s="14">
        <f>[26]Setembro!$C$34</f>
        <v>30.2</v>
      </c>
      <c r="AF30" s="30">
        <f t="shared" si="5"/>
        <v>37.5</v>
      </c>
      <c r="AG30" s="104">
        <f t="shared" si="6"/>
        <v>33.510000000000005</v>
      </c>
    </row>
    <row r="31" spans="1:35" ht="17.100000000000001" customHeight="1" x14ac:dyDescent="0.2">
      <c r="A31" s="88" t="s">
        <v>51</v>
      </c>
      <c r="B31" s="14">
        <f>[27]Setembro!$C$5</f>
        <v>37.200000000000003</v>
      </c>
      <c r="C31" s="14">
        <f>[27]Setembro!$C$6</f>
        <v>36.5</v>
      </c>
      <c r="D31" s="14">
        <f>[27]Setembro!$C$7</f>
        <v>36</v>
      </c>
      <c r="E31" s="14">
        <f>[27]Setembro!$C$8</f>
        <v>35.299999999999997</v>
      </c>
      <c r="F31" s="14">
        <f>[27]Setembro!$C$9</f>
        <v>35.5</v>
      </c>
      <c r="G31" s="14">
        <f>[27]Setembro!$C$10</f>
        <v>34.299999999999997</v>
      </c>
      <c r="H31" s="14">
        <f>[27]Setembro!$C$11</f>
        <v>35.6</v>
      </c>
      <c r="I31" s="14">
        <f>[27]Setembro!$C$12</f>
        <v>36.799999999999997</v>
      </c>
      <c r="J31" s="14">
        <f>[27]Setembro!$C$13</f>
        <v>37.4</v>
      </c>
      <c r="K31" s="14">
        <f>[27]Setembro!$C$14</f>
        <v>37.4</v>
      </c>
      <c r="L31" s="14">
        <f>[27]Setembro!$C$15</f>
        <v>36.299999999999997</v>
      </c>
      <c r="M31" s="14">
        <f>[27]Setembro!$C$16</f>
        <v>37.799999999999997</v>
      </c>
      <c r="N31" s="14">
        <f>[27]Setembro!$C$17</f>
        <v>37</v>
      </c>
      <c r="O31" s="14">
        <f>[27]Setembro!$C$18</f>
        <v>36.6</v>
      </c>
      <c r="P31" s="14">
        <f>[27]Setembro!$C$19</f>
        <v>37.5</v>
      </c>
      <c r="Q31" s="14">
        <f>[27]Setembro!$C$20</f>
        <v>32.1</v>
      </c>
      <c r="R31" s="14">
        <f>[27]Setembro!$C$21</f>
        <v>32</v>
      </c>
      <c r="S31" s="14">
        <f>[27]Setembro!$C$22</f>
        <v>36.200000000000003</v>
      </c>
      <c r="T31" s="14">
        <f>[27]Setembro!$C$23</f>
        <v>37.5</v>
      </c>
      <c r="U31" s="14">
        <f>[27]Setembro!$C$24</f>
        <v>37.200000000000003</v>
      </c>
      <c r="V31" s="14">
        <f>[27]Setembro!$C$25</f>
        <v>37.200000000000003</v>
      </c>
      <c r="W31" s="14">
        <f>[27]Setembro!$C$26</f>
        <v>35</v>
      </c>
      <c r="X31" s="14">
        <f>[27]Setembro!$C$27</f>
        <v>36.4</v>
      </c>
      <c r="Y31" s="14">
        <f>[27]Setembro!$C$28</f>
        <v>37.6</v>
      </c>
      <c r="Z31" s="14">
        <f>[27]Setembro!$C$29</f>
        <v>37</v>
      </c>
      <c r="AA31" s="14">
        <f>[27]Setembro!$C$30</f>
        <v>34</v>
      </c>
      <c r="AB31" s="14">
        <f>[27]Setembro!$C$31</f>
        <v>34.799999999999997</v>
      </c>
      <c r="AC31" s="14">
        <f>[27]Setembro!$C$32</f>
        <v>29.5</v>
      </c>
      <c r="AD31" s="14">
        <f>[27]Setembro!$C$33</f>
        <v>24.2</v>
      </c>
      <c r="AE31" s="14">
        <f>[27]Setembro!$C$34</f>
        <v>29.2</v>
      </c>
      <c r="AF31" s="30">
        <f>MAX(B31:AE31)</f>
        <v>37.799999999999997</v>
      </c>
      <c r="AG31" s="104">
        <f>AVERAGE(B31:AE31)</f>
        <v>35.236666666666672</v>
      </c>
    </row>
    <row r="32" spans="1:35" ht="17.100000000000001" customHeight="1" x14ac:dyDescent="0.2">
      <c r="A32" s="88" t="s">
        <v>20</v>
      </c>
      <c r="B32" s="14" t="str">
        <f>[28]Setembro!$C$5</f>
        <v>*</v>
      </c>
      <c r="C32" s="14" t="str">
        <f>[28]Setembro!$C$6</f>
        <v>*</v>
      </c>
      <c r="D32" s="14" t="str">
        <f>[28]Setembro!$C$7</f>
        <v>*</v>
      </c>
      <c r="E32" s="14" t="str">
        <f>[28]Setembro!$C$8</f>
        <v>*</v>
      </c>
      <c r="F32" s="14" t="str">
        <f>[28]Setembro!$C$9</f>
        <v>*</v>
      </c>
      <c r="G32" s="14" t="str">
        <f>[28]Setembro!$C$10</f>
        <v>*</v>
      </c>
      <c r="H32" s="14" t="str">
        <f>[28]Setembro!$C$11</f>
        <v>*</v>
      </c>
      <c r="I32" s="14" t="str">
        <f>[28]Setembro!$C$12</f>
        <v>*</v>
      </c>
      <c r="J32" s="14" t="str">
        <f>[28]Setembro!$C$13</f>
        <v>*</v>
      </c>
      <c r="K32" s="14" t="str">
        <f>[28]Setembro!$C$14</f>
        <v>*</v>
      </c>
      <c r="L32" s="14" t="str">
        <f>[28]Setembro!$C$15</f>
        <v>*</v>
      </c>
      <c r="M32" s="14" t="str">
        <f>[28]Setembro!$C$16</f>
        <v>*</v>
      </c>
      <c r="N32" s="14" t="str">
        <f>[28]Setembro!$C$17</f>
        <v>*</v>
      </c>
      <c r="O32" s="14" t="str">
        <f>[28]Setembro!$C$18</f>
        <v>*</v>
      </c>
      <c r="P32" s="14" t="str">
        <f>[28]Setembro!$C$19</f>
        <v>*</v>
      </c>
      <c r="Q32" s="14" t="str">
        <f>[28]Setembro!$C$20</f>
        <v>*</v>
      </c>
      <c r="R32" s="14" t="str">
        <f>[28]Setembro!$C$21</f>
        <v>*</v>
      </c>
      <c r="S32" s="14" t="str">
        <f>[28]Setembro!$C$22</f>
        <v>*</v>
      </c>
      <c r="T32" s="14" t="str">
        <f>[28]Setembro!$C$23</f>
        <v>*</v>
      </c>
      <c r="U32" s="14" t="str">
        <f>[28]Setembro!$C$24</f>
        <v>*</v>
      </c>
      <c r="V32" s="14" t="str">
        <f>[28]Setembro!$C$25</f>
        <v>*</v>
      </c>
      <c r="W32" s="14" t="str">
        <f>[28]Setembro!$C$26</f>
        <v>*</v>
      </c>
      <c r="X32" s="14" t="str">
        <f>[28]Setembro!$C$27</f>
        <v>*</v>
      </c>
      <c r="Y32" s="14" t="str">
        <f>[28]Setembro!$C$28</f>
        <v>*</v>
      </c>
      <c r="Z32" s="14" t="str">
        <f>[28]Setembro!$C$29</f>
        <v>*</v>
      </c>
      <c r="AA32" s="14" t="str">
        <f>[28]Setembro!$C$30</f>
        <v>*</v>
      </c>
      <c r="AB32" s="14" t="str">
        <f>[28]Setembro!$C$31</f>
        <v>*</v>
      </c>
      <c r="AC32" s="14" t="str">
        <f>[28]Setembro!$C$32</f>
        <v>*</v>
      </c>
      <c r="AD32" s="14" t="str">
        <f>[28]Setembro!$C$33</f>
        <v>*</v>
      </c>
      <c r="AE32" s="14" t="str">
        <f>[28]Setembro!$C$34</f>
        <v>*</v>
      </c>
      <c r="AF32" s="30" t="s">
        <v>142</v>
      </c>
      <c r="AG32" s="104" t="s">
        <v>142</v>
      </c>
    </row>
    <row r="33" spans="1:35" s="5" customFormat="1" ht="17.100000000000001" customHeight="1" x14ac:dyDescent="0.2">
      <c r="A33" s="90" t="s">
        <v>33</v>
      </c>
      <c r="B33" s="25">
        <f>MAX(B5:B32)</f>
        <v>39.9</v>
      </c>
      <c r="C33" s="25">
        <f t="shared" ref="C33:AF33" si="7">MAX(C5:C32)</f>
        <v>40.200000000000003</v>
      </c>
      <c r="D33" s="25">
        <f t="shared" si="7"/>
        <v>39.200000000000003</v>
      </c>
      <c r="E33" s="25">
        <f t="shared" si="7"/>
        <v>39.299999999999997</v>
      </c>
      <c r="F33" s="25">
        <f t="shared" si="7"/>
        <v>36.1</v>
      </c>
      <c r="G33" s="25">
        <f t="shared" si="7"/>
        <v>36.6</v>
      </c>
      <c r="H33" s="25">
        <f t="shared" si="7"/>
        <v>39.1</v>
      </c>
      <c r="I33" s="25">
        <f t="shared" si="7"/>
        <v>38.200000000000003</v>
      </c>
      <c r="J33" s="25">
        <f t="shared" si="7"/>
        <v>40.200000000000003</v>
      </c>
      <c r="K33" s="25">
        <f t="shared" si="7"/>
        <v>39.6</v>
      </c>
      <c r="L33" s="25">
        <f t="shared" si="7"/>
        <v>39.299999999999997</v>
      </c>
      <c r="M33" s="25">
        <f t="shared" si="7"/>
        <v>39.700000000000003</v>
      </c>
      <c r="N33" s="25">
        <f t="shared" si="7"/>
        <v>40.4</v>
      </c>
      <c r="O33" s="25">
        <f t="shared" si="7"/>
        <v>39.6</v>
      </c>
      <c r="P33" s="25">
        <f t="shared" si="7"/>
        <v>39.6</v>
      </c>
      <c r="Q33" s="25">
        <f t="shared" si="7"/>
        <v>37.9</v>
      </c>
      <c r="R33" s="25">
        <f t="shared" si="7"/>
        <v>36</v>
      </c>
      <c r="S33" s="25">
        <f t="shared" si="7"/>
        <v>38</v>
      </c>
      <c r="T33" s="25">
        <f t="shared" si="7"/>
        <v>39.9</v>
      </c>
      <c r="U33" s="25">
        <f t="shared" si="7"/>
        <v>40.6</v>
      </c>
      <c r="V33" s="25">
        <f t="shared" si="7"/>
        <v>41</v>
      </c>
      <c r="W33" s="25">
        <f t="shared" si="7"/>
        <v>39.200000000000003</v>
      </c>
      <c r="X33" s="25">
        <f t="shared" si="7"/>
        <v>38.299999999999997</v>
      </c>
      <c r="Y33" s="25">
        <f t="shared" si="7"/>
        <v>38.799999999999997</v>
      </c>
      <c r="Z33" s="25">
        <f t="shared" si="7"/>
        <v>39.700000000000003</v>
      </c>
      <c r="AA33" s="25">
        <f t="shared" si="7"/>
        <v>38.700000000000003</v>
      </c>
      <c r="AB33" s="25">
        <f t="shared" si="7"/>
        <v>40.5</v>
      </c>
      <c r="AC33" s="25">
        <f t="shared" si="7"/>
        <v>37.4</v>
      </c>
      <c r="AD33" s="25">
        <f t="shared" si="7"/>
        <v>30.4</v>
      </c>
      <c r="AE33" s="25">
        <f t="shared" si="7"/>
        <v>32.700000000000003</v>
      </c>
      <c r="AF33" s="30">
        <f t="shared" si="7"/>
        <v>41</v>
      </c>
      <c r="AG33" s="104">
        <f>AVERAGE(AG5:AG32)</f>
        <v>34.104444444444439</v>
      </c>
      <c r="AI33" s="5" t="s">
        <v>54</v>
      </c>
    </row>
    <row r="34" spans="1:35" x14ac:dyDescent="0.2">
      <c r="A34" s="68"/>
      <c r="B34" s="69"/>
      <c r="C34" s="69"/>
      <c r="D34" s="69" t="s">
        <v>141</v>
      </c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72"/>
      <c r="AF34" s="73"/>
      <c r="AG34" s="74"/>
    </row>
    <row r="35" spans="1:35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70"/>
      <c r="K35" s="70"/>
      <c r="L35" s="70"/>
      <c r="M35" s="70" t="s">
        <v>52</v>
      </c>
      <c r="N35" s="70"/>
      <c r="O35" s="70"/>
      <c r="P35" s="70"/>
      <c r="Q35" s="70"/>
      <c r="R35" s="70"/>
      <c r="S35" s="70"/>
      <c r="T35" s="122" t="s">
        <v>139</v>
      </c>
      <c r="U35" s="122"/>
      <c r="V35" s="122"/>
      <c r="W35" s="122"/>
      <c r="X35" s="122"/>
      <c r="Y35" s="70"/>
      <c r="Z35" s="70"/>
      <c r="AA35" s="70"/>
      <c r="AB35" s="70"/>
      <c r="AC35" s="70"/>
      <c r="AD35" s="71"/>
      <c r="AE35" s="70"/>
      <c r="AF35" s="70"/>
      <c r="AG35" s="76"/>
      <c r="AH35" s="2"/>
    </row>
    <row r="36" spans="1:35" x14ac:dyDescent="0.2">
      <c r="A36" s="77"/>
      <c r="B36" s="70"/>
      <c r="C36" s="70"/>
      <c r="D36" s="70"/>
      <c r="E36" s="70"/>
      <c r="F36" s="70"/>
      <c r="G36" s="70"/>
      <c r="H36" s="70"/>
      <c r="I36" s="70"/>
      <c r="J36" s="78"/>
      <c r="K36" s="78"/>
      <c r="L36" s="78"/>
      <c r="M36" s="78" t="s">
        <v>53</v>
      </c>
      <c r="N36" s="78"/>
      <c r="O36" s="78"/>
      <c r="P36" s="78"/>
      <c r="Q36" s="70"/>
      <c r="R36" s="70"/>
      <c r="S36" s="70"/>
      <c r="T36" s="123" t="s">
        <v>140</v>
      </c>
      <c r="U36" s="123"/>
      <c r="V36" s="123"/>
      <c r="W36" s="123"/>
      <c r="X36" s="123"/>
      <c r="Y36" s="70"/>
      <c r="Z36" s="70"/>
      <c r="AA36" s="70"/>
      <c r="AB36" s="70"/>
      <c r="AC36" s="70"/>
      <c r="AD36" s="71"/>
      <c r="AE36" s="72"/>
      <c r="AF36" s="73"/>
      <c r="AG36" s="79"/>
      <c r="AH36" s="2"/>
      <c r="AI36" s="2"/>
    </row>
    <row r="37" spans="1:35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72"/>
      <c r="AF37" s="73"/>
      <c r="AG37" s="80"/>
      <c r="AH37" s="12"/>
    </row>
    <row r="38" spans="1:35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3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</sheetData>
  <mergeCells count="35">
    <mergeCell ref="B2:AG2"/>
    <mergeCell ref="U3:U4"/>
    <mergeCell ref="N3:N4"/>
    <mergeCell ref="M3:M4"/>
    <mergeCell ref="T3:T4"/>
    <mergeCell ref="L3:L4"/>
    <mergeCell ref="J3:J4"/>
    <mergeCell ref="S3:S4"/>
    <mergeCell ref="C3:C4"/>
    <mergeCell ref="D3:D4"/>
    <mergeCell ref="G3:G4"/>
    <mergeCell ref="E3:E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O3:O4"/>
    <mergeCell ref="H3:H4"/>
    <mergeCell ref="K3:K4"/>
    <mergeCell ref="A2:A4"/>
    <mergeCell ref="T35:X35"/>
    <mergeCell ref="T36:X36"/>
    <mergeCell ref="AE3:AE4"/>
    <mergeCell ref="B3:B4"/>
    <mergeCell ref="F3:F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opLeftCell="A25" zoomScale="90" zoomScaleNormal="90" workbookViewId="0">
      <selection activeCell="J51" sqref="J51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27" t="s">
        <v>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9"/>
    </row>
    <row r="2" spans="1:33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6"/>
    </row>
    <row r="3" spans="1:33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28" t="s">
        <v>42</v>
      </c>
      <c r="AG3" s="102" t="s">
        <v>40</v>
      </c>
    </row>
    <row r="4" spans="1:33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28" t="s">
        <v>39</v>
      </c>
      <c r="AG4" s="102" t="s">
        <v>39</v>
      </c>
    </row>
    <row r="5" spans="1:33" s="5" customFormat="1" ht="20.100000000000001" customHeight="1" x14ac:dyDescent="0.2">
      <c r="A5" s="88" t="s">
        <v>47</v>
      </c>
      <c r="B5" s="13">
        <f>[1]Setembro!$D$5</f>
        <v>16.600000000000001</v>
      </c>
      <c r="C5" s="13">
        <f>[1]Setembro!$D$6</f>
        <v>18.399999999999999</v>
      </c>
      <c r="D5" s="13">
        <f>[1]Setembro!$D$7</f>
        <v>16.600000000000001</v>
      </c>
      <c r="E5" s="13">
        <f>[1]Setembro!$D$8</f>
        <v>14.3</v>
      </c>
      <c r="F5" s="13">
        <f>[1]Setembro!$D$9</f>
        <v>11.5</v>
      </c>
      <c r="G5" s="13">
        <f>[1]Setembro!$D$10</f>
        <v>12.7</v>
      </c>
      <c r="H5" s="13">
        <f>[1]Setembro!$D$11</f>
        <v>12.7</v>
      </c>
      <c r="I5" s="13">
        <f>[1]Setembro!$D$12</f>
        <v>14.7</v>
      </c>
      <c r="J5" s="13">
        <f>[1]Setembro!$D$13</f>
        <v>16</v>
      </c>
      <c r="K5" s="13">
        <f>[1]Setembro!$D$14</f>
        <v>16.3</v>
      </c>
      <c r="L5" s="13">
        <f>[1]Setembro!$D$15</f>
        <v>14.8</v>
      </c>
      <c r="M5" s="13">
        <f>[1]Setembro!$D$16</f>
        <v>17.100000000000001</v>
      </c>
      <c r="N5" s="13">
        <f>[1]Setembro!$D$17</f>
        <v>15.5</v>
      </c>
      <c r="O5" s="13">
        <f>[1]Setembro!$D$18</f>
        <v>16.399999999999999</v>
      </c>
      <c r="P5" s="13">
        <f>[1]Setembro!$D$19</f>
        <v>15.2</v>
      </c>
      <c r="Q5" s="13">
        <f>[1]Setembro!$D$20</f>
        <v>16.600000000000001</v>
      </c>
      <c r="R5" s="13">
        <f>[1]Setembro!$D$21</f>
        <v>16.899999999999999</v>
      </c>
      <c r="S5" s="13">
        <f>[1]Setembro!$D$22</f>
        <v>16.3</v>
      </c>
      <c r="T5" s="13">
        <f>[1]Setembro!$D$23</f>
        <v>14.7</v>
      </c>
      <c r="U5" s="13">
        <f>[1]Setembro!$D$24</f>
        <v>18.100000000000001</v>
      </c>
      <c r="V5" s="13">
        <f>[1]Setembro!$D$25</f>
        <v>16.399999999999999</v>
      </c>
      <c r="W5" s="13">
        <f>[1]Setembro!$D$26</f>
        <v>16.5</v>
      </c>
      <c r="X5" s="13">
        <f>[1]Setembro!$D$27</f>
        <v>15.8</v>
      </c>
      <c r="Y5" s="13">
        <f>[1]Setembro!$D$28</f>
        <v>16.600000000000001</v>
      </c>
      <c r="Z5" s="13">
        <f>[1]Setembro!$D$29</f>
        <v>21.7</v>
      </c>
      <c r="AA5" s="13">
        <f>[1]Setembro!$D$30</f>
        <v>17.8</v>
      </c>
      <c r="AB5" s="13">
        <f>[1]Setembro!$D$31</f>
        <v>18.3</v>
      </c>
      <c r="AC5" s="13">
        <f>[1]Setembro!$D$32</f>
        <v>20.9</v>
      </c>
      <c r="AD5" s="13">
        <f>[1]Setembro!$D$33</f>
        <v>19.600000000000001</v>
      </c>
      <c r="AE5" s="13">
        <f>[1]Setembro!$D$34</f>
        <v>18.899999999999999</v>
      </c>
      <c r="AF5" s="29">
        <f t="shared" ref="AF5:AF13" si="1">MIN(B5:AE5)</f>
        <v>11.5</v>
      </c>
      <c r="AG5" s="103">
        <f t="shared" ref="AG5:AG13" si="2">AVERAGE(B5:AE5)</f>
        <v>16.463333333333335</v>
      </c>
    </row>
    <row r="6" spans="1:33" ht="17.100000000000001" customHeight="1" x14ac:dyDescent="0.2">
      <c r="A6" s="88" t="s">
        <v>0</v>
      </c>
      <c r="B6" s="14">
        <f>[2]Setembro!$D$5</f>
        <v>15.6</v>
      </c>
      <c r="C6" s="14">
        <f>[2]Setembro!$D$6</f>
        <v>13.7</v>
      </c>
      <c r="D6" s="14">
        <f>[2]Setembro!$D$7</f>
        <v>16.100000000000001</v>
      </c>
      <c r="E6" s="14">
        <f>[2]Setembro!$D$8</f>
        <v>15.3</v>
      </c>
      <c r="F6" s="14">
        <f>[2]Setembro!$D$9</f>
        <v>14.7</v>
      </c>
      <c r="G6" s="14">
        <f>[2]Setembro!$D$10</f>
        <v>14.9</v>
      </c>
      <c r="H6" s="14">
        <f>[2]Setembro!$D$11</f>
        <v>13.1</v>
      </c>
      <c r="I6" s="14">
        <f>[2]Setembro!$D$12</f>
        <v>13</v>
      </c>
      <c r="J6" s="14">
        <f>[2]Setembro!$D$13</f>
        <v>17.8</v>
      </c>
      <c r="K6" s="14">
        <f>[2]Setembro!$D$14</f>
        <v>17.2</v>
      </c>
      <c r="L6" s="14">
        <f>[2]Setembro!$D$15</f>
        <v>19.7</v>
      </c>
      <c r="M6" s="14">
        <f>[2]Setembro!$D$16</f>
        <v>16.3</v>
      </c>
      <c r="N6" s="14">
        <f>[2]Setembro!$D$17</f>
        <v>16.100000000000001</v>
      </c>
      <c r="O6" s="14">
        <f>[2]Setembro!$D$18</f>
        <v>19</v>
      </c>
      <c r="P6" s="14">
        <f>[2]Setembro!$D$19</f>
        <v>17.600000000000001</v>
      </c>
      <c r="Q6" s="14">
        <f>[2]Setembro!$D$20</f>
        <v>15.8</v>
      </c>
      <c r="R6" s="14">
        <f>[2]Setembro!$D$21</f>
        <v>14.6</v>
      </c>
      <c r="S6" s="14">
        <f>[2]Setembro!$D$22</f>
        <v>11.4</v>
      </c>
      <c r="T6" s="14">
        <f>[2]Setembro!$D$23</f>
        <v>14.9</v>
      </c>
      <c r="U6" s="14">
        <f>[2]Setembro!$D$24</f>
        <v>15.6</v>
      </c>
      <c r="V6" s="14">
        <f>[2]Setembro!$D$25</f>
        <v>14.5</v>
      </c>
      <c r="W6" s="14">
        <f>[2]Setembro!$D$26</f>
        <v>15.3</v>
      </c>
      <c r="X6" s="14">
        <f>[2]Setembro!$D$27</f>
        <v>15.4</v>
      </c>
      <c r="Y6" s="14">
        <f>[2]Setembro!$D$28</f>
        <v>18.100000000000001</v>
      </c>
      <c r="Z6" s="14">
        <f>[2]Setembro!$D$29</f>
        <v>19.399999999999999</v>
      </c>
      <c r="AA6" s="14">
        <f>[2]Setembro!$D$30</f>
        <v>15.2</v>
      </c>
      <c r="AB6" s="14">
        <f>[2]Setembro!$D$31</f>
        <v>16</v>
      </c>
      <c r="AC6" s="14">
        <f>[2]Setembro!$D$32</f>
        <v>17.7</v>
      </c>
      <c r="AD6" s="14">
        <f>[2]Setembro!$D$33</f>
        <v>18.2</v>
      </c>
      <c r="AE6" s="14">
        <f>[2]Setembro!$D$34</f>
        <v>17.5</v>
      </c>
      <c r="AF6" s="30">
        <f t="shared" si="1"/>
        <v>11.4</v>
      </c>
      <c r="AG6" s="104">
        <f t="shared" si="2"/>
        <v>15.989999999999998</v>
      </c>
    </row>
    <row r="7" spans="1:33" ht="17.100000000000001" customHeight="1" x14ac:dyDescent="0.2">
      <c r="A7" s="88" t="s">
        <v>1</v>
      </c>
      <c r="B7" s="14">
        <f>[3]Setembro!$D$5</f>
        <v>17.2</v>
      </c>
      <c r="C7" s="14">
        <f>[3]Setembro!$D$6</f>
        <v>23.6</v>
      </c>
      <c r="D7" s="14">
        <f>[3]Setembro!$D$7</f>
        <v>22.1</v>
      </c>
      <c r="E7" s="14">
        <f>[3]Setembro!$D$8</f>
        <v>21.7</v>
      </c>
      <c r="F7" s="14">
        <f>[3]Setembro!$D$9</f>
        <v>22.2</v>
      </c>
      <c r="G7" s="14">
        <f>[3]Setembro!$D$10</f>
        <v>18.399999999999999</v>
      </c>
      <c r="H7" s="14">
        <f>[3]Setembro!$D$11</f>
        <v>22.2</v>
      </c>
      <c r="I7" s="14">
        <f>[3]Setembro!$D$12</f>
        <v>26</v>
      </c>
      <c r="J7" s="14">
        <f>[3]Setembro!$D$13</f>
        <v>24.2</v>
      </c>
      <c r="K7" s="14">
        <f>[3]Setembro!$D$14</f>
        <v>27.9</v>
      </c>
      <c r="L7" s="14">
        <f>[3]Setembro!$D$15</f>
        <v>28</v>
      </c>
      <c r="M7" s="14">
        <f>[3]Setembro!$D$16</f>
        <v>22.9</v>
      </c>
      <c r="N7" s="14">
        <f>[3]Setembro!$D$17</f>
        <v>24.3</v>
      </c>
      <c r="O7" s="14">
        <f>[3]Setembro!$D$18</f>
        <v>23.6</v>
      </c>
      <c r="P7" s="14">
        <f>[3]Setembro!$D$19</f>
        <v>22.3</v>
      </c>
      <c r="Q7" s="14">
        <f>[3]Setembro!$D$20</f>
        <v>22.2</v>
      </c>
      <c r="R7" s="14">
        <f>[3]Setembro!$D$21</f>
        <v>17.3</v>
      </c>
      <c r="S7" s="14">
        <f>[3]Setembro!$D$22</f>
        <v>20.8</v>
      </c>
      <c r="T7" s="14">
        <f>[3]Setembro!$D$23</f>
        <v>23.2</v>
      </c>
      <c r="U7" s="14">
        <f>[3]Setembro!$D$24</f>
        <v>30.1</v>
      </c>
      <c r="V7" s="14">
        <f>[3]Setembro!$D$25</f>
        <v>31.7</v>
      </c>
      <c r="W7" s="14">
        <f>[3]Setembro!$D$26</f>
        <v>25.4</v>
      </c>
      <c r="X7" s="14">
        <f>[3]Setembro!$D$27</f>
        <v>21</v>
      </c>
      <c r="Y7" s="14">
        <f>[3]Setembro!$D$28</f>
        <v>24.8</v>
      </c>
      <c r="Z7" s="14">
        <f>[3]Setembro!$D$29</f>
        <v>27.8</v>
      </c>
      <c r="AA7" s="14">
        <f>[3]Setembro!$D$30</f>
        <v>24.2</v>
      </c>
      <c r="AB7" s="14">
        <f>[3]Setembro!$D$31</f>
        <v>26.5</v>
      </c>
      <c r="AC7" s="14">
        <f>[3]Setembro!$D$32</f>
        <v>25.4</v>
      </c>
      <c r="AD7" s="14">
        <f>[3]Setembro!$D$33</f>
        <v>21.6</v>
      </c>
      <c r="AE7" s="14">
        <f>[3]Setembro!$D$34</f>
        <v>18.7</v>
      </c>
      <c r="AF7" s="30">
        <f t="shared" si="1"/>
        <v>17.2</v>
      </c>
      <c r="AG7" s="104">
        <f t="shared" si="2"/>
        <v>23.576666666666668</v>
      </c>
    </row>
    <row r="8" spans="1:33" ht="17.100000000000001" customHeight="1" x14ac:dyDescent="0.2">
      <c r="A8" s="88" t="s">
        <v>55</v>
      </c>
      <c r="B8" s="14">
        <f>[4]Setembro!$D$5</f>
        <v>16.7</v>
      </c>
      <c r="C8" s="14">
        <f>[4]Setembro!$D$6</f>
        <v>18</v>
      </c>
      <c r="D8" s="14">
        <f>[4]Setembro!$D$7</f>
        <v>19.399999999999999</v>
      </c>
      <c r="E8" s="14">
        <f>[4]Setembro!$D$8</f>
        <v>18.899999999999999</v>
      </c>
      <c r="F8" s="14">
        <f>[4]Setembro!$D$9</f>
        <v>18.100000000000001</v>
      </c>
      <c r="G8" s="14">
        <f>[4]Setembro!$D$10</f>
        <v>20</v>
      </c>
      <c r="H8" s="14">
        <f>[4]Setembro!$D$11</f>
        <v>20.2</v>
      </c>
      <c r="I8" s="14">
        <f>[4]Setembro!$D$12</f>
        <v>20.100000000000001</v>
      </c>
      <c r="J8" s="14">
        <f>[4]Setembro!$D$13</f>
        <v>23.1</v>
      </c>
      <c r="K8" s="14">
        <f>[4]Setembro!$D$14</f>
        <v>21.8</v>
      </c>
      <c r="L8" s="14">
        <f>[4]Setembro!$D$15</f>
        <v>22.1</v>
      </c>
      <c r="M8" s="14">
        <f>[4]Setembro!$D$16</f>
        <v>22.4</v>
      </c>
      <c r="N8" s="14">
        <f>[4]Setembro!$D$17</f>
        <v>21.4</v>
      </c>
      <c r="O8" s="14">
        <f>[4]Setembro!$D$18</f>
        <v>21.5</v>
      </c>
      <c r="P8" s="14">
        <f>[4]Setembro!$D$19</f>
        <v>21.8</v>
      </c>
      <c r="Q8" s="14">
        <f>[4]Setembro!$D$20</f>
        <v>19.399999999999999</v>
      </c>
      <c r="R8" s="14">
        <f>[4]Setembro!$D$21</f>
        <v>16.7</v>
      </c>
      <c r="S8" s="14">
        <f>[4]Setembro!$D$22</f>
        <v>19.2</v>
      </c>
      <c r="T8" s="14">
        <f>[4]Setembro!$D$23</f>
        <v>22.5</v>
      </c>
      <c r="U8" s="14">
        <f>[4]Setembro!$D$24</f>
        <v>23</v>
      </c>
      <c r="V8" s="14">
        <f>[4]Setembro!$D$25</f>
        <v>21.9</v>
      </c>
      <c r="W8" s="14">
        <f>[4]Setembro!$D$26</f>
        <v>22.5</v>
      </c>
      <c r="X8" s="14">
        <f>[4]Setembro!$D$27</f>
        <v>22.8</v>
      </c>
      <c r="Y8" s="14">
        <f>[4]Setembro!$D$28</f>
        <v>22</v>
      </c>
      <c r="Z8" s="14">
        <f>[4]Setembro!$D$29</f>
        <v>19.8</v>
      </c>
      <c r="AA8" s="14">
        <f>[4]Setembro!$D$30</f>
        <v>20.8</v>
      </c>
      <c r="AB8" s="14">
        <f>[4]Setembro!$D$31</f>
        <v>19.600000000000001</v>
      </c>
      <c r="AC8" s="14">
        <f>[4]Setembro!$D$32</f>
        <v>22.6</v>
      </c>
      <c r="AD8" s="14">
        <f>[4]Setembro!$D$33</f>
        <v>18.899999999999999</v>
      </c>
      <c r="AE8" s="14">
        <f>[4]Setembro!$D$34</f>
        <v>19</v>
      </c>
      <c r="AF8" s="30">
        <f t="shared" ref="AF8" si="3">MIN(B8:AE8)</f>
        <v>16.7</v>
      </c>
      <c r="AG8" s="104">
        <f t="shared" ref="AG8" si="4">AVERAGE(B8:AE8)</f>
        <v>20.54</v>
      </c>
    </row>
    <row r="9" spans="1:33" ht="17.100000000000001" customHeight="1" x14ac:dyDescent="0.2">
      <c r="A9" s="88" t="s">
        <v>48</v>
      </c>
      <c r="B9" s="14">
        <f>[5]Setembro!$D$5</f>
        <v>13.1</v>
      </c>
      <c r="C9" s="14">
        <f>[5]Setembro!$D$6</f>
        <v>17</v>
      </c>
      <c r="D9" s="14">
        <f>[5]Setembro!$D$7</f>
        <v>21</v>
      </c>
      <c r="E9" s="14">
        <f>[5]Setembro!$D$8</f>
        <v>18.8</v>
      </c>
      <c r="F9" s="14">
        <f>[5]Setembro!$D$9</f>
        <v>16.8</v>
      </c>
      <c r="G9" s="14">
        <f>[5]Setembro!$D$10</f>
        <v>14.5</v>
      </c>
      <c r="H9" s="14">
        <f>[5]Setembro!$D$11</f>
        <v>15.1</v>
      </c>
      <c r="I9" s="14">
        <f>[5]Setembro!$D$12</f>
        <v>17.2</v>
      </c>
      <c r="J9" s="14">
        <f>[5]Setembro!$D$13</f>
        <v>20.3</v>
      </c>
      <c r="K9" s="14">
        <f>[5]Setembro!$D$14</f>
        <v>21.8</v>
      </c>
      <c r="L9" s="14">
        <f>[5]Setembro!$D$15</f>
        <v>16.899999999999999</v>
      </c>
      <c r="M9" s="14">
        <f>[5]Setembro!$D$16</f>
        <v>17.600000000000001</v>
      </c>
      <c r="N9" s="14">
        <f>[5]Setembro!$D$17</f>
        <v>17.600000000000001</v>
      </c>
      <c r="O9" s="14">
        <f>[5]Setembro!$D$18</f>
        <v>22.9</v>
      </c>
      <c r="P9" s="14">
        <f>[5]Setembro!$D$19</f>
        <v>19.5</v>
      </c>
      <c r="Q9" s="14">
        <f>[5]Setembro!$D$20</f>
        <v>16.399999999999999</v>
      </c>
      <c r="R9" s="14">
        <f>[5]Setembro!$D$21</f>
        <v>15.1</v>
      </c>
      <c r="S9" s="14">
        <f>[5]Setembro!$D$22</f>
        <v>13</v>
      </c>
      <c r="T9" s="14">
        <f>[5]Setembro!$D$23</f>
        <v>14.6</v>
      </c>
      <c r="U9" s="14">
        <f>[5]Setembro!$D$24</f>
        <v>16.2</v>
      </c>
      <c r="V9" s="14">
        <f>[5]Setembro!$D$25</f>
        <v>17.3</v>
      </c>
      <c r="W9" s="14">
        <f>[5]Setembro!$D$26</f>
        <v>17.5</v>
      </c>
      <c r="X9" s="14">
        <f>[5]Setembro!$D$27</f>
        <v>17.7</v>
      </c>
      <c r="Y9" s="14">
        <f>[5]Setembro!$D$28</f>
        <v>16.8</v>
      </c>
      <c r="Z9" s="14">
        <f>[5]Setembro!$D$29</f>
        <v>19.5</v>
      </c>
      <c r="AA9" s="14">
        <f>[5]Setembro!$D$30</f>
        <v>13.5</v>
      </c>
      <c r="AB9" s="14">
        <f>[5]Setembro!$D$31</f>
        <v>15.9</v>
      </c>
      <c r="AC9" s="14">
        <f>[5]Setembro!$D$32</f>
        <v>18</v>
      </c>
      <c r="AD9" s="14">
        <f>[5]Setembro!$D$33</f>
        <v>20</v>
      </c>
      <c r="AE9" s="14">
        <f>[5]Setembro!$D$34</f>
        <v>18.2</v>
      </c>
      <c r="AF9" s="30">
        <f t="shared" si="1"/>
        <v>13</v>
      </c>
      <c r="AG9" s="104">
        <f t="shared" si="2"/>
        <v>17.326666666666668</v>
      </c>
    </row>
    <row r="10" spans="1:33" ht="17.100000000000001" customHeight="1" x14ac:dyDescent="0.2">
      <c r="A10" s="88" t="s">
        <v>2</v>
      </c>
      <c r="B10" s="14">
        <f>[6]Setembro!$D$5</f>
        <v>20.9</v>
      </c>
      <c r="C10" s="14">
        <f>[6]Setembro!$D$6</f>
        <v>22.4</v>
      </c>
      <c r="D10" s="14">
        <f>[6]Setembro!$D$7</f>
        <v>22.6</v>
      </c>
      <c r="E10" s="14">
        <f>[6]Setembro!$D$8</f>
        <v>22.2</v>
      </c>
      <c r="F10" s="14">
        <f>[6]Setembro!$D$9</f>
        <v>21.7</v>
      </c>
      <c r="G10" s="14">
        <f>[6]Setembro!$D$10</f>
        <v>16.899999999999999</v>
      </c>
      <c r="H10" s="14">
        <f>[6]Setembro!$D$11</f>
        <v>21.9</v>
      </c>
      <c r="I10" s="14">
        <f>[6]Setembro!$D$12</f>
        <v>19.8</v>
      </c>
      <c r="J10" s="14">
        <f>[6]Setembro!$D$13</f>
        <v>22.2</v>
      </c>
      <c r="K10" s="14">
        <f>[6]Setembro!$D$14</f>
        <v>25.6</v>
      </c>
      <c r="L10" s="14">
        <f>[6]Setembro!$D$15</f>
        <v>23.9</v>
      </c>
      <c r="M10" s="14">
        <f>[6]Setembro!$D$16</f>
        <v>21.8</v>
      </c>
      <c r="N10" s="14">
        <f>[6]Setembro!$D$17</f>
        <v>23.2</v>
      </c>
      <c r="O10" s="14">
        <f>[6]Setembro!$D$18</f>
        <v>24.1</v>
      </c>
      <c r="P10" s="14">
        <f>[6]Setembro!$D$19</f>
        <v>19.399999999999999</v>
      </c>
      <c r="Q10" s="14">
        <f>[6]Setembro!$D$20</f>
        <v>18.5</v>
      </c>
      <c r="R10" s="14">
        <f>[6]Setembro!$D$21</f>
        <v>14.5</v>
      </c>
      <c r="S10" s="14">
        <f>[6]Setembro!$D$22</f>
        <v>17.7</v>
      </c>
      <c r="T10" s="14">
        <f>[6]Setembro!$D$23</f>
        <v>19.100000000000001</v>
      </c>
      <c r="U10" s="14">
        <f>[6]Setembro!$D$24</f>
        <v>24.4</v>
      </c>
      <c r="V10" s="14">
        <f>[6]Setembro!$D$25</f>
        <v>24.4</v>
      </c>
      <c r="W10" s="14">
        <f>[6]Setembro!$D$26</f>
        <v>21.1</v>
      </c>
      <c r="X10" s="14">
        <f>[6]Setembro!$D$27</f>
        <v>21</v>
      </c>
      <c r="Y10" s="14">
        <f>[6]Setembro!$D$28</f>
        <v>20.399999999999999</v>
      </c>
      <c r="Z10" s="14">
        <f>[6]Setembro!$D$29</f>
        <v>22.8</v>
      </c>
      <c r="AA10" s="14">
        <f>[6]Setembro!$D$30</f>
        <v>21.3</v>
      </c>
      <c r="AB10" s="14">
        <f>[6]Setembro!$D$31</f>
        <v>21.9</v>
      </c>
      <c r="AC10" s="14">
        <f>[6]Setembro!$D$32</f>
        <v>20.7</v>
      </c>
      <c r="AD10" s="14">
        <f>[6]Setembro!$D$33</f>
        <v>18.899999999999999</v>
      </c>
      <c r="AE10" s="14">
        <f>[6]Setembro!$D$34</f>
        <v>17</v>
      </c>
      <c r="AF10" s="30">
        <f t="shared" si="1"/>
        <v>14.5</v>
      </c>
      <c r="AG10" s="104">
        <f t="shared" si="2"/>
        <v>21.076666666666664</v>
      </c>
    </row>
    <row r="11" spans="1:33" ht="17.100000000000001" customHeight="1" x14ac:dyDescent="0.2">
      <c r="A11" s="88" t="s">
        <v>3</v>
      </c>
      <c r="B11" s="14">
        <f>[7]Setembro!$D$5</f>
        <v>18.600000000000001</v>
      </c>
      <c r="C11" s="14">
        <f>[7]Setembro!$D$6</f>
        <v>18.2</v>
      </c>
      <c r="D11" s="14">
        <f>[7]Setembro!$D$7</f>
        <v>16.2</v>
      </c>
      <c r="E11" s="14">
        <f>[7]Setembro!$D$8</f>
        <v>13</v>
      </c>
      <c r="F11" s="14">
        <f>[7]Setembro!$D$9</f>
        <v>12.7</v>
      </c>
      <c r="G11" s="14">
        <f>[7]Setembro!$D$10</f>
        <v>11.8</v>
      </c>
      <c r="H11" s="14">
        <f>[7]Setembro!$D$11</f>
        <v>13.4</v>
      </c>
      <c r="I11" s="14">
        <f>[7]Setembro!$D$12</f>
        <v>14.7</v>
      </c>
      <c r="J11" s="14">
        <f>[7]Setembro!$D$13</f>
        <v>16.3</v>
      </c>
      <c r="K11" s="14">
        <f>[7]Setembro!$D$14</f>
        <v>16.100000000000001</v>
      </c>
      <c r="L11" s="14">
        <f>[7]Setembro!$D$15</f>
        <v>15.5</v>
      </c>
      <c r="M11" s="14">
        <f>[7]Setembro!$D$16</f>
        <v>16.399999999999999</v>
      </c>
      <c r="N11" s="14">
        <f>[7]Setembro!$D$17</f>
        <v>17.5</v>
      </c>
      <c r="O11" s="14">
        <f>[7]Setembro!$D$18</f>
        <v>14.7</v>
      </c>
      <c r="P11" s="14">
        <f>[7]Setembro!$D$19</f>
        <v>16.5</v>
      </c>
      <c r="Q11" s="14">
        <f>[7]Setembro!$D$20</f>
        <v>15.8</v>
      </c>
      <c r="R11" s="14">
        <f>[7]Setembro!$D$21</f>
        <v>15.7</v>
      </c>
      <c r="S11" s="14">
        <f>[7]Setembro!$D$22</f>
        <v>15.3</v>
      </c>
      <c r="T11" s="14">
        <f>[7]Setembro!$D$23</f>
        <v>15.1</v>
      </c>
      <c r="U11" s="14">
        <f>[7]Setembro!$D$24</f>
        <v>19.7</v>
      </c>
      <c r="V11" s="14">
        <f>[7]Setembro!$D$25</f>
        <v>16.899999999999999</v>
      </c>
      <c r="W11" s="14">
        <f>[7]Setembro!$D$26</f>
        <v>15.8</v>
      </c>
      <c r="X11" s="14">
        <f>[7]Setembro!$D$27</f>
        <v>17</v>
      </c>
      <c r="Y11" s="14">
        <f>[7]Setembro!$D$28</f>
        <v>17</v>
      </c>
      <c r="Z11" s="14">
        <f>[7]Setembro!$D$29</f>
        <v>20.6</v>
      </c>
      <c r="AA11" s="14">
        <f>[7]Setembro!$D$30</f>
        <v>18.2</v>
      </c>
      <c r="AB11" s="14">
        <f>[7]Setembro!$D$31</f>
        <v>17.5</v>
      </c>
      <c r="AC11" s="14">
        <f>[7]Setembro!$D$32</f>
        <v>19.5</v>
      </c>
      <c r="AD11" s="14">
        <f>[7]Setembro!$D$33</f>
        <v>20.2</v>
      </c>
      <c r="AE11" s="14">
        <f>[7]Setembro!$D$34</f>
        <v>18.7</v>
      </c>
      <c r="AF11" s="30">
        <f t="shared" si="1"/>
        <v>11.8</v>
      </c>
      <c r="AG11" s="104">
        <f t="shared" si="2"/>
        <v>16.486666666666668</v>
      </c>
    </row>
    <row r="12" spans="1:33" ht="17.100000000000001" customHeight="1" x14ac:dyDescent="0.2">
      <c r="A12" s="88" t="s">
        <v>4</v>
      </c>
      <c r="B12" s="14" t="str">
        <f>[8]Setembro!$D$5</f>
        <v>*</v>
      </c>
      <c r="C12" s="14" t="str">
        <f>[8]Setembro!$D$6</f>
        <v>*</v>
      </c>
      <c r="D12" s="14" t="str">
        <f>[8]Setembro!$D$7</f>
        <v>*</v>
      </c>
      <c r="E12" s="14" t="str">
        <f>[8]Setembro!$D$8</f>
        <v>*</v>
      </c>
      <c r="F12" s="14" t="str">
        <f>[8]Setembro!$D$9</f>
        <v>*</v>
      </c>
      <c r="G12" s="14" t="str">
        <f>[8]Setembro!$D$10</f>
        <v>*</v>
      </c>
      <c r="H12" s="14" t="str">
        <f>[8]Setembro!$D$11</f>
        <v>*</v>
      </c>
      <c r="I12" s="14" t="str">
        <f>[8]Setembro!$D$12</f>
        <v>*</v>
      </c>
      <c r="J12" s="14" t="str">
        <f>[8]Setembro!$D$13</f>
        <v>*</v>
      </c>
      <c r="K12" s="14" t="str">
        <f>[8]Setembro!$D$14</f>
        <v>*</v>
      </c>
      <c r="L12" s="14" t="str">
        <f>[8]Setembro!$D$15</f>
        <v>*</v>
      </c>
      <c r="M12" s="14" t="str">
        <f>[8]Setembro!$D$16</f>
        <v>*</v>
      </c>
      <c r="N12" s="14" t="str">
        <f>[8]Setembro!$D$17</f>
        <v>*</v>
      </c>
      <c r="O12" s="14" t="str">
        <f>[8]Setembro!$D$18</f>
        <v>*</v>
      </c>
      <c r="P12" s="14" t="str">
        <f>[8]Setembro!$D$19</f>
        <v>*</v>
      </c>
      <c r="Q12" s="14" t="str">
        <f>[8]Setembro!$D$20</f>
        <v>*</v>
      </c>
      <c r="R12" s="14" t="str">
        <f>[8]Setembro!$D$21</f>
        <v>*</v>
      </c>
      <c r="S12" s="14" t="str">
        <f>[8]Setembro!$D$22</f>
        <v>*</v>
      </c>
      <c r="T12" s="14" t="str">
        <f>[8]Setembro!$D$23</f>
        <v>*</v>
      </c>
      <c r="U12" s="14" t="str">
        <f>[8]Setembro!$D$24</f>
        <v>*</v>
      </c>
      <c r="V12" s="14" t="str">
        <f>[8]Setembro!$D$25</f>
        <v>*</v>
      </c>
      <c r="W12" s="14" t="str">
        <f>[8]Setembro!$D$26</f>
        <v>*</v>
      </c>
      <c r="X12" s="14" t="str">
        <f>[8]Setembro!$D$27</f>
        <v>*</v>
      </c>
      <c r="Y12" s="14" t="str">
        <f>[8]Setembro!$D$28</f>
        <v>*</v>
      </c>
      <c r="Z12" s="14" t="str">
        <f>[8]Setembro!$D$29</f>
        <v>*</v>
      </c>
      <c r="AA12" s="14">
        <f>[8]Setembro!$D$30</f>
        <v>23.8</v>
      </c>
      <c r="AB12" s="14">
        <f>[8]Setembro!$D$31</f>
        <v>17.899999999999999</v>
      </c>
      <c r="AC12" s="14">
        <f>[8]Setembro!$D$32</f>
        <v>18.100000000000001</v>
      </c>
      <c r="AD12" s="14">
        <f>[8]Setembro!$D$33</f>
        <v>17.2</v>
      </c>
      <c r="AE12" s="14">
        <f>[8]Setembro!$D$34</f>
        <v>16.7</v>
      </c>
      <c r="AF12" s="30">
        <f t="shared" si="1"/>
        <v>16.7</v>
      </c>
      <c r="AG12" s="104">
        <f t="shared" si="2"/>
        <v>18.740000000000002</v>
      </c>
    </row>
    <row r="13" spans="1:33" ht="17.100000000000001" customHeight="1" x14ac:dyDescent="0.2">
      <c r="A13" s="88" t="s">
        <v>5</v>
      </c>
      <c r="B13" s="14">
        <f>[9]Setembro!$D$5</f>
        <v>20.399999999999999</v>
      </c>
      <c r="C13" s="14">
        <f>[9]Setembro!$D$6</f>
        <v>25.9</v>
      </c>
      <c r="D13" s="15">
        <f>[9]Setembro!$D$7</f>
        <v>25.9</v>
      </c>
      <c r="E13" s="15">
        <f>[9]Setembro!$D$8</f>
        <v>26.5</v>
      </c>
      <c r="F13" s="15">
        <f>[9]Setembro!$D$9</f>
        <v>19.100000000000001</v>
      </c>
      <c r="G13" s="15">
        <f>[9]Setembro!$D$10</f>
        <v>16.899999999999999</v>
      </c>
      <c r="H13" s="15">
        <f>[9]Setembro!$D$11</f>
        <v>23.6</v>
      </c>
      <c r="I13" s="15">
        <f>[9]Setembro!$D$12</f>
        <v>24.4</v>
      </c>
      <c r="J13" s="15">
        <f>[9]Setembro!$D$13</f>
        <v>25.3</v>
      </c>
      <c r="K13" s="15">
        <f>[9]Setembro!$D$14</f>
        <v>27.5</v>
      </c>
      <c r="L13" s="15">
        <f>[9]Setembro!$D$15</f>
        <v>21</v>
      </c>
      <c r="M13" s="15">
        <f>[9]Setembro!$D$16</f>
        <v>22.1</v>
      </c>
      <c r="N13" s="15">
        <f>[9]Setembro!$D$17</f>
        <v>22.7</v>
      </c>
      <c r="O13" s="15">
        <f>[9]Setembro!$D$18</f>
        <v>28.4</v>
      </c>
      <c r="P13" s="14">
        <f>[9]Setembro!$D$19</f>
        <v>23.8</v>
      </c>
      <c r="Q13" s="14">
        <f>[9]Setembro!$D$20</f>
        <v>18.100000000000001</v>
      </c>
      <c r="R13" s="14">
        <f>[9]Setembro!$D$21</f>
        <v>16</v>
      </c>
      <c r="S13" s="14">
        <f>[9]Setembro!$D$22</f>
        <v>20.100000000000001</v>
      </c>
      <c r="T13" s="14">
        <f>[9]Setembro!$D$23</f>
        <v>22.9</v>
      </c>
      <c r="U13" s="14">
        <f>[9]Setembro!$D$24</f>
        <v>25</v>
      </c>
      <c r="V13" s="14">
        <f>[9]Setembro!$D$25</f>
        <v>27.5</v>
      </c>
      <c r="W13" s="14">
        <f>[9]Setembro!$D$26</f>
        <v>22.7</v>
      </c>
      <c r="X13" s="14">
        <f>[9]Setembro!$D$27</f>
        <v>18.399999999999999</v>
      </c>
      <c r="Y13" s="14">
        <f>[9]Setembro!$D$28</f>
        <v>20.100000000000001</v>
      </c>
      <c r="Z13" s="14">
        <f>[9]Setembro!$D$29</f>
        <v>23.6</v>
      </c>
      <c r="AA13" s="14">
        <f>[9]Setembro!$D$30</f>
        <v>24.6</v>
      </c>
      <c r="AB13" s="14">
        <f>[9]Setembro!$D$31</f>
        <v>24.3</v>
      </c>
      <c r="AC13" s="14">
        <f>[9]Setembro!$D$32</f>
        <v>24.2</v>
      </c>
      <c r="AD13" s="14">
        <f>[9]Setembro!$D$33</f>
        <v>21.9</v>
      </c>
      <c r="AE13" s="14">
        <f>[9]Setembro!$D$34</f>
        <v>19.899999999999999</v>
      </c>
      <c r="AF13" s="30">
        <f t="shared" si="1"/>
        <v>16</v>
      </c>
      <c r="AG13" s="104">
        <f t="shared" si="2"/>
        <v>22.76</v>
      </c>
    </row>
    <row r="14" spans="1:33" ht="17.100000000000001" customHeight="1" x14ac:dyDescent="0.2">
      <c r="A14" s="88" t="s">
        <v>50</v>
      </c>
      <c r="B14" s="14">
        <f>[10]Setembro!$D$5</f>
        <v>18.600000000000001</v>
      </c>
      <c r="C14" s="14">
        <f>[10]Setembro!$D$6</f>
        <v>17.2</v>
      </c>
      <c r="D14" s="15">
        <f>[10]Setembro!$D$7</f>
        <v>18.100000000000001</v>
      </c>
      <c r="E14" s="15">
        <f>[10]Setembro!$D$8</f>
        <v>17.600000000000001</v>
      </c>
      <c r="F14" s="15">
        <f>[10]Setembro!$D$9</f>
        <v>17.100000000000001</v>
      </c>
      <c r="G14" s="15">
        <f>[10]Setembro!$D$10</f>
        <v>15.7</v>
      </c>
      <c r="H14" s="15">
        <f>[10]Setembro!$D$11</f>
        <v>15.7</v>
      </c>
      <c r="I14" s="15">
        <f>[10]Setembro!$D$12</f>
        <v>17.399999999999999</v>
      </c>
      <c r="J14" s="15">
        <f>[10]Setembro!$D$13</f>
        <v>19</v>
      </c>
      <c r="K14" s="15">
        <f>[10]Setembro!$D$14</f>
        <v>20.6</v>
      </c>
      <c r="L14" s="15">
        <f>[10]Setembro!$D$15</f>
        <v>18.899999999999999</v>
      </c>
      <c r="M14" s="15">
        <f>[10]Setembro!$D$16</f>
        <v>18.2</v>
      </c>
      <c r="N14" s="15">
        <f>[10]Setembro!$D$17</f>
        <v>20.100000000000001</v>
      </c>
      <c r="O14" s="15">
        <f>[10]Setembro!$D$18</f>
        <v>18.100000000000001</v>
      </c>
      <c r="P14" s="14">
        <f>[10]Setembro!$D$19</f>
        <v>18.3</v>
      </c>
      <c r="Q14" s="14">
        <f>[10]Setembro!$D$20</f>
        <v>17.3</v>
      </c>
      <c r="R14" s="14">
        <f>[10]Setembro!$D$21</f>
        <v>16.7</v>
      </c>
      <c r="S14" s="14">
        <f>[10]Setembro!$D$22</f>
        <v>17.5</v>
      </c>
      <c r="T14" s="14">
        <f>[10]Setembro!$D$23</f>
        <v>18.7</v>
      </c>
      <c r="U14" s="14">
        <f>[10]Setembro!$D$24</f>
        <v>17.8</v>
      </c>
      <c r="V14" s="14">
        <f>[10]Setembro!$D$25</f>
        <v>18.2</v>
      </c>
      <c r="W14" s="14">
        <f>[10]Setembro!$D$26</f>
        <v>17.2</v>
      </c>
      <c r="X14" s="14">
        <f>[10]Setembro!$D$27</f>
        <v>18.399999999999999</v>
      </c>
      <c r="Y14" s="14">
        <f>[10]Setembro!$D$28</f>
        <v>18.8</v>
      </c>
      <c r="Z14" s="14">
        <f>[10]Setembro!$D$29</f>
        <v>20.6</v>
      </c>
      <c r="AA14" s="14">
        <f>[10]Setembro!$D$30</f>
        <v>18.600000000000001</v>
      </c>
      <c r="AB14" s="14">
        <f>[10]Setembro!$D$31</f>
        <v>18.3</v>
      </c>
      <c r="AC14" s="14">
        <f>[10]Setembro!$D$32</f>
        <v>17.7</v>
      </c>
      <c r="AD14" s="14">
        <f>[10]Setembro!$D$33</f>
        <v>17.399999999999999</v>
      </c>
      <c r="AE14" s="14">
        <f>[10]Setembro!$D$34</f>
        <v>17</v>
      </c>
      <c r="AF14" s="30">
        <f>MIN(B14:AE14)</f>
        <v>15.7</v>
      </c>
      <c r="AG14" s="104">
        <f>AVERAGE(B14:AE14)</f>
        <v>18.026666666666664</v>
      </c>
    </row>
    <row r="15" spans="1:33" ht="17.100000000000001" customHeight="1" x14ac:dyDescent="0.2">
      <c r="A15" s="88" t="s">
        <v>6</v>
      </c>
      <c r="B15" s="15">
        <f>[11]Setembro!$D$5</f>
        <v>17.600000000000001</v>
      </c>
      <c r="C15" s="15">
        <f>[11]Setembro!$D$6</f>
        <v>20.100000000000001</v>
      </c>
      <c r="D15" s="15">
        <f>[11]Setembro!$D$7</f>
        <v>17.100000000000001</v>
      </c>
      <c r="E15" s="15">
        <f>[11]Setembro!$D$8</f>
        <v>16.899999999999999</v>
      </c>
      <c r="F15" s="15">
        <f>[11]Setembro!$D$9</f>
        <v>15.3</v>
      </c>
      <c r="G15" s="15">
        <f>[11]Setembro!$D$10</f>
        <v>16.2</v>
      </c>
      <c r="H15" s="15">
        <f>[11]Setembro!$D$11</f>
        <v>14</v>
      </c>
      <c r="I15" s="15">
        <f>[11]Setembro!$D$12</f>
        <v>16.399999999999999</v>
      </c>
      <c r="J15" s="15">
        <f>[11]Setembro!$D$13</f>
        <v>18.100000000000001</v>
      </c>
      <c r="K15" s="15">
        <f>[11]Setembro!$D$14</f>
        <v>17.3</v>
      </c>
      <c r="L15" s="15">
        <f>[11]Setembro!$D$15</f>
        <v>17.5</v>
      </c>
      <c r="M15" s="15">
        <f>[11]Setembro!$D$16</f>
        <v>20.5</v>
      </c>
      <c r="N15" s="15">
        <f>[11]Setembro!$D$17</f>
        <v>18.399999999999999</v>
      </c>
      <c r="O15" s="15">
        <f>[11]Setembro!$D$18</f>
        <v>15.5</v>
      </c>
      <c r="P15" s="15">
        <f>[11]Setembro!$D$19</f>
        <v>15.1</v>
      </c>
      <c r="Q15" s="15">
        <f>[11]Setembro!$D$20</f>
        <v>20</v>
      </c>
      <c r="R15" s="15">
        <f>[11]Setembro!$D$21</f>
        <v>16.100000000000001</v>
      </c>
      <c r="S15" s="15">
        <f>[11]Setembro!$D$22</f>
        <v>18.100000000000001</v>
      </c>
      <c r="T15" s="15">
        <f>[11]Setembro!$D$23</f>
        <v>18.100000000000001</v>
      </c>
      <c r="U15" s="15">
        <f>[11]Setembro!$D$24</f>
        <v>19.2</v>
      </c>
      <c r="V15" s="15">
        <f>[11]Setembro!$D$25</f>
        <v>20.7</v>
      </c>
      <c r="W15" s="15">
        <f>[11]Setembro!$D$26</f>
        <v>16.899999999999999</v>
      </c>
      <c r="X15" s="15">
        <f>[11]Setembro!$D$27</f>
        <v>17.5</v>
      </c>
      <c r="Y15" s="15">
        <f>[11]Setembro!$D$28</f>
        <v>18.8</v>
      </c>
      <c r="Z15" s="15">
        <f>[11]Setembro!$D$29</f>
        <v>21.7</v>
      </c>
      <c r="AA15" s="15">
        <f>[11]Setembro!$D$30</f>
        <v>19.8</v>
      </c>
      <c r="AB15" s="15">
        <f>[11]Setembro!$D$31</f>
        <v>18.3</v>
      </c>
      <c r="AC15" s="15">
        <f>[11]Setembro!$D$32</f>
        <v>21.2</v>
      </c>
      <c r="AD15" s="15">
        <f>[11]Setembro!$D$33</f>
        <v>20.2</v>
      </c>
      <c r="AE15" s="15">
        <f>[11]Setembro!$D$34</f>
        <v>18.2</v>
      </c>
      <c r="AF15" s="30">
        <f t="shared" ref="AF15:AF30" si="5">MIN(B15:AE15)</f>
        <v>14</v>
      </c>
      <c r="AG15" s="104">
        <f t="shared" ref="AG15:AG30" si="6">AVERAGE(B15:AE15)</f>
        <v>18.026666666666667</v>
      </c>
    </row>
    <row r="16" spans="1:33" ht="17.100000000000001" customHeight="1" x14ac:dyDescent="0.2">
      <c r="A16" s="88" t="s">
        <v>7</v>
      </c>
      <c r="B16" s="15">
        <f>[12]Setembro!$D$5</f>
        <v>17.3</v>
      </c>
      <c r="C16" s="15">
        <f>[12]Setembro!$D$6</f>
        <v>19</v>
      </c>
      <c r="D16" s="15">
        <f>[12]Setembro!$D$7</f>
        <v>19.7</v>
      </c>
      <c r="E16" s="15">
        <f>[12]Setembro!$D$8</f>
        <v>19.2</v>
      </c>
      <c r="F16" s="15">
        <f>[12]Setembro!$D$9</f>
        <v>15.8</v>
      </c>
      <c r="G16" s="15">
        <f>[12]Setembro!$D$10</f>
        <v>16.2</v>
      </c>
      <c r="H16" s="15">
        <f>[12]Setembro!$D$11</f>
        <v>16.899999999999999</v>
      </c>
      <c r="I16" s="15">
        <f>[12]Setembro!$D$12</f>
        <v>20.2</v>
      </c>
      <c r="J16" s="15">
        <f>[12]Setembro!$D$13</f>
        <v>22.4</v>
      </c>
      <c r="K16" s="15">
        <f>[12]Setembro!$D$14</f>
        <v>22.4</v>
      </c>
      <c r="L16" s="15">
        <f>[12]Setembro!$D$15</f>
        <v>22.7</v>
      </c>
      <c r="M16" s="15">
        <f>[12]Setembro!$D$16</f>
        <v>17.100000000000001</v>
      </c>
      <c r="N16" s="15">
        <f>[12]Setembro!$D$17</f>
        <v>20.8</v>
      </c>
      <c r="O16" s="15">
        <f>[12]Setembro!$D$18</f>
        <v>21.9</v>
      </c>
      <c r="P16" s="15">
        <f>[12]Setembro!$D$19</f>
        <v>19</v>
      </c>
      <c r="Q16" s="15">
        <f>[12]Setembro!$D$20</f>
        <v>16.100000000000001</v>
      </c>
      <c r="R16" s="15">
        <f>[12]Setembro!$D$21</f>
        <v>14.2</v>
      </c>
      <c r="S16" s="15">
        <f>[12]Setembro!$D$22</f>
        <v>15.1</v>
      </c>
      <c r="T16" s="15">
        <f>[12]Setembro!$D$23</f>
        <v>18.5</v>
      </c>
      <c r="U16" s="15">
        <f>[12]Setembro!$D$24</f>
        <v>21.4</v>
      </c>
      <c r="V16" s="15">
        <f>[12]Setembro!$D$25</f>
        <v>22.2</v>
      </c>
      <c r="W16" s="15">
        <f>[12]Setembro!$D$26</f>
        <v>20.5</v>
      </c>
      <c r="X16" s="15">
        <f>[12]Setembro!$D$27</f>
        <v>17</v>
      </c>
      <c r="Y16" s="15">
        <f>[12]Setembro!$D$28</f>
        <v>19.399999999999999</v>
      </c>
      <c r="Z16" s="15">
        <f>[12]Setembro!$D$29</f>
        <v>20.2</v>
      </c>
      <c r="AA16" s="15">
        <f>[12]Setembro!$D$30</f>
        <v>17.399999999999999</v>
      </c>
      <c r="AB16" s="15">
        <f>[12]Setembro!$D$31</f>
        <v>18.7</v>
      </c>
      <c r="AC16" s="15">
        <f>[12]Setembro!$D$32</f>
        <v>19.399999999999999</v>
      </c>
      <c r="AD16" s="15">
        <f>[12]Setembro!$D$33</f>
        <v>18.3</v>
      </c>
      <c r="AE16" s="15">
        <f>[12]Setembro!$D$34</f>
        <v>18.5</v>
      </c>
      <c r="AF16" s="30">
        <f t="shared" si="5"/>
        <v>14.2</v>
      </c>
      <c r="AG16" s="104">
        <f t="shared" si="6"/>
        <v>18.916666666666664</v>
      </c>
    </row>
    <row r="17" spans="1:36" ht="17.100000000000001" customHeight="1" x14ac:dyDescent="0.2">
      <c r="A17" s="88" t="s">
        <v>8</v>
      </c>
      <c r="B17" s="15">
        <f>[13]Setembro!$D$5</f>
        <v>16.7</v>
      </c>
      <c r="C17" s="15">
        <f>[13]Setembro!$D$6</f>
        <v>18</v>
      </c>
      <c r="D17" s="15">
        <f>[13]Setembro!$D$7</f>
        <v>18.2</v>
      </c>
      <c r="E17" s="15">
        <f>[13]Setembro!$D$8</f>
        <v>17.2</v>
      </c>
      <c r="F17" s="15">
        <f>[13]Setembro!$D$9</f>
        <v>17.2</v>
      </c>
      <c r="G17" s="15">
        <f>[13]Setembro!$D$10</f>
        <v>14.2</v>
      </c>
      <c r="H17" s="15">
        <f>[13]Setembro!$D$11</f>
        <v>17.399999999999999</v>
      </c>
      <c r="I17" s="15">
        <f>[13]Setembro!$D$12</f>
        <v>16.100000000000001</v>
      </c>
      <c r="J17" s="15">
        <f>[13]Setembro!$D$13</f>
        <v>19.899999999999999</v>
      </c>
      <c r="K17" s="15">
        <f>[13]Setembro!$D$14</f>
        <v>21</v>
      </c>
      <c r="L17" s="15">
        <f>[13]Setembro!$D$15</f>
        <v>20.399999999999999</v>
      </c>
      <c r="M17" s="15">
        <f>[13]Setembro!$D$16</f>
        <v>18.2</v>
      </c>
      <c r="N17" s="15">
        <f>[13]Setembro!$D$17</f>
        <v>20.399999999999999</v>
      </c>
      <c r="O17" s="15">
        <f>[13]Setembro!$D$18</f>
        <v>20.9</v>
      </c>
      <c r="P17" s="15">
        <f>[13]Setembro!$D$19</f>
        <v>18.899999999999999</v>
      </c>
      <c r="Q17" s="15">
        <f>[13]Setembro!$D$20</f>
        <v>17.3</v>
      </c>
      <c r="R17" s="15">
        <f>[13]Setembro!$D$21</f>
        <v>16.100000000000001</v>
      </c>
      <c r="S17" s="15">
        <f>[13]Setembro!$D$22</f>
        <v>13</v>
      </c>
      <c r="T17" s="15">
        <f>[13]Setembro!$D$23</f>
        <v>16.600000000000001</v>
      </c>
      <c r="U17" s="15">
        <f>[13]Setembro!$D$24</f>
        <v>19.899999999999999</v>
      </c>
      <c r="V17" s="15">
        <f>[13]Setembro!$D$25</f>
        <v>19.3</v>
      </c>
      <c r="W17" s="15">
        <f>[13]Setembro!$D$26</f>
        <v>19.3</v>
      </c>
      <c r="X17" s="15">
        <f>[13]Setembro!$D$27</f>
        <v>17.7</v>
      </c>
      <c r="Y17" s="15">
        <f>[13]Setembro!$D$28</f>
        <v>19.3</v>
      </c>
      <c r="Z17" s="15">
        <f>[13]Setembro!$D$29</f>
        <v>20.9</v>
      </c>
      <c r="AA17" s="15">
        <f>[13]Setembro!$D$30</f>
        <v>19.3</v>
      </c>
      <c r="AB17" s="15">
        <f>[13]Setembro!$D$31</f>
        <v>17.3</v>
      </c>
      <c r="AC17" s="15">
        <f>[13]Setembro!$D$32</f>
        <v>17.899999999999999</v>
      </c>
      <c r="AD17" s="15">
        <f>[13]Setembro!$D$33</f>
        <v>18.600000000000001</v>
      </c>
      <c r="AE17" s="15">
        <f>[13]Setembro!$D$34</f>
        <v>18.399999999999999</v>
      </c>
      <c r="AF17" s="30">
        <f t="shared" si="5"/>
        <v>13</v>
      </c>
      <c r="AG17" s="104">
        <f t="shared" si="6"/>
        <v>18.186666666666667</v>
      </c>
    </row>
    <row r="18" spans="1:36" ht="17.100000000000001" customHeight="1" x14ac:dyDescent="0.2">
      <c r="A18" s="88" t="s">
        <v>9</v>
      </c>
      <c r="B18" s="15">
        <f>[14]Setembro!$D$5</f>
        <v>27.8</v>
      </c>
      <c r="C18" s="15" t="str">
        <f>[14]Setembro!$D$6</f>
        <v>*</v>
      </c>
      <c r="D18" s="15" t="str">
        <f>[14]Setembro!$D$7</f>
        <v>*</v>
      </c>
      <c r="E18" s="15" t="str">
        <f>[14]Setembro!$D$8</f>
        <v>*</v>
      </c>
      <c r="F18" s="15" t="str">
        <f>[14]Setembro!$D$9</f>
        <v>*</v>
      </c>
      <c r="G18" s="15" t="str">
        <f>[14]Setembro!$D$10</f>
        <v>*</v>
      </c>
      <c r="H18" s="15" t="str">
        <f>[14]Setembro!$D$11</f>
        <v>*</v>
      </c>
      <c r="I18" s="15" t="str">
        <f>[14]Setembro!$D$12</f>
        <v>*</v>
      </c>
      <c r="J18" s="15" t="str">
        <f>[14]Setembro!$D$13</f>
        <v>*</v>
      </c>
      <c r="K18" s="15" t="str">
        <f>[14]Setembro!$D$14</f>
        <v>*</v>
      </c>
      <c r="L18" s="15" t="str">
        <f>[14]Setembro!$D$15</f>
        <v>*</v>
      </c>
      <c r="M18" s="15" t="str">
        <f>[14]Setembro!$D$16</f>
        <v>*</v>
      </c>
      <c r="N18" s="15" t="str">
        <f>[14]Setembro!$D$17</f>
        <v>*</v>
      </c>
      <c r="O18" s="15" t="str">
        <f>[14]Setembro!$D$18</f>
        <v>*</v>
      </c>
      <c r="P18" s="15" t="str">
        <f>[14]Setembro!$D$19</f>
        <v>*</v>
      </c>
      <c r="Q18" s="15" t="str">
        <f>[14]Setembro!$D$20</f>
        <v>*</v>
      </c>
      <c r="R18" s="15" t="str">
        <f>[14]Setembro!$D$21</f>
        <v>*</v>
      </c>
      <c r="S18" s="15" t="str">
        <f>[14]Setembro!$D$22</f>
        <v>*</v>
      </c>
      <c r="T18" s="15" t="str">
        <f>[14]Setembro!$D$23</f>
        <v>*</v>
      </c>
      <c r="U18" s="15" t="str">
        <f>[14]Setembro!$D$24</f>
        <v>*</v>
      </c>
      <c r="V18" s="15" t="str">
        <f>[14]Setembro!$D$25</f>
        <v>*</v>
      </c>
      <c r="W18" s="15" t="str">
        <f>[14]Setembro!$D$26</f>
        <v>*</v>
      </c>
      <c r="X18" s="15" t="str">
        <f>[14]Setembro!$D$27</f>
        <v>*</v>
      </c>
      <c r="Y18" s="15" t="str">
        <f>[14]Setembro!$D$28</f>
        <v>*</v>
      </c>
      <c r="Z18" s="15" t="str">
        <f>[14]Setembro!$D$29</f>
        <v>*</v>
      </c>
      <c r="AA18" s="15" t="str">
        <f>[14]Setembro!$D$30</f>
        <v>*</v>
      </c>
      <c r="AB18" s="15" t="str">
        <f>[14]Setembro!$D$31</f>
        <v>*</v>
      </c>
      <c r="AC18" s="15" t="str">
        <f>[14]Setembro!$D$32</f>
        <v>*</v>
      </c>
      <c r="AD18" s="15" t="str">
        <f>[14]Setembro!$D$33</f>
        <v>*</v>
      </c>
      <c r="AE18" s="15">
        <f>[14]Setembro!$D$34</f>
        <v>22.8</v>
      </c>
      <c r="AF18" s="30">
        <f t="shared" si="5"/>
        <v>22.8</v>
      </c>
      <c r="AG18" s="104">
        <f t="shared" si="6"/>
        <v>25.3</v>
      </c>
    </row>
    <row r="19" spans="1:36" ht="17.100000000000001" customHeight="1" x14ac:dyDescent="0.2">
      <c r="A19" s="88" t="s">
        <v>49</v>
      </c>
      <c r="B19" s="15">
        <f>[15]Setembro!$D$5</f>
        <v>15.1</v>
      </c>
      <c r="C19" s="15">
        <f>[15]Setembro!$D$6</f>
        <v>19</v>
      </c>
      <c r="D19" s="15">
        <f>[15]Setembro!$D$7</f>
        <v>19.899999999999999</v>
      </c>
      <c r="E19" s="15">
        <f>[15]Setembro!$D$8</f>
        <v>17.100000000000001</v>
      </c>
      <c r="F19" s="15">
        <f>[15]Setembro!$D$9</f>
        <v>17.2</v>
      </c>
      <c r="G19" s="15">
        <f>[15]Setembro!$D$10</f>
        <v>15.3</v>
      </c>
      <c r="H19" s="15">
        <f>[15]Setembro!$D$11</f>
        <v>17.100000000000001</v>
      </c>
      <c r="I19" s="15">
        <f>[15]Setembro!$D$12</f>
        <v>15.9</v>
      </c>
      <c r="J19" s="15">
        <f>[15]Setembro!$D$13</f>
        <v>19.399999999999999</v>
      </c>
      <c r="K19" s="15">
        <f>[15]Setembro!$D$14</f>
        <v>22.3</v>
      </c>
      <c r="L19" s="15">
        <f>[15]Setembro!$D$15</f>
        <v>21.8</v>
      </c>
      <c r="M19" s="15">
        <f>[15]Setembro!$D$16</f>
        <v>18.399999999999999</v>
      </c>
      <c r="N19" s="15">
        <f>[15]Setembro!$D$17</f>
        <v>19.2</v>
      </c>
      <c r="O19" s="15">
        <f>[15]Setembro!$D$18</f>
        <v>20</v>
      </c>
      <c r="P19" s="15">
        <f>[15]Setembro!$D$19</f>
        <v>17.7</v>
      </c>
      <c r="Q19" s="15">
        <f>[15]Setembro!$D$20</f>
        <v>17.8</v>
      </c>
      <c r="R19" s="15">
        <f>[15]Setembro!$D$21</f>
        <v>15</v>
      </c>
      <c r="S19" s="15">
        <f>[15]Setembro!$D$22</f>
        <v>12.7</v>
      </c>
      <c r="T19" s="15">
        <f>[15]Setembro!$D$23</f>
        <v>16</v>
      </c>
      <c r="U19" s="15">
        <f>[15]Setembro!$D$24</f>
        <v>17.600000000000001</v>
      </c>
      <c r="V19" s="15">
        <f>[15]Setembro!$D$25</f>
        <v>19.899999999999999</v>
      </c>
      <c r="W19" s="15">
        <f>[15]Setembro!$D$26</f>
        <v>19.2</v>
      </c>
      <c r="X19" s="15">
        <f>[15]Setembro!$D$27</f>
        <v>18.3</v>
      </c>
      <c r="Y19" s="15">
        <f>[15]Setembro!$D$28</f>
        <v>18</v>
      </c>
      <c r="Z19" s="15">
        <f>[15]Setembro!$D$29</f>
        <v>23.9</v>
      </c>
      <c r="AA19" s="15">
        <f>[15]Setembro!$D$30</f>
        <v>16.8</v>
      </c>
      <c r="AB19" s="15">
        <f>[15]Setembro!$D$31</f>
        <v>18.8</v>
      </c>
      <c r="AC19" s="15">
        <f>[15]Setembro!$D$32</f>
        <v>19.8</v>
      </c>
      <c r="AD19" s="15">
        <f>[15]Setembro!$D$33</f>
        <v>20.6</v>
      </c>
      <c r="AE19" s="15">
        <f>[15]Setembro!$D$34</f>
        <v>18.399999999999999</v>
      </c>
      <c r="AF19" s="30">
        <f t="shared" si="5"/>
        <v>12.7</v>
      </c>
      <c r="AG19" s="104">
        <f t="shared" si="6"/>
        <v>18.273333333333333</v>
      </c>
      <c r="AJ19" s="37" t="s">
        <v>54</v>
      </c>
    </row>
    <row r="20" spans="1:36" ht="17.100000000000001" customHeight="1" x14ac:dyDescent="0.2">
      <c r="A20" s="88" t="s">
        <v>10</v>
      </c>
      <c r="B20" s="15">
        <f>[16]Setembro!$D$5</f>
        <v>17.2</v>
      </c>
      <c r="C20" s="15">
        <f>[16]Setembro!$D$6</f>
        <v>18.8</v>
      </c>
      <c r="D20" s="15">
        <f>[16]Setembro!$D$7</f>
        <v>19.8</v>
      </c>
      <c r="E20" s="15">
        <f>[16]Setembro!$D$8</f>
        <v>18.100000000000001</v>
      </c>
      <c r="F20" s="15">
        <f>[16]Setembro!$D$9</f>
        <v>15.3</v>
      </c>
      <c r="G20" s="15">
        <f>[16]Setembro!$D$10</f>
        <v>14.2</v>
      </c>
      <c r="H20" s="15">
        <f>[16]Setembro!$D$11</f>
        <v>16.2</v>
      </c>
      <c r="I20" s="15">
        <f>[16]Setembro!$D$12</f>
        <v>17.2</v>
      </c>
      <c r="J20" s="15">
        <f>[16]Setembro!$D$13</f>
        <v>20.100000000000001</v>
      </c>
      <c r="K20" s="15">
        <f>[16]Setembro!$D$14</f>
        <v>21.8</v>
      </c>
      <c r="L20" s="15">
        <f>[16]Setembro!$D$15</f>
        <v>20.3</v>
      </c>
      <c r="M20" s="15">
        <f>[16]Setembro!$D$16</f>
        <v>17.3</v>
      </c>
      <c r="N20" s="15">
        <f>[16]Setembro!$D$17</f>
        <v>21.1</v>
      </c>
      <c r="O20" s="15">
        <f>[16]Setembro!$D$18</f>
        <v>22.3</v>
      </c>
      <c r="P20" s="15">
        <f>[16]Setembro!$D$19</f>
        <v>19.399999999999999</v>
      </c>
      <c r="Q20" s="15">
        <f>[16]Setembro!$D$20</f>
        <v>17.399999999999999</v>
      </c>
      <c r="R20" s="15">
        <f>[16]Setembro!$D$21</f>
        <v>15.8</v>
      </c>
      <c r="S20" s="15">
        <f>[16]Setembro!$D$22</f>
        <v>13.9</v>
      </c>
      <c r="T20" s="15">
        <f>[16]Setembro!$D$23</f>
        <v>16.8</v>
      </c>
      <c r="U20" s="15">
        <f>[16]Setembro!$D$24</f>
        <v>23.2</v>
      </c>
      <c r="V20" s="15">
        <f>[16]Setembro!$D$25</f>
        <v>19.3</v>
      </c>
      <c r="W20" s="15">
        <f>[16]Setembro!$D$26</f>
        <v>19</v>
      </c>
      <c r="X20" s="15">
        <f>[16]Setembro!$D$27</f>
        <v>17.7</v>
      </c>
      <c r="Y20" s="15">
        <f>[16]Setembro!$D$28</f>
        <v>18.8</v>
      </c>
      <c r="Z20" s="15">
        <f>[16]Setembro!$D$29</f>
        <v>21.3</v>
      </c>
      <c r="AA20" s="15">
        <f>[16]Setembro!$D$30</f>
        <v>19.5</v>
      </c>
      <c r="AB20" s="15">
        <f>[16]Setembro!$D$31</f>
        <v>17.399999999999999</v>
      </c>
      <c r="AC20" s="15">
        <f>[16]Setembro!$D$32</f>
        <v>19.2</v>
      </c>
      <c r="AD20" s="15">
        <f>[16]Setembro!$D$33</f>
        <v>19</v>
      </c>
      <c r="AE20" s="15">
        <f>[16]Setembro!$D$34</f>
        <v>18.8</v>
      </c>
      <c r="AF20" s="30">
        <f t="shared" si="5"/>
        <v>13.9</v>
      </c>
      <c r="AG20" s="104">
        <f t="shared" si="6"/>
        <v>18.54</v>
      </c>
    </row>
    <row r="21" spans="1:36" ht="17.100000000000001" customHeight="1" x14ac:dyDescent="0.2">
      <c r="A21" s="88" t="s">
        <v>11</v>
      </c>
      <c r="B21" s="15">
        <f>[17]Setembro!$D$5</f>
        <v>14</v>
      </c>
      <c r="C21" s="15">
        <f>[17]Setembro!$D$6</f>
        <v>16.3</v>
      </c>
      <c r="D21" s="15">
        <f>[17]Setembro!$D$7</f>
        <v>18.600000000000001</v>
      </c>
      <c r="E21" s="15">
        <f>[17]Setembro!$D$8</f>
        <v>14.4</v>
      </c>
      <c r="F21" s="15">
        <f>[17]Setembro!$D$9</f>
        <v>13.4</v>
      </c>
      <c r="G21" s="15">
        <f>[17]Setembro!$D$10</f>
        <v>14.9</v>
      </c>
      <c r="H21" s="15">
        <f>[17]Setembro!$D$11</f>
        <v>13.3</v>
      </c>
      <c r="I21" s="15">
        <f>[17]Setembro!$D$12</f>
        <v>14.6</v>
      </c>
      <c r="J21" s="15">
        <f>[17]Setembro!$D$13</f>
        <v>15.7</v>
      </c>
      <c r="K21" s="15">
        <f>[17]Setembro!$D$14</f>
        <v>16.2</v>
      </c>
      <c r="L21" s="15">
        <f>[17]Setembro!$D$15</f>
        <v>19.2</v>
      </c>
      <c r="M21" s="15">
        <f>[17]Setembro!$D$16</f>
        <v>17.8</v>
      </c>
      <c r="N21" s="15">
        <f>[17]Setembro!$D$17</f>
        <v>15.9</v>
      </c>
      <c r="O21" s="15">
        <f>[17]Setembro!$D$18</f>
        <v>16.3</v>
      </c>
      <c r="P21" s="15">
        <f>[17]Setembro!$D$19</f>
        <v>15.8</v>
      </c>
      <c r="Q21" s="15">
        <f>[17]Setembro!$D$20</f>
        <v>18.100000000000001</v>
      </c>
      <c r="R21" s="15">
        <f>[17]Setembro!$D$21</f>
        <v>15.3</v>
      </c>
      <c r="S21" s="15">
        <f>[17]Setembro!$D$22</f>
        <v>13.1</v>
      </c>
      <c r="T21" s="15">
        <f>[17]Setembro!$D$23</f>
        <v>15.9</v>
      </c>
      <c r="U21" s="15">
        <f>[17]Setembro!$D$24</f>
        <v>14.8</v>
      </c>
      <c r="V21" s="15">
        <f>[17]Setembro!$D$25</f>
        <v>15.2</v>
      </c>
      <c r="W21" s="15">
        <f>[17]Setembro!$D$26</f>
        <v>15.3</v>
      </c>
      <c r="X21" s="15">
        <f>[17]Setembro!$D$27</f>
        <v>19</v>
      </c>
      <c r="Y21" s="15">
        <f>[17]Setembro!$D$28</f>
        <v>20.5</v>
      </c>
      <c r="Z21" s="15">
        <f>[17]Setembro!$D$29</f>
        <v>20.7</v>
      </c>
      <c r="AA21" s="15">
        <f>[17]Setembro!$D$30</f>
        <v>15.9</v>
      </c>
      <c r="AB21" s="15">
        <f>[17]Setembro!$D$31</f>
        <v>16.100000000000001</v>
      </c>
      <c r="AC21" s="15">
        <f>[17]Setembro!$D$32</f>
        <v>19.3</v>
      </c>
      <c r="AD21" s="15">
        <f>[17]Setembro!$D$33</f>
        <v>19.2</v>
      </c>
      <c r="AE21" s="15">
        <f>[17]Setembro!$D$34</f>
        <v>18</v>
      </c>
      <c r="AF21" s="30">
        <f t="shared" si="5"/>
        <v>13.1</v>
      </c>
      <c r="AG21" s="104">
        <f t="shared" si="6"/>
        <v>16.426666666666666</v>
      </c>
    </row>
    <row r="22" spans="1:36" ht="17.100000000000001" customHeight="1" x14ac:dyDescent="0.2">
      <c r="A22" s="88" t="s">
        <v>12</v>
      </c>
      <c r="B22" s="15">
        <f>[18]Setembro!$D$5</f>
        <v>19.2</v>
      </c>
      <c r="C22" s="15">
        <f>[18]Setembro!$D$6</f>
        <v>19.3</v>
      </c>
      <c r="D22" s="15">
        <f>[18]Setembro!$D$7</f>
        <v>18.8</v>
      </c>
      <c r="E22" s="15">
        <f>[18]Setembro!$D$8</f>
        <v>17.399999999999999</v>
      </c>
      <c r="F22" s="15">
        <f>[18]Setembro!$D$9</f>
        <v>18.5</v>
      </c>
      <c r="G22" s="15">
        <f>[18]Setembro!$D$10</f>
        <v>17</v>
      </c>
      <c r="H22" s="15">
        <f>[18]Setembro!$D$11</f>
        <v>18.3</v>
      </c>
      <c r="I22" s="15">
        <f>[18]Setembro!$D$12</f>
        <v>16.5</v>
      </c>
      <c r="J22" s="15">
        <f>[18]Setembro!$D$13</f>
        <v>18.899999999999999</v>
      </c>
      <c r="K22" s="15">
        <f>[18]Setembro!$D$14</f>
        <v>19.7</v>
      </c>
      <c r="L22" s="15">
        <f>[18]Setembro!$D$15</f>
        <v>22.9</v>
      </c>
      <c r="M22" s="15">
        <f>[18]Setembro!$D$16</f>
        <v>21.2</v>
      </c>
      <c r="N22" s="15">
        <f>[18]Setembro!$D$17</f>
        <v>21.1</v>
      </c>
      <c r="O22" s="15">
        <f>[18]Setembro!$D$18</f>
        <v>20.3</v>
      </c>
      <c r="P22" s="15">
        <f>[18]Setembro!$D$19</f>
        <v>18.8</v>
      </c>
      <c r="Q22" s="15">
        <f>[18]Setembro!$D$20</f>
        <v>20.399999999999999</v>
      </c>
      <c r="R22" s="15">
        <f>[18]Setembro!$D$21</f>
        <v>16.5</v>
      </c>
      <c r="S22" s="15">
        <f>[18]Setembro!$D$22</f>
        <v>17.5</v>
      </c>
      <c r="T22" s="15">
        <f>[18]Setembro!$D$23</f>
        <v>17.600000000000001</v>
      </c>
      <c r="U22" s="15">
        <f>[18]Setembro!$D$24</f>
        <v>18.5</v>
      </c>
      <c r="V22" s="15">
        <f>[18]Setembro!$D$25</f>
        <v>21.4</v>
      </c>
      <c r="W22" s="15">
        <f>[18]Setembro!$D$26</f>
        <v>20</v>
      </c>
      <c r="X22" s="15">
        <f>[18]Setembro!$D$27</f>
        <v>18.8</v>
      </c>
      <c r="Y22" s="15">
        <f>[18]Setembro!$D$28</f>
        <v>20</v>
      </c>
      <c r="Z22" s="15">
        <f>[18]Setembro!$D$29</f>
        <v>23.7</v>
      </c>
      <c r="AA22" s="15">
        <f>[18]Setembro!$D$30</f>
        <v>19.7</v>
      </c>
      <c r="AB22" s="15">
        <f>[18]Setembro!$D$31</f>
        <v>20</v>
      </c>
      <c r="AC22" s="15">
        <f>[18]Setembro!$D$32</f>
        <v>23.7</v>
      </c>
      <c r="AD22" s="15">
        <f>[18]Setembro!$D$33</f>
        <v>18.600000000000001</v>
      </c>
      <c r="AE22" s="15">
        <f>[18]Setembro!$D$34</f>
        <v>18.8</v>
      </c>
      <c r="AF22" s="30">
        <f t="shared" si="5"/>
        <v>16.5</v>
      </c>
      <c r="AG22" s="104">
        <f t="shared" si="6"/>
        <v>19.436666666666667</v>
      </c>
    </row>
    <row r="23" spans="1:36" ht="17.100000000000001" customHeight="1" x14ac:dyDescent="0.2">
      <c r="A23" s="88" t="s">
        <v>13</v>
      </c>
      <c r="B23" s="15">
        <f>[19]Setembro!$D$5</f>
        <v>15.2</v>
      </c>
      <c r="C23" s="15">
        <f>[19]Setembro!$D$6</f>
        <v>17</v>
      </c>
      <c r="D23" s="15">
        <f>[19]Setembro!$D$7</f>
        <v>16.600000000000001</v>
      </c>
      <c r="E23" s="15">
        <f>[19]Setembro!$D$8</f>
        <v>17.3</v>
      </c>
      <c r="F23" s="15">
        <f>[19]Setembro!$D$9</f>
        <v>16.899999999999999</v>
      </c>
      <c r="G23" s="15">
        <f>[19]Setembro!$D$10</f>
        <v>14.6</v>
      </c>
      <c r="H23" s="15">
        <f>[19]Setembro!$D$11</f>
        <v>15.5</v>
      </c>
      <c r="I23" s="15">
        <f>[19]Setembro!$D$12</f>
        <v>17.3</v>
      </c>
      <c r="J23" s="15">
        <f>[19]Setembro!$D$13</f>
        <v>19.100000000000001</v>
      </c>
      <c r="K23" s="15">
        <f>[19]Setembro!$D$14</f>
        <v>20.399999999999999</v>
      </c>
      <c r="L23" s="15">
        <f>[19]Setembro!$D$15</f>
        <v>22.4</v>
      </c>
      <c r="M23" s="15">
        <f>[19]Setembro!$D$16</f>
        <v>20.100000000000001</v>
      </c>
      <c r="N23" s="15">
        <f>[19]Setembro!$D$17</f>
        <v>19.7</v>
      </c>
      <c r="O23" s="15">
        <f>[19]Setembro!$D$18</f>
        <v>19.8</v>
      </c>
      <c r="P23" s="15">
        <f>[19]Setembro!$D$19</f>
        <v>17.600000000000001</v>
      </c>
      <c r="Q23" s="15">
        <f>[19]Setembro!$D$20</f>
        <v>19.899999999999999</v>
      </c>
      <c r="R23" s="15">
        <f>[19]Setembro!$D$21</f>
        <v>14.9</v>
      </c>
      <c r="S23" s="15">
        <f>[19]Setembro!$D$22</f>
        <v>14.7</v>
      </c>
      <c r="T23" s="15">
        <f>[19]Setembro!$D$23</f>
        <v>16.399999999999999</v>
      </c>
      <c r="U23" s="15">
        <f>[19]Setembro!$D$24</f>
        <v>16.600000000000001</v>
      </c>
      <c r="V23" s="15">
        <f>[19]Setembro!$D$25</f>
        <v>18.600000000000001</v>
      </c>
      <c r="W23" s="15">
        <f>[19]Setembro!$D$26</f>
        <v>19</v>
      </c>
      <c r="X23" s="15">
        <f>[19]Setembro!$D$27</f>
        <v>18.899999999999999</v>
      </c>
      <c r="Y23" s="15">
        <f>[19]Setembro!$D$28</f>
        <v>18.100000000000001</v>
      </c>
      <c r="Z23" s="15">
        <f>[19]Setembro!$D$29</f>
        <v>18.2</v>
      </c>
      <c r="AA23" s="15">
        <f>[19]Setembro!$D$30</f>
        <v>20.100000000000001</v>
      </c>
      <c r="AB23" s="15">
        <f>[19]Setembro!$D$31</f>
        <v>17.8</v>
      </c>
      <c r="AC23" s="15">
        <f>[19]Setembro!$D$32</f>
        <v>22.5</v>
      </c>
      <c r="AD23" s="15">
        <f>[19]Setembro!$D$33</f>
        <v>20.7</v>
      </c>
      <c r="AE23" s="15">
        <f>[19]Setembro!$D$34</f>
        <v>17.7</v>
      </c>
      <c r="AF23" s="30">
        <f t="shared" si="5"/>
        <v>14.6</v>
      </c>
      <c r="AG23" s="104">
        <f t="shared" si="6"/>
        <v>18.12</v>
      </c>
    </row>
    <row r="24" spans="1:36" ht="17.100000000000001" customHeight="1" x14ac:dyDescent="0.2">
      <c r="A24" s="88" t="s">
        <v>14</v>
      </c>
      <c r="B24" s="15">
        <f>[20]Setembro!$D$5</f>
        <v>16.5</v>
      </c>
      <c r="C24" s="15">
        <f>[20]Setembro!$D$6</f>
        <v>17.899999999999999</v>
      </c>
      <c r="D24" s="15">
        <f>[20]Setembro!$D$7</f>
        <v>16.8</v>
      </c>
      <c r="E24" s="15">
        <f>[20]Setembro!$D$8</f>
        <v>14</v>
      </c>
      <c r="F24" s="15">
        <f>[20]Setembro!$D$9</f>
        <v>16.3</v>
      </c>
      <c r="G24" s="15">
        <f>[20]Setembro!$D$10</f>
        <v>12.3</v>
      </c>
      <c r="H24" s="15">
        <f>[20]Setembro!$D$11</f>
        <v>16.3</v>
      </c>
      <c r="I24" s="15">
        <f>[20]Setembro!$D$12</f>
        <v>14.4</v>
      </c>
      <c r="J24" s="15">
        <f>[20]Setembro!$D$13</f>
        <v>20.2</v>
      </c>
      <c r="K24" s="15">
        <f>[20]Setembro!$D$14</f>
        <v>19.600000000000001</v>
      </c>
      <c r="L24" s="15">
        <f>[20]Setembro!$D$15</f>
        <v>15.9</v>
      </c>
      <c r="M24" s="15">
        <f>[20]Setembro!$D$16</f>
        <v>17.3</v>
      </c>
      <c r="N24" s="15">
        <f>[20]Setembro!$D$17</f>
        <v>19.7</v>
      </c>
      <c r="O24" s="15">
        <f>[20]Setembro!$D$18</f>
        <v>20.5</v>
      </c>
      <c r="P24" s="15">
        <f>[20]Setembro!$D$19</f>
        <v>19.8</v>
      </c>
      <c r="Q24" s="15">
        <f>[20]Setembro!$D$20</f>
        <v>15.6</v>
      </c>
      <c r="R24" s="15">
        <f>[20]Setembro!$D$21</f>
        <v>16.3</v>
      </c>
      <c r="S24" s="15">
        <f>[20]Setembro!$D$22</f>
        <v>15</v>
      </c>
      <c r="T24" s="15">
        <f>[20]Setembro!$D$23</f>
        <v>18.7</v>
      </c>
      <c r="U24" s="15">
        <f>[20]Setembro!$D$24</f>
        <v>18.2</v>
      </c>
      <c r="V24" s="15">
        <f>[20]Setembro!$D$25</f>
        <v>17.5</v>
      </c>
      <c r="W24" s="15">
        <f>[20]Setembro!$D$26</f>
        <v>19.100000000000001</v>
      </c>
      <c r="X24" s="15">
        <f>[20]Setembro!$D$27</f>
        <v>19.399999999999999</v>
      </c>
      <c r="Y24" s="15">
        <f>[20]Setembro!$D$28</f>
        <v>18.5</v>
      </c>
      <c r="Z24" s="15">
        <f>[20]Setembro!$D$29</f>
        <v>21.5</v>
      </c>
      <c r="AA24" s="15">
        <f>[20]Setembro!$D$30</f>
        <v>18</v>
      </c>
      <c r="AB24" s="15">
        <f>[20]Setembro!$D$31</f>
        <v>19.2</v>
      </c>
      <c r="AC24" s="15">
        <f>[20]Setembro!$D$32</f>
        <v>21.1</v>
      </c>
      <c r="AD24" s="15">
        <f>[20]Setembro!$D$33</f>
        <v>19.8</v>
      </c>
      <c r="AE24" s="15">
        <f>[20]Setembro!$D$34</f>
        <v>18</v>
      </c>
      <c r="AF24" s="30">
        <f t="shared" si="5"/>
        <v>12.3</v>
      </c>
      <c r="AG24" s="104">
        <f t="shared" si="6"/>
        <v>17.779999999999998</v>
      </c>
    </row>
    <row r="25" spans="1:36" ht="17.100000000000001" customHeight="1" x14ac:dyDescent="0.2">
      <c r="A25" s="88" t="s">
        <v>15</v>
      </c>
      <c r="B25" s="15">
        <f>[21]Setembro!$D$5</f>
        <v>16.2</v>
      </c>
      <c r="C25" s="15">
        <f>[21]Setembro!$D$6</f>
        <v>17.5</v>
      </c>
      <c r="D25" s="15">
        <f>[21]Setembro!$D$7</f>
        <v>17.600000000000001</v>
      </c>
      <c r="E25" s="15">
        <f>[21]Setembro!$D$8</f>
        <v>17.8</v>
      </c>
      <c r="F25" s="15">
        <f>[21]Setembro!$D$9</f>
        <v>14.9</v>
      </c>
      <c r="G25" s="15">
        <f>[21]Setembro!$D$10</f>
        <v>15.9</v>
      </c>
      <c r="H25" s="15">
        <f>[21]Setembro!$D$11</f>
        <v>18.899999999999999</v>
      </c>
      <c r="I25" s="15">
        <f>[21]Setembro!$D$12</f>
        <v>19.600000000000001</v>
      </c>
      <c r="J25" s="15">
        <f>[21]Setembro!$D$13</f>
        <v>19.399999999999999</v>
      </c>
      <c r="K25" s="15">
        <f>[21]Setembro!$D$14</f>
        <v>19.600000000000001</v>
      </c>
      <c r="L25" s="15">
        <f>[21]Setembro!$D$15</f>
        <v>17.100000000000001</v>
      </c>
      <c r="M25" s="15">
        <f>[21]Setembro!$D$16</f>
        <v>17.399999999999999</v>
      </c>
      <c r="N25" s="15">
        <f>[21]Setembro!$D$17</f>
        <v>21.2</v>
      </c>
      <c r="O25" s="15">
        <f>[21]Setembro!$D$18</f>
        <v>19.5</v>
      </c>
      <c r="P25" s="15">
        <f>[21]Setembro!$D$19</f>
        <v>20.100000000000001</v>
      </c>
      <c r="Q25" s="15">
        <f>[21]Setembro!$D$20</f>
        <v>14.1</v>
      </c>
      <c r="R25" s="15">
        <f>[21]Setembro!$D$21</f>
        <v>13.7</v>
      </c>
      <c r="S25" s="15">
        <f>[21]Setembro!$D$22</f>
        <v>15.9</v>
      </c>
      <c r="T25" s="15">
        <f>[21]Setembro!$D$23</f>
        <v>19.899999999999999</v>
      </c>
      <c r="U25" s="15">
        <f>[21]Setembro!$D$24</f>
        <v>19.7</v>
      </c>
      <c r="V25" s="15">
        <f>[21]Setembro!$D$25</f>
        <v>19.5</v>
      </c>
      <c r="W25" s="15">
        <f>[21]Setembro!$D$26</f>
        <v>21.1</v>
      </c>
      <c r="X25" s="15">
        <f>[21]Setembro!$D$27</f>
        <v>16.7</v>
      </c>
      <c r="Y25" s="15">
        <f>[21]Setembro!$D$28</f>
        <v>18.399999999999999</v>
      </c>
      <c r="Z25" s="15">
        <f>[21]Setembro!$D$29</f>
        <v>18</v>
      </c>
      <c r="AA25" s="15">
        <f>[21]Setembro!$D$30</f>
        <v>17.5</v>
      </c>
      <c r="AB25" s="15">
        <f>[21]Setembro!$D$31</f>
        <v>18.8</v>
      </c>
      <c r="AC25" s="15">
        <f>[21]Setembro!$D$32</f>
        <v>20</v>
      </c>
      <c r="AD25" s="15">
        <f>[21]Setembro!$D$33</f>
        <v>18</v>
      </c>
      <c r="AE25" s="15">
        <f>[21]Setembro!$D$34</f>
        <v>18.3</v>
      </c>
      <c r="AF25" s="30">
        <f t="shared" si="5"/>
        <v>13.7</v>
      </c>
      <c r="AG25" s="104">
        <f t="shared" si="6"/>
        <v>18.076666666666664</v>
      </c>
    </row>
    <row r="26" spans="1:36" ht="17.100000000000001" customHeight="1" x14ac:dyDescent="0.2">
      <c r="A26" s="88" t="s">
        <v>16</v>
      </c>
      <c r="B26" s="15">
        <f>[22]Setembro!$D$5</f>
        <v>15.5</v>
      </c>
      <c r="C26" s="15">
        <f>[22]Setembro!$D$6</f>
        <v>21.6</v>
      </c>
      <c r="D26" s="15">
        <f>[22]Setembro!$D$7</f>
        <v>21</v>
      </c>
      <c r="E26" s="15">
        <f>[22]Setembro!$D$8</f>
        <v>19.5</v>
      </c>
      <c r="F26" s="15">
        <f>[22]Setembro!$D$9</f>
        <v>16.8</v>
      </c>
      <c r="G26" s="15">
        <f>[22]Setembro!$D$10</f>
        <v>14.7</v>
      </c>
      <c r="H26" s="15">
        <f>[22]Setembro!$D$11</f>
        <v>17.7</v>
      </c>
      <c r="I26" s="15">
        <f>[22]Setembro!$D$12</f>
        <v>23.1</v>
      </c>
      <c r="J26" s="15">
        <f>[22]Setembro!$D$13</f>
        <v>25.1</v>
      </c>
      <c r="K26" s="15">
        <f>[22]Setembro!$D$14</f>
        <v>26.3</v>
      </c>
      <c r="L26" s="15">
        <f>[22]Setembro!$D$15</f>
        <v>17.5</v>
      </c>
      <c r="M26" s="15">
        <f>[22]Setembro!$D$16</f>
        <v>17.899999999999999</v>
      </c>
      <c r="N26" s="15">
        <f>[22]Setembro!$D$17</f>
        <v>20.5</v>
      </c>
      <c r="O26" s="15">
        <f>[22]Setembro!$D$18</f>
        <v>25.6</v>
      </c>
      <c r="P26" s="15">
        <f>[22]Setembro!$D$19</f>
        <v>18.5</v>
      </c>
      <c r="Q26" s="15">
        <f>[22]Setembro!$D$20</f>
        <v>16.5</v>
      </c>
      <c r="R26" s="15">
        <f>[22]Setembro!$D$21</f>
        <v>15.7</v>
      </c>
      <c r="S26" s="15">
        <f>[22]Setembro!$D$22</f>
        <v>14.7</v>
      </c>
      <c r="T26" s="15">
        <f>[22]Setembro!$D$23</f>
        <v>17.7</v>
      </c>
      <c r="U26" s="15">
        <f>[22]Setembro!$D$24</f>
        <v>19.7</v>
      </c>
      <c r="V26" s="15">
        <f>[22]Setembro!$D$25</f>
        <v>19</v>
      </c>
      <c r="W26" s="15">
        <f>[22]Setembro!$D$26</f>
        <v>17</v>
      </c>
      <c r="X26" s="15">
        <f>[22]Setembro!$D$27</f>
        <v>17.3</v>
      </c>
      <c r="Y26" s="15">
        <f>[22]Setembro!$D$28</f>
        <v>18.7</v>
      </c>
      <c r="Z26" s="15">
        <f>[22]Setembro!$D$29</f>
        <v>21.6</v>
      </c>
      <c r="AA26" s="15">
        <f>[22]Setembro!$D$30</f>
        <v>17.899999999999999</v>
      </c>
      <c r="AB26" s="15">
        <f>[22]Setembro!$D$31</f>
        <v>19.100000000000001</v>
      </c>
      <c r="AC26" s="15">
        <f>[22]Setembro!$D$32</f>
        <v>23.5</v>
      </c>
      <c r="AD26" s="15">
        <f>[22]Setembro!$D$33</f>
        <v>21.7</v>
      </c>
      <c r="AE26" s="15">
        <f>[22]Setembro!$D$34</f>
        <v>20.2</v>
      </c>
      <c r="AF26" s="30">
        <f t="shared" si="5"/>
        <v>14.7</v>
      </c>
      <c r="AG26" s="104">
        <f t="shared" si="6"/>
        <v>19.38666666666667</v>
      </c>
    </row>
    <row r="27" spans="1:36" ht="17.100000000000001" customHeight="1" x14ac:dyDescent="0.2">
      <c r="A27" s="88" t="s">
        <v>17</v>
      </c>
      <c r="B27" s="15">
        <f>[23]Setembro!$D$5</f>
        <v>18.100000000000001</v>
      </c>
      <c r="C27" s="15">
        <f>[23]Setembro!$D$6</f>
        <v>20</v>
      </c>
      <c r="D27" s="15">
        <f>[23]Setembro!$D$7</f>
        <v>20.100000000000001</v>
      </c>
      <c r="E27" s="15">
        <f>[23]Setembro!$D$8</f>
        <v>17.7</v>
      </c>
      <c r="F27" s="15">
        <f>[23]Setembro!$D$9</f>
        <v>14.2</v>
      </c>
      <c r="G27" s="15">
        <f>[23]Setembro!$D$10</f>
        <v>12.7</v>
      </c>
      <c r="H27" s="15">
        <f>[23]Setembro!$D$11</f>
        <v>12.3</v>
      </c>
      <c r="I27" s="15">
        <f>[23]Setembro!$D$12</f>
        <v>16.2</v>
      </c>
      <c r="J27" s="15">
        <f>[23]Setembro!$D$13</f>
        <v>18.899999999999999</v>
      </c>
      <c r="K27" s="15">
        <f>[23]Setembro!$D$14</f>
        <v>20.399999999999999</v>
      </c>
      <c r="L27" s="15">
        <f>[23]Setembro!$D$15</f>
        <v>17.899999999999999</v>
      </c>
      <c r="M27" s="15">
        <f>[23]Setembro!$D$16</f>
        <v>18</v>
      </c>
      <c r="N27" s="15">
        <f>[23]Setembro!$D$17</f>
        <v>20</v>
      </c>
      <c r="O27" s="15">
        <f>[23]Setembro!$D$18</f>
        <v>18.8</v>
      </c>
      <c r="P27" s="15">
        <f>[23]Setembro!$D$19</f>
        <v>16.600000000000001</v>
      </c>
      <c r="Q27" s="15">
        <f>[23]Setembro!$D$20</f>
        <v>18.5</v>
      </c>
      <c r="R27" s="15">
        <f>[23]Setembro!$D$21</f>
        <v>15.3</v>
      </c>
      <c r="S27" s="15">
        <f>[23]Setembro!$D$22</f>
        <v>12</v>
      </c>
      <c r="T27" s="15">
        <f>[23]Setembro!$D$23</f>
        <v>15.6</v>
      </c>
      <c r="U27" s="15">
        <f>[23]Setembro!$D$24</f>
        <v>19.899999999999999</v>
      </c>
      <c r="V27" s="15">
        <f>[23]Setembro!$D$25</f>
        <v>21.1</v>
      </c>
      <c r="W27" s="15">
        <f>[23]Setembro!$D$26</f>
        <v>18.2</v>
      </c>
      <c r="X27" s="15">
        <f>[23]Setembro!$D$27</f>
        <v>14.8</v>
      </c>
      <c r="Y27" s="15">
        <f>[23]Setembro!$D$28</f>
        <v>17.3</v>
      </c>
      <c r="Z27" s="15">
        <f>[23]Setembro!$D$29</f>
        <v>21.1</v>
      </c>
      <c r="AA27" s="15">
        <f>[23]Setembro!$D$30</f>
        <v>15.4</v>
      </c>
      <c r="AB27" s="15">
        <f>[23]Setembro!$D$31</f>
        <v>17</v>
      </c>
      <c r="AC27" s="15">
        <f>[23]Setembro!$D$32</f>
        <v>18.100000000000001</v>
      </c>
      <c r="AD27" s="15">
        <f>[23]Setembro!$D$33</f>
        <v>19.100000000000001</v>
      </c>
      <c r="AE27" s="15">
        <f>[23]Setembro!$D$34</f>
        <v>18.3</v>
      </c>
      <c r="AF27" s="30">
        <f>MIN(B27:AE27)</f>
        <v>12</v>
      </c>
      <c r="AG27" s="104">
        <f>AVERAGE(B27:AE27)</f>
        <v>17.453333333333337</v>
      </c>
    </row>
    <row r="28" spans="1:36" ht="17.100000000000001" customHeight="1" x14ac:dyDescent="0.2">
      <c r="A28" s="88" t="s">
        <v>18</v>
      </c>
      <c r="B28" s="15">
        <f>[24]Setembro!$D$5</f>
        <v>18.399999999999999</v>
      </c>
      <c r="C28" s="15">
        <f>[24]Setembro!$D$6</f>
        <v>18.8</v>
      </c>
      <c r="D28" s="15">
        <f>[24]Setembro!$D$7</f>
        <v>18.5</v>
      </c>
      <c r="E28" s="15">
        <f>[24]Setembro!$D$8</f>
        <v>18.399999999999999</v>
      </c>
      <c r="F28" s="15">
        <f>[24]Setembro!$D$9</f>
        <v>18.2</v>
      </c>
      <c r="G28" s="15">
        <f>[24]Setembro!$D$10</f>
        <v>15.9</v>
      </c>
      <c r="H28" s="15">
        <f>[24]Setembro!$D$11</f>
        <v>16</v>
      </c>
      <c r="I28" s="15">
        <f>[24]Setembro!$D$12</f>
        <v>17.600000000000001</v>
      </c>
      <c r="J28" s="15">
        <f>[24]Setembro!$D$13</f>
        <v>21.6</v>
      </c>
      <c r="K28" s="15">
        <f>[24]Setembro!$D$14</f>
        <v>21.8</v>
      </c>
      <c r="L28" s="15">
        <f>[24]Setembro!$D$15</f>
        <v>17.7</v>
      </c>
      <c r="M28" s="15">
        <f>[24]Setembro!$D$16</f>
        <v>19.3</v>
      </c>
      <c r="N28" s="15">
        <f>[24]Setembro!$D$17</f>
        <v>20.6</v>
      </c>
      <c r="O28" s="15">
        <f>[24]Setembro!$D$18</f>
        <v>20.100000000000001</v>
      </c>
      <c r="P28" s="15">
        <f>[24]Setembro!$D$19</f>
        <v>16.100000000000001</v>
      </c>
      <c r="Q28" s="15">
        <f>[24]Setembro!$D$20</f>
        <v>17.5</v>
      </c>
      <c r="R28" s="15">
        <f>[24]Setembro!$D$21</f>
        <v>14.4</v>
      </c>
      <c r="S28" s="15">
        <f>[24]Setembro!$D$22</f>
        <v>16.899999999999999</v>
      </c>
      <c r="T28" s="15">
        <f>[24]Setembro!$D$23</f>
        <v>19.399999999999999</v>
      </c>
      <c r="U28" s="15">
        <f>[24]Setembro!$D$24</f>
        <v>19.899999999999999</v>
      </c>
      <c r="V28" s="15">
        <f>[24]Setembro!$D$25</f>
        <v>19.399999999999999</v>
      </c>
      <c r="W28" s="15">
        <f>[24]Setembro!$D$26</f>
        <v>18.899999999999999</v>
      </c>
      <c r="X28" s="15">
        <f>[24]Setembro!$D$27</f>
        <v>16.899999999999999</v>
      </c>
      <c r="Y28" s="15">
        <f>[24]Setembro!$D$28</f>
        <v>18.100000000000001</v>
      </c>
      <c r="Z28" s="15">
        <f>[24]Setembro!$D$29</f>
        <v>21.8</v>
      </c>
      <c r="AA28" s="15">
        <f>[24]Setembro!$D$30</f>
        <v>18.8</v>
      </c>
      <c r="AB28" s="15">
        <f>[24]Setembro!$D$31</f>
        <v>19.100000000000001</v>
      </c>
      <c r="AC28" s="15">
        <f>[24]Setembro!$D$32</f>
        <v>18.600000000000001</v>
      </c>
      <c r="AD28" s="15">
        <f>[24]Setembro!$D$33</f>
        <v>19</v>
      </c>
      <c r="AE28" s="15">
        <f>[24]Setembro!$D$34</f>
        <v>16.8</v>
      </c>
      <c r="AF28" s="30">
        <f t="shared" si="5"/>
        <v>14.4</v>
      </c>
      <c r="AG28" s="104">
        <f t="shared" si="6"/>
        <v>18.483333333333331</v>
      </c>
    </row>
    <row r="29" spans="1:36" ht="17.100000000000001" customHeight="1" x14ac:dyDescent="0.2">
      <c r="A29" s="88" t="s">
        <v>19</v>
      </c>
      <c r="B29" s="15">
        <f>[25]Setembro!$D$5</f>
        <v>18.2</v>
      </c>
      <c r="C29" s="15">
        <f>[25]Setembro!$D$6</f>
        <v>18.3</v>
      </c>
      <c r="D29" s="15">
        <f>[25]Setembro!$D$7</f>
        <v>18.899999999999999</v>
      </c>
      <c r="E29" s="15">
        <f>[25]Setembro!$D$8</f>
        <v>18.3</v>
      </c>
      <c r="F29" s="15">
        <f>[25]Setembro!$D$9</f>
        <v>16.100000000000001</v>
      </c>
      <c r="G29" s="15">
        <f>[25]Setembro!$D$10</f>
        <v>14.1</v>
      </c>
      <c r="H29" s="15">
        <f>[25]Setembro!$D$11</f>
        <v>17.8</v>
      </c>
      <c r="I29" s="15">
        <f>[25]Setembro!$D$12</f>
        <v>17.600000000000001</v>
      </c>
      <c r="J29" s="15">
        <f>[25]Setembro!$D$13</f>
        <v>20.9</v>
      </c>
      <c r="K29" s="15">
        <f>[25]Setembro!$D$14</f>
        <v>19.2</v>
      </c>
      <c r="L29" s="15">
        <f>[25]Setembro!$D$15</f>
        <v>19.2</v>
      </c>
      <c r="M29" s="15">
        <f>[25]Setembro!$D$16</f>
        <v>16.899999999999999</v>
      </c>
      <c r="N29" s="15">
        <f>[25]Setembro!$D$17</f>
        <v>21.1</v>
      </c>
      <c r="O29" s="15">
        <f>[25]Setembro!$D$18</f>
        <v>21</v>
      </c>
      <c r="P29" s="15">
        <f>[25]Setembro!$D$19</f>
        <v>19</v>
      </c>
      <c r="Q29" s="15">
        <f>[25]Setembro!$D$20</f>
        <v>16</v>
      </c>
      <c r="R29" s="15">
        <f>[25]Setembro!$D$21</f>
        <v>14.2</v>
      </c>
      <c r="S29" s="15">
        <f>[25]Setembro!$D$22</f>
        <v>13.1</v>
      </c>
      <c r="T29" s="15">
        <f>[25]Setembro!$D$23</f>
        <v>19.100000000000001</v>
      </c>
      <c r="U29" s="15">
        <f>[25]Setembro!$D$24</f>
        <v>20.6</v>
      </c>
      <c r="V29" s="15">
        <f>[25]Setembro!$D$25</f>
        <v>19.3</v>
      </c>
      <c r="W29" s="15">
        <f>[25]Setembro!$D$26</f>
        <v>22.9</v>
      </c>
      <c r="X29" s="15">
        <f>[25]Setembro!$D$27</f>
        <v>19.5</v>
      </c>
      <c r="Y29" s="15">
        <f>[25]Setembro!$D$28</f>
        <v>21.7</v>
      </c>
      <c r="Z29" s="15">
        <f>[25]Setembro!$D$29</f>
        <v>22</v>
      </c>
      <c r="AA29" s="15">
        <f>[25]Setembro!$D$30</f>
        <v>18.899999999999999</v>
      </c>
      <c r="AB29" s="15">
        <f>[25]Setembro!$D$31</f>
        <v>20</v>
      </c>
      <c r="AC29" s="15">
        <f>[25]Setembro!$D$32</f>
        <v>18.7</v>
      </c>
      <c r="AD29" s="15">
        <f>[25]Setembro!$D$33</f>
        <v>18.5</v>
      </c>
      <c r="AE29" s="15">
        <f>[25]Setembro!$D$34</f>
        <v>18.8</v>
      </c>
      <c r="AF29" s="30">
        <f t="shared" si="5"/>
        <v>13.1</v>
      </c>
      <c r="AG29" s="104">
        <f t="shared" si="6"/>
        <v>18.663333333333334</v>
      </c>
    </row>
    <row r="30" spans="1:36" ht="17.100000000000001" customHeight="1" x14ac:dyDescent="0.2">
      <c r="A30" s="88" t="s">
        <v>31</v>
      </c>
      <c r="B30" s="15">
        <f>[26]Setembro!$D$5</f>
        <v>27</v>
      </c>
      <c r="C30" s="15">
        <f>[26]Setembro!$D$6</f>
        <v>30.8</v>
      </c>
      <c r="D30" s="15">
        <f>[26]Setembro!$D$7</f>
        <v>23.4</v>
      </c>
      <c r="E30" s="15" t="str">
        <f>[26]Setembro!$D$8</f>
        <v>*</v>
      </c>
      <c r="F30" s="15" t="str">
        <f>[26]Setembro!$D$9</f>
        <v>*</v>
      </c>
      <c r="G30" s="15">
        <f>[26]Setembro!$D$10</f>
        <v>18.100000000000001</v>
      </c>
      <c r="H30" s="15">
        <f>[26]Setembro!$D$11</f>
        <v>27.5</v>
      </c>
      <c r="I30" s="15">
        <f>[26]Setembro!$D$12</f>
        <v>34</v>
      </c>
      <c r="J30" s="15" t="str">
        <f>[26]Setembro!$D$13</f>
        <v>*</v>
      </c>
      <c r="K30" s="15">
        <f>[26]Setembro!$D$14</f>
        <v>35.9</v>
      </c>
      <c r="L30" s="15" t="str">
        <f>[26]Setembro!$D$15</f>
        <v>*</v>
      </c>
      <c r="M30" s="15" t="str">
        <f>[26]Setembro!$D$16</f>
        <v>*</v>
      </c>
      <c r="N30" s="15" t="str">
        <f>[26]Setembro!$D$17</f>
        <v>*</v>
      </c>
      <c r="O30" s="15">
        <f>[26]Setembro!$D$18</f>
        <v>30.5</v>
      </c>
      <c r="P30" s="15" t="str">
        <f>[26]Setembro!$D$19</f>
        <v>*</v>
      </c>
      <c r="Q30" s="15">
        <f>[26]Setembro!$D$20</f>
        <v>23.3</v>
      </c>
      <c r="R30" s="15">
        <f>[26]Setembro!$D$21</f>
        <v>27.6</v>
      </c>
      <c r="S30" s="15" t="str">
        <f>[26]Setembro!$D$22</f>
        <v>*</v>
      </c>
      <c r="T30" s="15">
        <f>[26]Setembro!$D$23</f>
        <v>30.9</v>
      </c>
      <c r="U30" s="15">
        <f>[26]Setembro!$D$24</f>
        <v>35.299999999999997</v>
      </c>
      <c r="V30" s="15">
        <f>[26]Setembro!$D$25</f>
        <v>33.9</v>
      </c>
      <c r="W30" s="15">
        <f>[26]Setembro!$D$26</f>
        <v>35.4</v>
      </c>
      <c r="X30" s="15" t="str">
        <f>[26]Setembro!$D$27</f>
        <v>*</v>
      </c>
      <c r="Y30" s="15">
        <f>[26]Setembro!$D$28</f>
        <v>33.5</v>
      </c>
      <c r="Z30" s="15" t="str">
        <f>[26]Setembro!$D$29</f>
        <v>*</v>
      </c>
      <c r="AA30" s="15">
        <f>[26]Setembro!$D$30</f>
        <v>22.9</v>
      </c>
      <c r="AB30" s="15">
        <f>[26]Setembro!$D$31</f>
        <v>24.5</v>
      </c>
      <c r="AC30" s="15">
        <f>[26]Setembro!$D$32</f>
        <v>21.2</v>
      </c>
      <c r="AD30" s="15">
        <f>[26]Setembro!$D$33</f>
        <v>18.7</v>
      </c>
      <c r="AE30" s="15">
        <f>[26]Setembro!$D$34</f>
        <v>17.8</v>
      </c>
      <c r="AF30" s="30">
        <f t="shared" si="5"/>
        <v>17.8</v>
      </c>
      <c r="AG30" s="104">
        <f t="shared" si="6"/>
        <v>27.609999999999996</v>
      </c>
    </row>
    <row r="31" spans="1:36" ht="17.100000000000001" customHeight="1" x14ac:dyDescent="0.2">
      <c r="A31" s="88" t="s">
        <v>51</v>
      </c>
      <c r="B31" s="15">
        <f>[27]Setembro!$D$5</f>
        <v>20.3</v>
      </c>
      <c r="C31" s="15">
        <f>[27]Setembro!$D$6</f>
        <v>20.100000000000001</v>
      </c>
      <c r="D31" s="15">
        <f>[27]Setembro!$D$7</f>
        <v>21.4</v>
      </c>
      <c r="E31" s="15">
        <f>[27]Setembro!$D$8</f>
        <v>22.1</v>
      </c>
      <c r="F31" s="15">
        <f>[27]Setembro!$D$9</f>
        <v>20.5</v>
      </c>
      <c r="G31" s="15">
        <f>[27]Setembro!$D$10</f>
        <v>15.7</v>
      </c>
      <c r="H31" s="15">
        <f>[27]Setembro!$D$11</f>
        <v>16.899999999999999</v>
      </c>
      <c r="I31" s="15">
        <f>[27]Setembro!$D$12</f>
        <v>20.6</v>
      </c>
      <c r="J31" s="15">
        <f>[27]Setembro!$D$13</f>
        <v>23.1</v>
      </c>
      <c r="K31" s="15">
        <f>[27]Setembro!$D$14</f>
        <v>22.9</v>
      </c>
      <c r="L31" s="15">
        <f>[27]Setembro!$D$15</f>
        <v>22.6</v>
      </c>
      <c r="M31" s="15">
        <f>[27]Setembro!$D$16</f>
        <v>19.100000000000001</v>
      </c>
      <c r="N31" s="15">
        <f>[27]Setembro!$D$17</f>
        <v>20.9</v>
      </c>
      <c r="O31" s="15">
        <f>[27]Setembro!$D$18</f>
        <v>21.4</v>
      </c>
      <c r="P31" s="15">
        <f>[27]Setembro!$D$19</f>
        <v>19.3</v>
      </c>
      <c r="Q31" s="15">
        <f>[27]Setembro!$D$20</f>
        <v>19.2</v>
      </c>
      <c r="R31" s="15">
        <f>[27]Setembro!$D$21</f>
        <v>14</v>
      </c>
      <c r="S31" s="15">
        <f>[27]Setembro!$D$22</f>
        <v>16.600000000000001</v>
      </c>
      <c r="T31" s="15">
        <f>[27]Setembro!$D$23</f>
        <v>18.600000000000001</v>
      </c>
      <c r="U31" s="15">
        <f>[27]Setembro!$D$24</f>
        <v>22.2</v>
      </c>
      <c r="V31" s="15">
        <f>[27]Setembro!$D$25</f>
        <v>24.3</v>
      </c>
      <c r="W31" s="15">
        <f>[27]Setembro!$D$26</f>
        <v>22</v>
      </c>
      <c r="X31" s="15">
        <f>[27]Setembro!$D$27</f>
        <v>19.5</v>
      </c>
      <c r="Y31" s="15">
        <f>[27]Setembro!$D$28</f>
        <v>18.399999999999999</v>
      </c>
      <c r="Z31" s="15">
        <f>[27]Setembro!$D$29</f>
        <v>19.8</v>
      </c>
      <c r="AA31" s="15">
        <f>[27]Setembro!$D$30</f>
        <v>20.8</v>
      </c>
      <c r="AB31" s="15">
        <f>[27]Setembro!$D$31</f>
        <v>21.6</v>
      </c>
      <c r="AC31" s="15">
        <f>[27]Setembro!$D$32</f>
        <v>19.8</v>
      </c>
      <c r="AD31" s="15">
        <f>[27]Setembro!$D$33</f>
        <v>19</v>
      </c>
      <c r="AE31" s="15">
        <f>[27]Setembro!$D$34</f>
        <v>19.100000000000001</v>
      </c>
      <c r="AF31" s="30">
        <f>MIN(B31:AE31)</f>
        <v>14</v>
      </c>
      <c r="AG31" s="104">
        <f>AVERAGE(B31:AE31)</f>
        <v>20.059999999999999</v>
      </c>
    </row>
    <row r="32" spans="1:36" ht="17.100000000000001" customHeight="1" x14ac:dyDescent="0.2">
      <c r="A32" s="88" t="s">
        <v>20</v>
      </c>
      <c r="B32" s="15" t="str">
        <f>[28]Setembro!$D$5</f>
        <v>*</v>
      </c>
      <c r="C32" s="15" t="str">
        <f>[28]Setembro!$D$6</f>
        <v>*</v>
      </c>
      <c r="D32" s="15" t="str">
        <f>[28]Setembro!$D$7</f>
        <v>*</v>
      </c>
      <c r="E32" s="15" t="str">
        <f>[28]Setembro!$D$8</f>
        <v>*</v>
      </c>
      <c r="F32" s="15" t="str">
        <f>[28]Setembro!$D$9</f>
        <v>*</v>
      </c>
      <c r="G32" s="15" t="str">
        <f>[28]Setembro!$D$10</f>
        <v>*</v>
      </c>
      <c r="H32" s="15" t="str">
        <f>[28]Setembro!$D$11</f>
        <v>*</v>
      </c>
      <c r="I32" s="15" t="str">
        <f>[28]Setembro!$D$12</f>
        <v>*</v>
      </c>
      <c r="J32" s="15" t="str">
        <f>[28]Setembro!$D$13</f>
        <v>*</v>
      </c>
      <c r="K32" s="15" t="str">
        <f>[28]Setembro!$D$14</f>
        <v>*</v>
      </c>
      <c r="L32" s="15" t="str">
        <f>[28]Setembro!$D$15</f>
        <v>*</v>
      </c>
      <c r="M32" s="15" t="str">
        <f>[28]Setembro!$D$16</f>
        <v>*</v>
      </c>
      <c r="N32" s="15" t="str">
        <f>[28]Setembro!$D$17</f>
        <v>*</v>
      </c>
      <c r="O32" s="15" t="str">
        <f>[28]Setembro!$D$18</f>
        <v>*</v>
      </c>
      <c r="P32" s="15" t="str">
        <f>[28]Setembro!$D$19</f>
        <v>*</v>
      </c>
      <c r="Q32" s="15" t="str">
        <f>[28]Setembro!$D$20</f>
        <v>*</v>
      </c>
      <c r="R32" s="15" t="str">
        <f>[28]Setembro!$D$21</f>
        <v>*</v>
      </c>
      <c r="S32" s="15" t="str">
        <f>[28]Setembro!$D$22</f>
        <v>*</v>
      </c>
      <c r="T32" s="15" t="str">
        <f>[28]Setembro!$D$23</f>
        <v>*</v>
      </c>
      <c r="U32" s="15" t="str">
        <f>[28]Setembro!$D$24</f>
        <v>*</v>
      </c>
      <c r="V32" s="15" t="str">
        <f>[28]Setembro!$D$25</f>
        <v>*</v>
      </c>
      <c r="W32" s="15" t="str">
        <f>[28]Setembro!$D$26</f>
        <v>*</v>
      </c>
      <c r="X32" s="15" t="str">
        <f>[28]Setembro!$D$27</f>
        <v>*</v>
      </c>
      <c r="Y32" s="15" t="str">
        <f>[28]Setembro!$D$28</f>
        <v>*</v>
      </c>
      <c r="Z32" s="15" t="str">
        <f>[28]Setembro!$D$29</f>
        <v>*</v>
      </c>
      <c r="AA32" s="15" t="str">
        <f>[28]Setembro!$D$30</f>
        <v>*</v>
      </c>
      <c r="AB32" s="15" t="str">
        <f>[28]Setembro!$D$31</f>
        <v>*</v>
      </c>
      <c r="AC32" s="15" t="str">
        <f>[28]Setembro!$D$32</f>
        <v>*</v>
      </c>
      <c r="AD32" s="15" t="str">
        <f>[28]Setembro!$D$33</f>
        <v>*</v>
      </c>
      <c r="AE32" s="15" t="str">
        <f>[28]Setembro!$D$34</f>
        <v>*</v>
      </c>
      <c r="AF32" s="30" t="s">
        <v>142</v>
      </c>
      <c r="AG32" s="104" t="s">
        <v>142</v>
      </c>
    </row>
    <row r="33" spans="1:35" s="5" customFormat="1" ht="17.100000000000001" customHeight="1" x14ac:dyDescent="0.2">
      <c r="A33" s="90" t="s">
        <v>35</v>
      </c>
      <c r="B33" s="25">
        <f t="shared" ref="B33:AF33" si="7">MIN(B5:B32)</f>
        <v>13.1</v>
      </c>
      <c r="C33" s="25">
        <f t="shared" si="7"/>
        <v>13.7</v>
      </c>
      <c r="D33" s="25">
        <f t="shared" si="7"/>
        <v>16.100000000000001</v>
      </c>
      <c r="E33" s="25">
        <f t="shared" si="7"/>
        <v>13</v>
      </c>
      <c r="F33" s="25">
        <f t="shared" si="7"/>
        <v>11.5</v>
      </c>
      <c r="G33" s="25">
        <f t="shared" si="7"/>
        <v>11.8</v>
      </c>
      <c r="H33" s="25">
        <f t="shared" si="7"/>
        <v>12.3</v>
      </c>
      <c r="I33" s="25">
        <f t="shared" si="7"/>
        <v>13</v>
      </c>
      <c r="J33" s="25">
        <f t="shared" si="7"/>
        <v>15.7</v>
      </c>
      <c r="K33" s="25">
        <f t="shared" si="7"/>
        <v>16.100000000000001</v>
      </c>
      <c r="L33" s="25">
        <f t="shared" si="7"/>
        <v>14.8</v>
      </c>
      <c r="M33" s="25">
        <f t="shared" si="7"/>
        <v>16.3</v>
      </c>
      <c r="N33" s="25">
        <f t="shared" si="7"/>
        <v>15.5</v>
      </c>
      <c r="O33" s="25">
        <f t="shared" si="7"/>
        <v>14.7</v>
      </c>
      <c r="P33" s="25">
        <f t="shared" si="7"/>
        <v>15.1</v>
      </c>
      <c r="Q33" s="25">
        <f t="shared" si="7"/>
        <v>14.1</v>
      </c>
      <c r="R33" s="25">
        <f t="shared" si="7"/>
        <v>13.7</v>
      </c>
      <c r="S33" s="25">
        <f t="shared" si="7"/>
        <v>11.4</v>
      </c>
      <c r="T33" s="25">
        <f t="shared" si="7"/>
        <v>14.6</v>
      </c>
      <c r="U33" s="25">
        <f t="shared" si="7"/>
        <v>14.8</v>
      </c>
      <c r="V33" s="25">
        <f t="shared" si="7"/>
        <v>14.5</v>
      </c>
      <c r="W33" s="25">
        <f t="shared" si="7"/>
        <v>15.3</v>
      </c>
      <c r="X33" s="25">
        <f t="shared" si="7"/>
        <v>14.8</v>
      </c>
      <c r="Y33" s="25">
        <f t="shared" si="7"/>
        <v>16.600000000000001</v>
      </c>
      <c r="Z33" s="25">
        <f t="shared" si="7"/>
        <v>18</v>
      </c>
      <c r="AA33" s="25">
        <f t="shared" si="7"/>
        <v>13.5</v>
      </c>
      <c r="AB33" s="25">
        <f t="shared" si="7"/>
        <v>15.9</v>
      </c>
      <c r="AC33" s="25">
        <f t="shared" si="7"/>
        <v>17.7</v>
      </c>
      <c r="AD33" s="25">
        <f t="shared" si="7"/>
        <v>17.2</v>
      </c>
      <c r="AE33" s="25">
        <f t="shared" si="7"/>
        <v>16.7</v>
      </c>
      <c r="AF33" s="30">
        <f t="shared" si="7"/>
        <v>11.4</v>
      </c>
      <c r="AG33" s="104">
        <f>AVERAGE(AG5:AG32)</f>
        <v>19.249135802469137</v>
      </c>
    </row>
    <row r="34" spans="1:35" x14ac:dyDescent="0.2">
      <c r="A34" s="68"/>
      <c r="B34" s="69"/>
      <c r="C34" s="69"/>
      <c r="D34" s="69" t="s">
        <v>141</v>
      </c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72"/>
      <c r="AF34" s="73"/>
      <c r="AG34" s="74"/>
    </row>
    <row r="35" spans="1:35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70"/>
      <c r="K35" s="70"/>
      <c r="L35" s="70"/>
      <c r="M35" s="70" t="s">
        <v>52</v>
      </c>
      <c r="N35" s="70"/>
      <c r="O35" s="70"/>
      <c r="P35" s="70"/>
      <c r="Q35" s="70"/>
      <c r="R35" s="70"/>
      <c r="S35" s="70"/>
      <c r="T35" s="122" t="s">
        <v>139</v>
      </c>
      <c r="U35" s="122"/>
      <c r="V35" s="122"/>
      <c r="W35" s="122"/>
      <c r="X35" s="122"/>
      <c r="Y35" s="70"/>
      <c r="Z35" s="70"/>
      <c r="AA35" s="70"/>
      <c r="AB35" s="70"/>
      <c r="AC35" s="70"/>
      <c r="AD35" s="71"/>
      <c r="AE35" s="70"/>
      <c r="AF35" s="70"/>
      <c r="AG35" s="76"/>
      <c r="AH35" s="2"/>
    </row>
    <row r="36" spans="1:35" x14ac:dyDescent="0.2">
      <c r="A36" s="77"/>
      <c r="B36" s="70"/>
      <c r="C36" s="70"/>
      <c r="D36" s="70"/>
      <c r="E36" s="70"/>
      <c r="F36" s="70"/>
      <c r="G36" s="70"/>
      <c r="H36" s="70"/>
      <c r="I36" s="70"/>
      <c r="J36" s="78"/>
      <c r="K36" s="78"/>
      <c r="L36" s="78"/>
      <c r="M36" s="78" t="s">
        <v>53</v>
      </c>
      <c r="N36" s="78"/>
      <c r="O36" s="78"/>
      <c r="P36" s="78"/>
      <c r="Q36" s="70"/>
      <c r="R36" s="70"/>
      <c r="S36" s="70"/>
      <c r="T36" s="123" t="s">
        <v>140</v>
      </c>
      <c r="U36" s="123"/>
      <c r="V36" s="123"/>
      <c r="W36" s="123"/>
      <c r="X36" s="123"/>
      <c r="Y36" s="70"/>
      <c r="Z36" s="70"/>
      <c r="AA36" s="70"/>
      <c r="AB36" s="70"/>
      <c r="AC36" s="70"/>
      <c r="AD36" s="71"/>
      <c r="AE36" s="72"/>
      <c r="AF36" s="73"/>
      <c r="AG36" s="79"/>
      <c r="AH36" s="2"/>
      <c r="AI36" s="2"/>
    </row>
    <row r="37" spans="1:35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72"/>
      <c r="AF37" s="73"/>
      <c r="AG37" s="80"/>
      <c r="AH37" s="12"/>
    </row>
    <row r="38" spans="1:35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3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</sheetData>
  <mergeCells count="35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  <mergeCell ref="T35:X35"/>
    <mergeCell ref="T36:X36"/>
    <mergeCell ref="M3:M4"/>
    <mergeCell ref="V3:V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opLeftCell="A22" workbookViewId="0">
      <selection activeCell="G47" sqref="G47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</cols>
  <sheetData>
    <row r="1" spans="1:32" ht="20.100000000000001" customHeight="1" x14ac:dyDescent="0.2">
      <c r="A1" s="127" t="s">
        <v>25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9"/>
    </row>
    <row r="2" spans="1:32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6"/>
    </row>
    <row r="3" spans="1:32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94" t="s">
        <v>40</v>
      </c>
    </row>
    <row r="4" spans="1:32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94" t="s">
        <v>39</v>
      </c>
    </row>
    <row r="5" spans="1:32" s="5" customFormat="1" ht="20.100000000000001" customHeight="1" x14ac:dyDescent="0.2">
      <c r="A5" s="88" t="s">
        <v>47</v>
      </c>
      <c r="B5" s="13">
        <f>[1]Setembro!$E$5</f>
        <v>57.625</v>
      </c>
      <c r="C5" s="13">
        <f>[1]Setembro!$E$6</f>
        <v>49.5</v>
      </c>
      <c r="D5" s="13">
        <f>[1]Setembro!$E$7</f>
        <v>51.083333333333336</v>
      </c>
      <c r="E5" s="13">
        <f>[1]Setembro!$E$8</f>
        <v>40.333333333333336</v>
      </c>
      <c r="F5" s="13">
        <f>[1]Setembro!$E$9</f>
        <v>44.375</v>
      </c>
      <c r="G5" s="13">
        <f>[1]Setembro!$E$10</f>
        <v>40.125</v>
      </c>
      <c r="H5" s="13">
        <f>[1]Setembro!$E$11</f>
        <v>40.625</v>
      </c>
      <c r="I5" s="13">
        <f>[1]Setembro!$E$12</f>
        <v>43.791666666666664</v>
      </c>
      <c r="J5" s="13">
        <f>[1]Setembro!$E$13</f>
        <v>41.083333333333336</v>
      </c>
      <c r="K5" s="13">
        <f>[1]Setembro!$E$14</f>
        <v>33.291666666666664</v>
      </c>
      <c r="L5" s="13">
        <f>[1]Setembro!$E$15</f>
        <v>42.833333333333336</v>
      </c>
      <c r="M5" s="13">
        <f>[1]Setembro!$E$16</f>
        <v>41.041666666666664</v>
      </c>
      <c r="N5" s="13">
        <f>[1]Setembro!$E$17</f>
        <v>41.291666666666664</v>
      </c>
      <c r="O5" s="13">
        <f>[1]Setembro!$E$18</f>
        <v>31.958333333333332</v>
      </c>
      <c r="P5" s="13">
        <f>[1]Setembro!$E$19</f>
        <v>42.25</v>
      </c>
      <c r="Q5" s="13">
        <f>[1]Setembro!$E$20</f>
        <v>40.5</v>
      </c>
      <c r="R5" s="13">
        <f>[1]Setembro!$E$21</f>
        <v>58</v>
      </c>
      <c r="S5" s="13">
        <f>[1]Setembro!$E$22</f>
        <v>52.416666666666664</v>
      </c>
      <c r="T5" s="13">
        <f>[1]Setembro!$E$23</f>
        <v>44.25</v>
      </c>
      <c r="U5" s="13">
        <f>[1]Setembro!$E$24</f>
        <v>37.041666666666664</v>
      </c>
      <c r="V5" s="13">
        <f>[1]Setembro!$E$25</f>
        <v>37.083333333333336</v>
      </c>
      <c r="W5" s="13">
        <f>[1]Setembro!$E$26</f>
        <v>37.041666666666664</v>
      </c>
      <c r="X5" s="13">
        <f>[1]Setembro!$E$27</f>
        <v>41.916666666666664</v>
      </c>
      <c r="Y5" s="13">
        <f>[1]Setembro!$E$28</f>
        <v>42.291666666666664</v>
      </c>
      <c r="Z5" s="13">
        <f>[1]Setembro!$E$29</f>
        <v>42.916666666666664</v>
      </c>
      <c r="AA5" s="13">
        <f>[1]Setembro!$E$30</f>
        <v>45.833333333333336</v>
      </c>
      <c r="AB5" s="13">
        <f>[1]Setembro!$E$31</f>
        <v>39.416666666666664</v>
      </c>
      <c r="AC5" s="13">
        <f>[1]Setembro!$E$32</f>
        <v>49.041666666666664</v>
      </c>
      <c r="AD5" s="13">
        <f>[1]Setembro!$E$33</f>
        <v>92.291666666666671</v>
      </c>
      <c r="AE5" s="13">
        <f>[1]Setembro!$E$34</f>
        <v>80.761904761904759</v>
      </c>
      <c r="AF5" s="95">
        <f t="shared" ref="AF5:AF13" si="1">AVERAGE(B5:AE5)</f>
        <v>46.067063492063504</v>
      </c>
    </row>
    <row r="6" spans="1:32" ht="17.100000000000001" customHeight="1" x14ac:dyDescent="0.2">
      <c r="A6" s="88" t="s">
        <v>0</v>
      </c>
      <c r="B6" s="14">
        <f>[2]Setembro!$E$5</f>
        <v>58.791666666666664</v>
      </c>
      <c r="C6" s="14">
        <f>[2]Setembro!$E$6</f>
        <v>59.875</v>
      </c>
      <c r="D6" s="14">
        <f>[2]Setembro!$E$7</f>
        <v>54.291666666666664</v>
      </c>
      <c r="E6" s="14">
        <f>[2]Setembro!$E$8</f>
        <v>44.166666666666664</v>
      </c>
      <c r="F6" s="14">
        <f>[2]Setembro!$E$9</f>
        <v>59.916666666666664</v>
      </c>
      <c r="G6" s="14">
        <f>[2]Setembro!$E$10</f>
        <v>62.958333333333336</v>
      </c>
      <c r="H6" s="14">
        <f>[2]Setembro!$E$11</f>
        <v>40.5</v>
      </c>
      <c r="I6" s="14">
        <f>[2]Setembro!$E$12</f>
        <v>41.958333333333336</v>
      </c>
      <c r="J6" s="14">
        <f>[2]Setembro!$E$13</f>
        <v>34.083333333333336</v>
      </c>
      <c r="K6" s="14">
        <f>[2]Setembro!$E$14</f>
        <v>32.791666666666664</v>
      </c>
      <c r="L6" s="14">
        <f>[2]Setembro!$E$15</f>
        <v>51.583333333333336</v>
      </c>
      <c r="M6" s="14">
        <f>[2]Setembro!$E$16</f>
        <v>62.666666666666664</v>
      </c>
      <c r="N6" s="14">
        <f>[2]Setembro!$E$17</f>
        <v>46.208333333333336</v>
      </c>
      <c r="O6" s="14">
        <f>[2]Setembro!$E$18</f>
        <v>32.791666666666664</v>
      </c>
      <c r="P6" s="14">
        <f>[2]Setembro!$E$19</f>
        <v>70.625</v>
      </c>
      <c r="Q6" s="14">
        <f>[2]Setembro!$E$20</f>
        <v>82.041666666666671</v>
      </c>
      <c r="R6" s="14">
        <f>[2]Setembro!$E$21</f>
        <v>62.875</v>
      </c>
      <c r="S6" s="14">
        <f>[2]Setembro!$E$22</f>
        <v>50.583333333333336</v>
      </c>
      <c r="T6" s="14">
        <f>[2]Setembro!$E$23</f>
        <v>43.208333333333336</v>
      </c>
      <c r="U6" s="14">
        <f>[2]Setembro!$E$24</f>
        <v>36.416666666666664</v>
      </c>
      <c r="V6" s="14">
        <f>[2]Setembro!$E$25</f>
        <v>32.833333333333336</v>
      </c>
      <c r="W6" s="14">
        <f>[2]Setembro!$E$26</f>
        <v>38.208333333333336</v>
      </c>
      <c r="X6" s="14">
        <f>[2]Setembro!$E$27</f>
        <v>70.625</v>
      </c>
      <c r="Y6" s="14">
        <f>[2]Setembro!$E$28</f>
        <v>60.541666666666664</v>
      </c>
      <c r="Z6" s="14">
        <f>[2]Setembro!$E$29</f>
        <v>62.583333333333336</v>
      </c>
      <c r="AA6" s="14">
        <f>[2]Setembro!$E$30</f>
        <v>55.25</v>
      </c>
      <c r="AB6" s="14">
        <f>[2]Setembro!$E$31</f>
        <v>45.913043478260867</v>
      </c>
      <c r="AC6" s="14">
        <f>[2]Setembro!$E$32</f>
        <v>52.75</v>
      </c>
      <c r="AD6" s="14">
        <f>[2]Setembro!$E$33</f>
        <v>91.666666666666671</v>
      </c>
      <c r="AE6" s="14">
        <f>[2]Setembro!$E$34</f>
        <v>77.458333333333329</v>
      </c>
      <c r="AF6" s="96">
        <f t="shared" si="1"/>
        <v>53.872101449275348</v>
      </c>
    </row>
    <row r="7" spans="1:32" ht="17.100000000000001" customHeight="1" x14ac:dyDescent="0.2">
      <c r="A7" s="88" t="s">
        <v>1</v>
      </c>
      <c r="B7" s="14">
        <f>[3]Setembro!$E$5</f>
        <v>50.708333333333336</v>
      </c>
      <c r="C7" s="14">
        <f>[3]Setembro!$E$6</f>
        <v>32.041666666666664</v>
      </c>
      <c r="D7" s="14">
        <f>[3]Setembro!$E$7</f>
        <v>33.458333333333336</v>
      </c>
      <c r="E7" s="14">
        <f>[3]Setembro!$E$8</f>
        <v>33.5</v>
      </c>
      <c r="F7" s="14">
        <f>[3]Setembro!$E$9</f>
        <v>45</v>
      </c>
      <c r="G7" s="14">
        <f>[3]Setembro!$E$10</f>
        <v>39.714285714285715</v>
      </c>
      <c r="H7" s="14">
        <f>[3]Setembro!$E$11</f>
        <v>17.571428571428573</v>
      </c>
      <c r="I7" s="14">
        <f>[3]Setembro!$E$12</f>
        <v>19.600000000000001</v>
      </c>
      <c r="J7" s="14">
        <f>[3]Setembro!$E$13</f>
        <v>20</v>
      </c>
      <c r="K7" s="14">
        <f>[3]Setembro!$E$14</f>
        <v>17</v>
      </c>
      <c r="L7" s="14">
        <f>[3]Setembro!$E$15</f>
        <v>40.833333333333336</v>
      </c>
      <c r="M7" s="14">
        <f>[3]Setembro!$E$16</f>
        <v>36.875</v>
      </c>
      <c r="N7" s="14">
        <f>[3]Setembro!$E$17</f>
        <v>19.75</v>
      </c>
      <c r="O7" s="14">
        <f>[3]Setembro!$E$18</f>
        <v>21.625</v>
      </c>
      <c r="P7" s="14">
        <f>[3]Setembro!$E$19</f>
        <v>27.875</v>
      </c>
      <c r="Q7" s="14">
        <f>[3]Setembro!$E$20</f>
        <v>53.285714285714285</v>
      </c>
      <c r="R7" s="14">
        <f>[3]Setembro!$E$21</f>
        <v>45.625</v>
      </c>
      <c r="S7" s="14">
        <f>[3]Setembro!$E$22</f>
        <v>29.875</v>
      </c>
      <c r="T7" s="14">
        <f>[3]Setembro!$E$23</f>
        <v>18.875</v>
      </c>
      <c r="U7" s="14">
        <f>[3]Setembro!$E$24</f>
        <v>16.833333333333332</v>
      </c>
      <c r="V7" s="14">
        <f>[3]Setembro!$E$25</f>
        <v>16</v>
      </c>
      <c r="W7" s="14">
        <f>[3]Setembro!$E$26</f>
        <v>22.375</v>
      </c>
      <c r="X7" s="14">
        <f>[3]Setembro!$E$27</f>
        <v>40.375</v>
      </c>
      <c r="Y7" s="14">
        <f>[3]Setembro!$E$28</f>
        <v>28.571428571428573</v>
      </c>
      <c r="Z7" s="14">
        <f>[3]Setembro!$E$29</f>
        <v>33.428571428571431</v>
      </c>
      <c r="AA7" s="14">
        <f>[3]Setembro!$E$30</f>
        <v>27.75</v>
      </c>
      <c r="AB7" s="14">
        <f>[3]Setembro!$E$31</f>
        <v>22.375</v>
      </c>
      <c r="AC7" s="14">
        <f>[3]Setembro!$E$32</f>
        <v>43.583333333333336</v>
      </c>
      <c r="AD7" s="14">
        <f>[3]Setembro!$E$33</f>
        <v>80.291666666666671</v>
      </c>
      <c r="AE7" s="14">
        <f>[3]Setembro!$E$34</f>
        <v>75.791666666666671</v>
      </c>
      <c r="AF7" s="96">
        <f t="shared" si="1"/>
        <v>33.686269841269841</v>
      </c>
    </row>
    <row r="8" spans="1:32" ht="17.100000000000001" customHeight="1" x14ac:dyDescent="0.2">
      <c r="A8" s="88" t="s">
        <v>55</v>
      </c>
      <c r="B8" s="14">
        <f>[4]Setembro!$E$5</f>
        <v>55.083333333333336</v>
      </c>
      <c r="C8" s="14">
        <f>[4]Setembro!$E$6</f>
        <v>54.833333333333336</v>
      </c>
      <c r="D8" s="14">
        <f>[4]Setembro!$E$7</f>
        <v>48.541666666666664</v>
      </c>
      <c r="E8" s="14">
        <f>[4]Setembro!$E$8</f>
        <v>37.416666666666664</v>
      </c>
      <c r="F8" s="14">
        <f>[4]Setembro!$E$9</f>
        <v>36.083333333333336</v>
      </c>
      <c r="G8" s="14">
        <f>[4]Setembro!$E$10</f>
        <v>31.083333333333332</v>
      </c>
      <c r="H8" s="14">
        <f>[4]Setembro!$E$11</f>
        <v>33.458333333333336</v>
      </c>
      <c r="I8" s="14">
        <f>[4]Setembro!$E$12</f>
        <v>32.416666666666664</v>
      </c>
      <c r="J8" s="14">
        <f>[4]Setembro!$E$13</f>
        <v>28.916666666666668</v>
      </c>
      <c r="K8" s="14">
        <f>[4]Setembro!$E$14</f>
        <v>28.291666666666668</v>
      </c>
      <c r="L8" s="14">
        <f>[4]Setembro!$E$15</f>
        <v>27.833333333333332</v>
      </c>
      <c r="M8" s="14">
        <f>[4]Setembro!$E$16</f>
        <v>30.166666666666668</v>
      </c>
      <c r="N8" s="14">
        <f>[4]Setembro!$E$17</f>
        <v>28.375</v>
      </c>
      <c r="O8" s="14">
        <f>[4]Setembro!$E$18</f>
        <v>27.208333333333332</v>
      </c>
      <c r="P8" s="14">
        <f>[4]Setembro!$E$19</f>
        <v>28.125</v>
      </c>
      <c r="Q8" s="14">
        <f>[4]Setembro!$E$20</f>
        <v>42.583333333333336</v>
      </c>
      <c r="R8" s="14">
        <f>[4]Setembro!$E$21</f>
        <v>65.916666666666671</v>
      </c>
      <c r="S8" s="14">
        <f>[4]Setembro!$E$22</f>
        <v>45.083333333333336</v>
      </c>
      <c r="T8" s="14">
        <f>[4]Setembro!$E$23</f>
        <v>31.375</v>
      </c>
      <c r="U8" s="14">
        <f>[4]Setembro!$E$24</f>
        <v>30.125</v>
      </c>
      <c r="V8" s="14">
        <f>[4]Setembro!$E$25</f>
        <v>34.25</v>
      </c>
      <c r="W8" s="14">
        <f>[4]Setembro!$E$26</f>
        <v>30.916666666666668</v>
      </c>
      <c r="X8" s="14">
        <f>[4]Setembro!$E$27</f>
        <v>31.458333333333332</v>
      </c>
      <c r="Y8" s="14">
        <f>[4]Setembro!$E$28</f>
        <v>39.958333333333336</v>
      </c>
      <c r="Z8" s="14">
        <f>[4]Setembro!$E$29</f>
        <v>45.708333333333336</v>
      </c>
      <c r="AA8" s="14">
        <f>[4]Setembro!$E$30</f>
        <v>45.083333333333336</v>
      </c>
      <c r="AB8" s="14">
        <f>[4]Setembro!$E$31</f>
        <v>40.666666666666664</v>
      </c>
      <c r="AC8" s="14">
        <f>[4]Setembro!$E$32</f>
        <v>38.5</v>
      </c>
      <c r="AD8" s="14">
        <f>[4]Setembro!$E$33</f>
        <v>88.416666666666671</v>
      </c>
      <c r="AE8" s="14">
        <f>[4]Setembro!$E$34</f>
        <v>83.125</v>
      </c>
      <c r="AF8" s="96">
        <f t="shared" ref="AF8" si="2">AVERAGE(B8:AE8)</f>
        <v>40.70000000000001</v>
      </c>
    </row>
    <row r="9" spans="1:32" ht="17.100000000000001" customHeight="1" x14ac:dyDescent="0.2">
      <c r="A9" s="88" t="s">
        <v>48</v>
      </c>
      <c r="B9" s="14">
        <f>[5]Setembro!$E$5</f>
        <v>37.333333333333336</v>
      </c>
      <c r="C9" s="14" t="str">
        <f>[5]Setembro!$E$6</f>
        <v>*</v>
      </c>
      <c r="D9" s="14" t="str">
        <f>[5]Setembro!$E$7</f>
        <v>*</v>
      </c>
      <c r="E9" s="14" t="str">
        <f>[5]Setembro!$E$8</f>
        <v>*</v>
      </c>
      <c r="F9" s="14" t="str">
        <f>[5]Setembro!$E$9</f>
        <v>*</v>
      </c>
      <c r="G9" s="14" t="str">
        <f>[5]Setembro!$E$10</f>
        <v>*</v>
      </c>
      <c r="H9" s="14" t="str">
        <f>[5]Setembro!$E$11</f>
        <v>*</v>
      </c>
      <c r="I9" s="14" t="str">
        <f>[5]Setembro!$E$12</f>
        <v>*</v>
      </c>
      <c r="J9" s="14" t="str">
        <f>[5]Setembro!$E$13</f>
        <v>*</v>
      </c>
      <c r="K9" s="14" t="str">
        <f>[5]Setembro!$E$14</f>
        <v>*</v>
      </c>
      <c r="L9" s="14">
        <f>[5]Setembro!$E$15</f>
        <v>38.25</v>
      </c>
      <c r="M9" s="14" t="str">
        <f>[5]Setembro!$E$16</f>
        <v>*</v>
      </c>
      <c r="N9" s="14">
        <f>[5]Setembro!$E$17</f>
        <v>16</v>
      </c>
      <c r="O9" s="14" t="str">
        <f>[5]Setembro!$E$18</f>
        <v>*</v>
      </c>
      <c r="P9" s="14" t="str">
        <f>[5]Setembro!$E$19</f>
        <v>*</v>
      </c>
      <c r="Q9" s="14" t="str">
        <f>[5]Setembro!$E$20</f>
        <v>*</v>
      </c>
      <c r="R9" s="14" t="str">
        <f>[5]Setembro!$E$21</f>
        <v>*</v>
      </c>
      <c r="S9" s="14" t="str">
        <f>[5]Setembro!$E$22</f>
        <v>*</v>
      </c>
      <c r="T9" s="14" t="str">
        <f>[5]Setembro!$E$23</f>
        <v>*</v>
      </c>
      <c r="U9" s="14" t="str">
        <f>[5]Setembro!$E$24</f>
        <v>*</v>
      </c>
      <c r="V9" s="14" t="str">
        <f>[5]Setembro!$E$25</f>
        <v>*</v>
      </c>
      <c r="W9" s="14" t="str">
        <f>[5]Setembro!$E$26</f>
        <v>*</v>
      </c>
      <c r="X9" s="14" t="str">
        <f>[5]Setembro!$E$27</f>
        <v>*</v>
      </c>
      <c r="Y9" s="14" t="str">
        <f>[5]Setembro!$E$28</f>
        <v>*</v>
      </c>
      <c r="Z9" s="14" t="str">
        <f>[5]Setembro!$E$29</f>
        <v>*</v>
      </c>
      <c r="AA9" s="14" t="str">
        <f>[5]Setembro!$E$30</f>
        <v>*</v>
      </c>
      <c r="AB9" s="14" t="str">
        <f>[5]Setembro!$E$31</f>
        <v>*</v>
      </c>
      <c r="AC9" s="14">
        <f>[5]Setembro!$E$32</f>
        <v>49</v>
      </c>
      <c r="AD9" s="14">
        <f>[5]Setembro!$E$33</f>
        <v>50.541666666666664</v>
      </c>
      <c r="AE9" s="14">
        <f>[5]Setembro!$E$34</f>
        <v>50.458333333333336</v>
      </c>
      <c r="AF9" s="96">
        <f t="shared" si="1"/>
        <v>40.263888888888893</v>
      </c>
    </row>
    <row r="10" spans="1:32" ht="17.100000000000001" customHeight="1" x14ac:dyDescent="0.2">
      <c r="A10" s="88" t="s">
        <v>2</v>
      </c>
      <c r="B10" s="14">
        <f>[6]Setembro!$E$5</f>
        <v>39.125</v>
      </c>
      <c r="C10" s="14">
        <f>[6]Setembro!$E$6</f>
        <v>38.875</v>
      </c>
      <c r="D10" s="14">
        <f>[6]Setembro!$E$7</f>
        <v>36.416666666666664</v>
      </c>
      <c r="E10" s="14">
        <f>[6]Setembro!$E$8</f>
        <v>30.75</v>
      </c>
      <c r="F10" s="14">
        <f>[6]Setembro!$E$9</f>
        <v>33.166666666666664</v>
      </c>
      <c r="G10" s="14">
        <f>[6]Setembro!$E$10</f>
        <v>44.958333333333336</v>
      </c>
      <c r="H10" s="14">
        <f>[6]Setembro!$E$11</f>
        <v>27.666666666666668</v>
      </c>
      <c r="I10" s="14">
        <f>[6]Setembro!$E$12</f>
        <v>31.083333333333332</v>
      </c>
      <c r="J10" s="14">
        <f>[6]Setembro!$E$13</f>
        <v>30.291666666666668</v>
      </c>
      <c r="K10" s="14">
        <f>[6]Setembro!$E$14</f>
        <v>26.958333333333332</v>
      </c>
      <c r="L10" s="14">
        <f>[6]Setembro!$E$15</f>
        <v>39.625</v>
      </c>
      <c r="M10" s="14">
        <f>[6]Setembro!$E$16</f>
        <v>46.5</v>
      </c>
      <c r="N10" s="14">
        <f>[6]Setembro!$E$17</f>
        <v>33.041666666666664</v>
      </c>
      <c r="O10" s="14">
        <f>[6]Setembro!$E$18</f>
        <v>31.208333333333332</v>
      </c>
      <c r="P10" s="14">
        <f>[6]Setembro!$E$19</f>
        <v>35.25</v>
      </c>
      <c r="Q10" s="14">
        <f>[6]Setembro!$E$20</f>
        <v>63.583333333333336</v>
      </c>
      <c r="R10" s="14">
        <f>[6]Setembro!$E$21</f>
        <v>67.916666666666671</v>
      </c>
      <c r="S10" s="14">
        <f>[6]Setembro!$E$22</f>
        <v>44.625</v>
      </c>
      <c r="T10" s="14">
        <f>[6]Setembro!$E$23</f>
        <v>29.791666666666668</v>
      </c>
      <c r="U10" s="14">
        <f>[6]Setembro!$E$24</f>
        <v>25.083333333333332</v>
      </c>
      <c r="V10" s="14">
        <f>[6]Setembro!$E$25</f>
        <v>24.833333333333332</v>
      </c>
      <c r="W10" s="14">
        <f>[6]Setembro!$E$26</f>
        <v>27.333333333333332</v>
      </c>
      <c r="X10" s="14">
        <f>[6]Setembro!$E$27</f>
        <v>31.708333333333332</v>
      </c>
      <c r="Y10" s="14">
        <f>[6]Setembro!$E$28</f>
        <v>39.125</v>
      </c>
      <c r="Z10" s="14">
        <f>[6]Setembro!$E$29</f>
        <v>40.25</v>
      </c>
      <c r="AA10" s="14">
        <f>[6]Setembro!$E$30</f>
        <v>43.416666666666664</v>
      </c>
      <c r="AB10" s="14">
        <f>[6]Setembro!$E$31</f>
        <v>32.541666666666664</v>
      </c>
      <c r="AC10" s="14">
        <f>[6]Setembro!$E$32</f>
        <v>45.666666666666664</v>
      </c>
      <c r="AD10" s="14">
        <f>[6]Setembro!$E$33</f>
        <v>79.125</v>
      </c>
      <c r="AE10" s="14">
        <f>[6]Setembro!$E$34</f>
        <v>75.208333333333329</v>
      </c>
      <c r="AF10" s="96">
        <f t="shared" si="1"/>
        <v>39.837499999999999</v>
      </c>
    </row>
    <row r="11" spans="1:32" ht="17.100000000000001" customHeight="1" x14ac:dyDescent="0.2">
      <c r="A11" s="88" t="s">
        <v>3</v>
      </c>
      <c r="B11" s="14">
        <f>[7]Setembro!$E$5</f>
        <v>40.916666666666664</v>
      </c>
      <c r="C11" s="14">
        <f>[7]Setembro!$E$6</f>
        <v>38.458333333333336</v>
      </c>
      <c r="D11" s="14">
        <f>[7]Setembro!$E$7</f>
        <v>39</v>
      </c>
      <c r="E11" s="14">
        <f>[7]Setembro!$E$8</f>
        <v>37.625</v>
      </c>
      <c r="F11" s="14">
        <f>[7]Setembro!$E$9</f>
        <v>35.166666666666664</v>
      </c>
      <c r="G11" s="14">
        <f>[7]Setembro!$E$10</f>
        <v>35</v>
      </c>
      <c r="H11" s="14">
        <f>[7]Setembro!$E$11</f>
        <v>33.416666666666664</v>
      </c>
      <c r="I11" s="14">
        <f>[7]Setembro!$E$12</f>
        <v>33.083333333333336</v>
      </c>
      <c r="J11" s="14">
        <f>[7]Setembro!$E$13</f>
        <v>29.666666666666668</v>
      </c>
      <c r="K11" s="14">
        <f>[7]Setembro!$E$14</f>
        <v>30.958333333333332</v>
      </c>
      <c r="L11" s="14">
        <f>[7]Setembro!$E$15</f>
        <v>30.541666666666668</v>
      </c>
      <c r="M11" s="14">
        <f>[7]Setembro!$E$16</f>
        <v>35.833333333333336</v>
      </c>
      <c r="N11" s="14">
        <f>[7]Setembro!$E$17</f>
        <v>30.541666666666668</v>
      </c>
      <c r="O11" s="14">
        <f>[7]Setembro!$E$18</f>
        <v>33.583333333333336</v>
      </c>
      <c r="P11" s="14">
        <f>[7]Setembro!$E$19</f>
        <v>34.166666666666664</v>
      </c>
      <c r="Q11" s="14">
        <f>[7]Setembro!$E$20</f>
        <v>29.583333333333332</v>
      </c>
      <c r="R11" s="14">
        <f>[7]Setembro!$E$21</f>
        <v>35.708333333333336</v>
      </c>
      <c r="S11" s="14">
        <f>[7]Setembro!$E$22</f>
        <v>35.041666666666664</v>
      </c>
      <c r="T11" s="14">
        <f>[7]Setembro!$E$23</f>
        <v>32.75</v>
      </c>
      <c r="U11" s="14">
        <f>[7]Setembro!$E$24</f>
        <v>29.708333333333332</v>
      </c>
      <c r="V11" s="14">
        <f>[7]Setembro!$E$25</f>
        <v>32.458333333333336</v>
      </c>
      <c r="W11" s="14">
        <f>[7]Setembro!$E$26</f>
        <v>39</v>
      </c>
      <c r="X11" s="14">
        <f>[7]Setembro!$E$27</f>
        <v>37.666666666666664</v>
      </c>
      <c r="Y11" s="14">
        <f>[7]Setembro!$E$28</f>
        <v>35.625</v>
      </c>
      <c r="Z11" s="14">
        <f>[7]Setembro!$E$29</f>
        <v>32.333333333333336</v>
      </c>
      <c r="AA11" s="14">
        <f>[7]Setembro!$E$30</f>
        <v>33.208333333333336</v>
      </c>
      <c r="AB11" s="14">
        <f>[7]Setembro!$E$31</f>
        <v>45.375</v>
      </c>
      <c r="AC11" s="14">
        <f>[7]Setembro!$E$32</f>
        <v>49.5</v>
      </c>
      <c r="AD11" s="14">
        <f>[7]Setembro!$E$33</f>
        <v>65.916666666666671</v>
      </c>
      <c r="AE11" s="14">
        <f>[7]Setembro!$E$34</f>
        <v>67.384615384615387</v>
      </c>
      <c r="AF11" s="96">
        <f t="shared" si="1"/>
        <v>37.307264957264962</v>
      </c>
    </row>
    <row r="12" spans="1:32" ht="17.100000000000001" customHeight="1" x14ac:dyDescent="0.2">
      <c r="A12" s="88" t="s">
        <v>4</v>
      </c>
      <c r="B12" s="14" t="str">
        <f>[8]Setembro!$E$5</f>
        <v>*</v>
      </c>
      <c r="C12" s="14" t="str">
        <f>[8]Setembro!$E$6</f>
        <v>*</v>
      </c>
      <c r="D12" s="14" t="str">
        <f>[8]Setembro!$E$7</f>
        <v>*</v>
      </c>
      <c r="E12" s="14" t="str">
        <f>[8]Setembro!$E$8</f>
        <v>*</v>
      </c>
      <c r="F12" s="14" t="str">
        <f>[8]Setembro!$E$9</f>
        <v>*</v>
      </c>
      <c r="G12" s="14" t="str">
        <f>[8]Setembro!$E$10</f>
        <v>*</v>
      </c>
      <c r="H12" s="14" t="str">
        <f>[8]Setembro!$E$11</f>
        <v>*</v>
      </c>
      <c r="I12" s="14" t="str">
        <f>[8]Setembro!$E$12</f>
        <v>*</v>
      </c>
      <c r="J12" s="14" t="str">
        <f>[8]Setembro!$E$13</f>
        <v>*</v>
      </c>
      <c r="K12" s="14" t="str">
        <f>[8]Setembro!$E$14</f>
        <v>*</v>
      </c>
      <c r="L12" s="14" t="str">
        <f>[8]Setembro!$E$15</f>
        <v>*</v>
      </c>
      <c r="M12" s="14" t="str">
        <f>[8]Setembro!$E$16</f>
        <v>*</v>
      </c>
      <c r="N12" s="14" t="str">
        <f>[8]Setembro!$E$17</f>
        <v>*</v>
      </c>
      <c r="O12" s="14" t="str">
        <f>[8]Setembro!$E$18</f>
        <v>*</v>
      </c>
      <c r="P12" s="14" t="str">
        <f>[8]Setembro!$E$19</f>
        <v>*</v>
      </c>
      <c r="Q12" s="14" t="str">
        <f>[8]Setembro!$E$20</f>
        <v>*</v>
      </c>
      <c r="R12" s="14" t="str">
        <f>[8]Setembro!$E$21</f>
        <v>*</v>
      </c>
      <c r="S12" s="14" t="str">
        <f>[8]Setembro!$E$22</f>
        <v>*</v>
      </c>
      <c r="T12" s="14" t="str">
        <f>[8]Setembro!$E$23</f>
        <v>*</v>
      </c>
      <c r="U12" s="14" t="str">
        <f>[8]Setembro!$E$24</f>
        <v>*</v>
      </c>
      <c r="V12" s="14" t="str">
        <f>[8]Setembro!$E$25</f>
        <v>*</v>
      </c>
      <c r="W12" s="14" t="str">
        <f>[8]Setembro!$E$26</f>
        <v>*</v>
      </c>
      <c r="X12" s="14" t="str">
        <f>[8]Setembro!$E$27</f>
        <v>*</v>
      </c>
      <c r="Y12" s="14" t="str">
        <f>[8]Setembro!$E$28</f>
        <v>*</v>
      </c>
      <c r="Z12" s="14" t="str">
        <f>[8]Setembro!$E$29</f>
        <v>*</v>
      </c>
      <c r="AA12" s="14">
        <f>[8]Setembro!$E$30</f>
        <v>36</v>
      </c>
      <c r="AB12" s="14">
        <f>[8]Setembro!$E$31</f>
        <v>49.5</v>
      </c>
      <c r="AC12" s="14">
        <f>[8]Setembro!$E$32</f>
        <v>57.75</v>
      </c>
      <c r="AD12" s="14">
        <f>[8]Setembro!$E$33</f>
        <v>75.333333333333329</v>
      </c>
      <c r="AE12" s="14">
        <f>[8]Setembro!$E$34</f>
        <v>79.375</v>
      </c>
      <c r="AF12" s="96">
        <f t="shared" si="1"/>
        <v>59.591666666666661</v>
      </c>
    </row>
    <row r="13" spans="1:32" ht="17.100000000000001" customHeight="1" x14ac:dyDescent="0.2">
      <c r="A13" s="88" t="s">
        <v>5</v>
      </c>
      <c r="B13" s="14">
        <f>[9]Setembro!$E$5</f>
        <v>56.083333333333336</v>
      </c>
      <c r="C13" s="14">
        <f>[9]Setembro!$E$6</f>
        <v>39.833333333333336</v>
      </c>
      <c r="D13" s="14">
        <f>[9]Setembro!$E$7</f>
        <v>42.416666666666664</v>
      </c>
      <c r="E13" s="14">
        <f>[9]Setembro!$E$8</f>
        <v>37</v>
      </c>
      <c r="F13" s="14">
        <f>[9]Setembro!$E$9</f>
        <v>44.166666666666664</v>
      </c>
      <c r="G13" s="14">
        <f>[9]Setembro!$E$10</f>
        <v>58.875</v>
      </c>
      <c r="H13" s="14">
        <f>[9]Setembro!$E$11</f>
        <v>50.708333333333336</v>
      </c>
      <c r="I13" s="14">
        <f>[9]Setembro!$E$12</f>
        <v>37.5</v>
      </c>
      <c r="J13" s="14">
        <f>[9]Setembro!$E$13</f>
        <v>48.263157894736842</v>
      </c>
      <c r="K13" s="14">
        <f>[9]Setembro!$E$14</f>
        <v>54.2</v>
      </c>
      <c r="L13" s="14">
        <f>[9]Setembro!$E$15</f>
        <v>49.5</v>
      </c>
      <c r="M13" s="14">
        <f>[9]Setembro!$E$16</f>
        <v>43.375</v>
      </c>
      <c r="N13" s="14">
        <f>[9]Setembro!$E$17</f>
        <v>56.882352941176471</v>
      </c>
      <c r="O13" s="14">
        <f>[9]Setembro!$E$18</f>
        <v>46.388888888888886</v>
      </c>
      <c r="P13" s="14">
        <f>[9]Setembro!$E$19</f>
        <v>47.0625</v>
      </c>
      <c r="Q13" s="14">
        <f>[9]Setembro!$E$20</f>
        <v>58.384615384615387</v>
      </c>
      <c r="R13" s="14">
        <f>[9]Setembro!$E$21</f>
        <v>53.705882352941174</v>
      </c>
      <c r="S13" s="14">
        <f>[9]Setembro!$E$22</f>
        <v>39.85</v>
      </c>
      <c r="T13" s="14">
        <f>[9]Setembro!$E$23</f>
        <v>42.055555555555557</v>
      </c>
      <c r="U13" s="14">
        <f>[9]Setembro!$E$24</f>
        <v>30.4375</v>
      </c>
      <c r="V13" s="14">
        <f>[9]Setembro!$E$25</f>
        <v>37.125</v>
      </c>
      <c r="W13" s="14">
        <f>[9]Setembro!$E$26</f>
        <v>44.466666666666669</v>
      </c>
      <c r="X13" s="14">
        <f>[9]Setembro!$E$27</f>
        <v>48.533333333333331</v>
      </c>
      <c r="Y13" s="14">
        <f>[9]Setembro!$E$28</f>
        <v>49.294117647058826</v>
      </c>
      <c r="Z13" s="14">
        <f>[9]Setembro!$E$29</f>
        <v>34.75</v>
      </c>
      <c r="AA13" s="14">
        <f>[9]Setembro!$E$30</f>
        <v>42.117647058823529</v>
      </c>
      <c r="AB13" s="14">
        <f>[9]Setembro!$E$31</f>
        <v>46.2</v>
      </c>
      <c r="AC13" s="14">
        <f>[9]Setembro!$E$32</f>
        <v>73</v>
      </c>
      <c r="AD13" s="14">
        <f>[9]Setembro!$E$33</f>
        <v>66.333333333333329</v>
      </c>
      <c r="AE13" s="14">
        <f>[9]Setembro!$E$34</f>
        <v>65.8125</v>
      </c>
      <c r="AF13" s="96">
        <f t="shared" si="1"/>
        <v>48.144046146348771</v>
      </c>
    </row>
    <row r="14" spans="1:32" ht="17.100000000000001" customHeight="1" x14ac:dyDescent="0.2">
      <c r="A14" s="88" t="s">
        <v>50</v>
      </c>
      <c r="B14" s="14">
        <f>[10]Setembro!$E$5</f>
        <v>31.583333333333332</v>
      </c>
      <c r="C14" s="14">
        <f>[10]Setembro!$E$6</f>
        <v>29.75</v>
      </c>
      <c r="D14" s="14">
        <f>[10]Setembro!$E$7</f>
        <v>34.166666666666664</v>
      </c>
      <c r="E14" s="14">
        <f>[10]Setembro!$E$8</f>
        <v>29.727272727272727</v>
      </c>
      <c r="F14" s="14">
        <f>[10]Setembro!$E$9</f>
        <v>28.916666666666668</v>
      </c>
      <c r="G14" s="14">
        <f>[10]Setembro!$E$10</f>
        <v>27.166666666666668</v>
      </c>
      <c r="H14" s="14">
        <f>[10]Setembro!$E$11</f>
        <v>27.583333333333332</v>
      </c>
      <c r="I14" s="14">
        <f>[10]Setembro!$E$12</f>
        <v>29.75</v>
      </c>
      <c r="J14" s="14">
        <f>[10]Setembro!$E$13</f>
        <v>27.458333333333332</v>
      </c>
      <c r="K14" s="14">
        <f>[10]Setembro!$E$14</f>
        <v>24.875</v>
      </c>
      <c r="L14" s="14">
        <f>[10]Setembro!$E$15</f>
        <v>27.416666666666668</v>
      </c>
      <c r="M14" s="14">
        <f>[10]Setembro!$E$16</f>
        <v>32.291666666666664</v>
      </c>
      <c r="N14" s="14">
        <f>[10]Setembro!$E$17</f>
        <v>24.80952380952381</v>
      </c>
      <c r="O14" s="14">
        <f>[10]Setembro!$E$18</f>
        <v>21.4</v>
      </c>
      <c r="P14" s="14">
        <f>[10]Setembro!$E$19</f>
        <v>28.416666666666668</v>
      </c>
      <c r="Q14" s="14">
        <f>[10]Setembro!$E$20</f>
        <v>24.708333333333332</v>
      </c>
      <c r="R14" s="14">
        <f>[10]Setembro!$E$21</f>
        <v>31.5</v>
      </c>
      <c r="S14" s="14">
        <f>[10]Setembro!$E$22</f>
        <v>27.125</v>
      </c>
      <c r="T14" s="14">
        <f>[10]Setembro!$E$23</f>
        <v>22.791666666666668</v>
      </c>
      <c r="U14" s="14">
        <f>[10]Setembro!$E$24</f>
        <v>26.541666666666668</v>
      </c>
      <c r="V14" s="14">
        <f>[10]Setembro!$E$25</f>
        <v>28</v>
      </c>
      <c r="W14" s="14">
        <f>[10]Setembro!$E$26</f>
        <v>32.666666666666664</v>
      </c>
      <c r="X14" s="14">
        <f>[10]Setembro!$E$27</f>
        <v>36.208333333333336</v>
      </c>
      <c r="Y14" s="14">
        <f>[10]Setembro!$E$28</f>
        <v>28.125</v>
      </c>
      <c r="Z14" s="14">
        <f>[10]Setembro!$E$29</f>
        <v>29.166666666666668</v>
      </c>
      <c r="AA14" s="14">
        <f>[10]Setembro!$E$30</f>
        <v>41.782608695652172</v>
      </c>
      <c r="AB14" s="14">
        <f>[10]Setembro!$E$31</f>
        <v>47.782608695652172</v>
      </c>
      <c r="AC14" s="14">
        <f>[10]Setembro!$E$32</f>
        <v>60.791666666666664</v>
      </c>
      <c r="AD14" s="14">
        <f>[10]Setembro!$E$33</f>
        <v>81.304347826086953</v>
      </c>
      <c r="AE14" s="14">
        <f>[10]Setembro!$E$34</f>
        <v>79.705882352941174</v>
      </c>
      <c r="AF14" s="96">
        <f>AVERAGE(B14:AE14)</f>
        <v>34.117074803570958</v>
      </c>
    </row>
    <row r="15" spans="1:32" ht="17.100000000000001" customHeight="1" x14ac:dyDescent="0.2">
      <c r="A15" s="88" t="s">
        <v>6</v>
      </c>
      <c r="B15" s="14">
        <f>[11]Setembro!$E$5</f>
        <v>39.666666666666664</v>
      </c>
      <c r="C15" s="14">
        <f>[11]Setembro!$E$6</f>
        <v>39.541666666666664</v>
      </c>
      <c r="D15" s="14">
        <f>[11]Setembro!$E$7</f>
        <v>44.541666666666664</v>
      </c>
      <c r="E15" s="14">
        <f>[11]Setembro!$E$8</f>
        <v>42.875</v>
      </c>
      <c r="F15" s="14">
        <f>[11]Setembro!$E$9</f>
        <v>47.875</v>
      </c>
      <c r="G15" s="14">
        <f>[11]Setembro!$E$10</f>
        <v>53.333333333333336</v>
      </c>
      <c r="H15" s="14">
        <f>[11]Setembro!$E$11</f>
        <v>48.416666666666664</v>
      </c>
      <c r="I15" s="14">
        <f>[11]Setembro!$E$12</f>
        <v>48.291666666666664</v>
      </c>
      <c r="J15" s="14">
        <f>[11]Setembro!$E$13</f>
        <v>46.666666666666664</v>
      </c>
      <c r="K15" s="14">
        <f>[11]Setembro!$E$14</f>
        <v>42.416666666666664</v>
      </c>
      <c r="L15" s="14">
        <f>[11]Setembro!$E$15</f>
        <v>49.625</v>
      </c>
      <c r="M15" s="14">
        <f>[11]Setembro!$E$16</f>
        <v>54.166666666666664</v>
      </c>
      <c r="N15" s="14">
        <f>[11]Setembro!$E$17</f>
        <v>43.166666666666664</v>
      </c>
      <c r="O15" s="14">
        <f>[11]Setembro!$E$18</f>
        <v>44.041666666666664</v>
      </c>
      <c r="P15" s="14">
        <f>[11]Setembro!$E$19</f>
        <v>43.916666666666664</v>
      </c>
      <c r="Q15" s="14">
        <f>[11]Setembro!$E$20</f>
        <v>53.625</v>
      </c>
      <c r="R15" s="14">
        <f>[11]Setembro!$E$21</f>
        <v>57.833333333333336</v>
      </c>
      <c r="S15" s="14">
        <f>[11]Setembro!$E$22</f>
        <v>44.625</v>
      </c>
      <c r="T15" s="14">
        <f>[11]Setembro!$E$23</f>
        <v>34.125</v>
      </c>
      <c r="U15" s="14">
        <f>[11]Setembro!$E$24</f>
        <v>33.166666666666664</v>
      </c>
      <c r="V15" s="14">
        <f>[11]Setembro!$E$25</f>
        <v>30.416666666666668</v>
      </c>
      <c r="W15" s="14">
        <f>[11]Setembro!$E$26</f>
        <v>36.625</v>
      </c>
      <c r="X15" s="14">
        <f>[11]Setembro!$E$27</f>
        <v>45.791666666666664</v>
      </c>
      <c r="Y15" s="14">
        <f>[11]Setembro!$E$28</f>
        <v>41.583333333333336</v>
      </c>
      <c r="Z15" s="14">
        <f>[11]Setembro!$E$29</f>
        <v>33.041666666666664</v>
      </c>
      <c r="AA15" s="14">
        <f>[11]Setembro!$E$30</f>
        <v>45.291666666666664</v>
      </c>
      <c r="AB15" s="14">
        <f>[11]Setembro!$E$31</f>
        <v>48.458333333333336</v>
      </c>
      <c r="AC15" s="14">
        <f>[11]Setembro!$E$32</f>
        <v>57.625</v>
      </c>
      <c r="AD15" s="14">
        <f>[11]Setembro!$E$33</f>
        <v>83.166666666666671</v>
      </c>
      <c r="AE15" s="14">
        <f>[11]Setembro!$E$34</f>
        <v>72.916666666666671</v>
      </c>
      <c r="AF15" s="96">
        <f t="shared" ref="AF15:AF31" si="3">AVERAGE(B15:AE15)</f>
        <v>46.894444444444453</v>
      </c>
    </row>
    <row r="16" spans="1:32" ht="17.100000000000001" customHeight="1" x14ac:dyDescent="0.2">
      <c r="A16" s="88" t="s">
        <v>7</v>
      </c>
      <c r="B16" s="14">
        <f>[12]Setembro!$E$5</f>
        <v>54.416666666666664</v>
      </c>
      <c r="C16" s="14">
        <f>[12]Setembro!$E$6</f>
        <v>52.458333333333336</v>
      </c>
      <c r="D16" s="14">
        <f>[12]Setembro!$E$7</f>
        <v>47.25</v>
      </c>
      <c r="E16" s="14">
        <f>[12]Setembro!$E$8</f>
        <v>35.666666666666664</v>
      </c>
      <c r="F16" s="14">
        <f>[12]Setembro!$E$9</f>
        <v>42.791666666666664</v>
      </c>
      <c r="G16" s="14">
        <f>[12]Setembro!$E$10</f>
        <v>52.625</v>
      </c>
      <c r="H16" s="14">
        <f>[12]Setembro!$E$11</f>
        <v>29.916666666666668</v>
      </c>
      <c r="I16" s="14">
        <f>[12]Setembro!$E$12</f>
        <v>28.333333333333332</v>
      </c>
      <c r="J16" s="14">
        <f>[12]Setembro!$E$13</f>
        <v>28.458333333333332</v>
      </c>
      <c r="K16" s="14">
        <f>[12]Setembro!$E$14</f>
        <v>28.208333333333332</v>
      </c>
      <c r="L16" s="14">
        <f>[12]Setembro!$E$15</f>
        <v>45.791666666666664</v>
      </c>
      <c r="M16" s="14">
        <f>[12]Setembro!$E$16</f>
        <v>58</v>
      </c>
      <c r="N16" s="14">
        <f>[12]Setembro!$E$17</f>
        <v>28.5</v>
      </c>
      <c r="O16" s="14">
        <f>[12]Setembro!$E$18</f>
        <v>29.208333333333332</v>
      </c>
      <c r="P16" s="14">
        <f>[12]Setembro!$E$19</f>
        <v>45.666666666666664</v>
      </c>
      <c r="Q16" s="14">
        <f>[12]Setembro!$E$20</f>
        <v>75.166666666666671</v>
      </c>
      <c r="R16" s="14">
        <f>[12]Setembro!$E$21</f>
        <v>66.375</v>
      </c>
      <c r="S16" s="14">
        <f>[12]Setembro!$E$22</f>
        <v>49.666666666666664</v>
      </c>
      <c r="T16" s="14">
        <f>[12]Setembro!$E$23</f>
        <v>38.25</v>
      </c>
      <c r="U16" s="14">
        <f>[12]Setembro!$E$24</f>
        <v>29.083333333333332</v>
      </c>
      <c r="V16" s="14">
        <f>[12]Setembro!$E$25</f>
        <v>28.291666666666668</v>
      </c>
      <c r="W16" s="14">
        <f>[12]Setembro!$E$26</f>
        <v>26.583333333333332</v>
      </c>
      <c r="X16" s="14">
        <f>[12]Setembro!$E$27</f>
        <v>52.666666666666664</v>
      </c>
      <c r="Y16" s="14">
        <f>[12]Setembro!$E$28</f>
        <v>59.541666666666664</v>
      </c>
      <c r="Z16" s="14">
        <f>[12]Setembro!$E$29</f>
        <v>60.958333333333336</v>
      </c>
      <c r="AA16" s="14">
        <f>[12]Setembro!$E$30</f>
        <v>56.083333333333336</v>
      </c>
      <c r="AB16" s="14">
        <f>[12]Setembro!$E$31</f>
        <v>41.833333333333336</v>
      </c>
      <c r="AC16" s="14">
        <f>[12]Setembro!$E$32</f>
        <v>48.916666666666664</v>
      </c>
      <c r="AD16" s="14">
        <f>[12]Setembro!$E$33</f>
        <v>92.083333333333329</v>
      </c>
      <c r="AE16" s="14">
        <f>[12]Setembro!$E$34</f>
        <v>81.391304347826093</v>
      </c>
      <c r="AF16" s="96">
        <f t="shared" si="3"/>
        <v>47.139432367149745</v>
      </c>
    </row>
    <row r="17" spans="1:34" ht="17.100000000000001" customHeight="1" x14ac:dyDescent="0.2">
      <c r="A17" s="88" t="s">
        <v>8</v>
      </c>
      <c r="B17" s="14">
        <f>[13]Setembro!$E$5</f>
        <v>61.333333333333336</v>
      </c>
      <c r="C17" s="14">
        <f>[13]Setembro!$E$6</f>
        <v>60.75</v>
      </c>
      <c r="D17" s="14">
        <f>[13]Setembro!$E$7</f>
        <v>60.416666666666664</v>
      </c>
      <c r="E17" s="14">
        <f>[13]Setembro!$E$8</f>
        <v>48.083333333333336</v>
      </c>
      <c r="F17" s="14">
        <f>[13]Setembro!$E$9</f>
        <v>46.583333333333336</v>
      </c>
      <c r="G17" s="14">
        <f>[13]Setembro!$E$10</f>
        <v>57.833333333333336</v>
      </c>
      <c r="H17" s="14">
        <f>[13]Setembro!$E$11</f>
        <v>39.958333333333336</v>
      </c>
      <c r="I17" s="14">
        <f>[13]Setembro!$E$12</f>
        <v>40.458333333333336</v>
      </c>
      <c r="J17" s="14">
        <f>[13]Setembro!$E$13</f>
        <v>36.208333333333336</v>
      </c>
      <c r="K17" s="14">
        <f>[13]Setembro!$E$14</f>
        <v>37</v>
      </c>
      <c r="L17" s="14">
        <f>[13]Setembro!$E$15</f>
        <v>42.666666666666664</v>
      </c>
      <c r="M17" s="14">
        <f>[13]Setembro!$E$16</f>
        <v>62.166666666666664</v>
      </c>
      <c r="N17" s="14">
        <f>[13]Setembro!$E$17</f>
        <v>38.916666666666664</v>
      </c>
      <c r="O17" s="14">
        <f>[13]Setembro!$E$18</f>
        <v>32</v>
      </c>
      <c r="P17" s="14">
        <f>[13]Setembro!$E$19</f>
        <v>62.916666666666664</v>
      </c>
      <c r="Q17" s="14">
        <f>[13]Setembro!$E$20</f>
        <v>74.875</v>
      </c>
      <c r="R17" s="14">
        <f>[13]Setembro!$E$21</f>
        <v>70.625</v>
      </c>
      <c r="S17" s="14">
        <f>[13]Setembro!$E$22</f>
        <v>59.041666666666664</v>
      </c>
      <c r="T17" s="14">
        <f>[13]Setembro!$E$23</f>
        <v>46.166666666666664</v>
      </c>
      <c r="U17" s="14">
        <f>[13]Setembro!$E$24</f>
        <v>36.166666666666664</v>
      </c>
      <c r="V17" s="14">
        <f>[13]Setembro!$E$25</f>
        <v>35.75</v>
      </c>
      <c r="W17" s="14">
        <f>[13]Setembro!$E$26</f>
        <v>35.541666666666664</v>
      </c>
      <c r="X17" s="14">
        <f>[13]Setembro!$E$27</f>
        <v>58.291666666666664</v>
      </c>
      <c r="Y17" s="14">
        <f>[13]Setembro!$E$28</f>
        <v>57.041666666666664</v>
      </c>
      <c r="Z17" s="14">
        <f>[13]Setembro!$E$29</f>
        <v>57.208333333333336</v>
      </c>
      <c r="AA17" s="14">
        <f>[13]Setembro!$E$30</f>
        <v>56.125</v>
      </c>
      <c r="AB17" s="14">
        <f>[13]Setembro!$E$31</f>
        <v>47.333333333333336</v>
      </c>
      <c r="AC17" s="14">
        <f>[13]Setembro!$E$32</f>
        <v>52.083333333333336</v>
      </c>
      <c r="AD17" s="14">
        <f>[13]Setembro!$E$33</f>
        <v>92.791666666666671</v>
      </c>
      <c r="AE17" s="14">
        <f>[13]Setembro!$E$34</f>
        <v>83.916666666666671</v>
      </c>
      <c r="AF17" s="96">
        <f t="shared" si="3"/>
        <v>53.008333333333333</v>
      </c>
    </row>
    <row r="18" spans="1:34" ht="17.100000000000001" customHeight="1" x14ac:dyDescent="0.2">
      <c r="A18" s="88" t="s">
        <v>9</v>
      </c>
      <c r="B18" s="14">
        <f>[14]Setembro!$E$5</f>
        <v>37</v>
      </c>
      <c r="C18" s="14" t="str">
        <f>[14]Setembro!$E$6</f>
        <v>*</v>
      </c>
      <c r="D18" s="14" t="str">
        <f>[14]Setembro!$E$7</f>
        <v>*</v>
      </c>
      <c r="E18" s="14" t="str">
        <f>[14]Setembro!$E$8</f>
        <v>*</v>
      </c>
      <c r="F18" s="14" t="str">
        <f>[14]Setembro!$E$9</f>
        <v>*</v>
      </c>
      <c r="G18" s="14" t="str">
        <f>[14]Setembro!$E$10</f>
        <v>*</v>
      </c>
      <c r="H18" s="14" t="str">
        <f>[14]Setembro!$E$11</f>
        <v>*</v>
      </c>
      <c r="I18" s="14" t="str">
        <f>[14]Setembro!$E$12</f>
        <v>*</v>
      </c>
      <c r="J18" s="14" t="str">
        <f>[14]Setembro!$E$13</f>
        <v>*</v>
      </c>
      <c r="K18" s="14" t="str">
        <f>[14]Setembro!$E$14</f>
        <v>*</v>
      </c>
      <c r="L18" s="14" t="str">
        <f>[14]Setembro!$E$15</f>
        <v>*</v>
      </c>
      <c r="M18" s="14" t="str">
        <f>[14]Setembro!$E$16</f>
        <v>*</v>
      </c>
      <c r="N18" s="14" t="str">
        <f>[14]Setembro!$E$17</f>
        <v>*</v>
      </c>
      <c r="O18" s="14" t="str">
        <f>[14]Setembro!$E$18</f>
        <v>*</v>
      </c>
      <c r="P18" s="14" t="str">
        <f>[14]Setembro!$E$19</f>
        <v>*</v>
      </c>
      <c r="Q18" s="14" t="str">
        <f>[14]Setembro!$E$20</f>
        <v>*</v>
      </c>
      <c r="R18" s="14" t="str">
        <f>[14]Setembro!$E$21</f>
        <v>*</v>
      </c>
      <c r="S18" s="14" t="str">
        <f>[14]Setembro!$E$22</f>
        <v>*</v>
      </c>
      <c r="T18" s="14" t="str">
        <f>[14]Setembro!$E$23</f>
        <v>*</v>
      </c>
      <c r="U18" s="14" t="str">
        <f>[14]Setembro!$E$24</f>
        <v>*</v>
      </c>
      <c r="V18" s="14" t="str">
        <f>[14]Setembro!$E$25</f>
        <v>*</v>
      </c>
      <c r="W18" s="14" t="str">
        <f>[14]Setembro!$E$26</f>
        <v>*</v>
      </c>
      <c r="X18" s="14" t="str">
        <f>[14]Setembro!$E$27</f>
        <v>*</v>
      </c>
      <c r="Y18" s="14" t="str">
        <f>[14]Setembro!$E$28</f>
        <v>*</v>
      </c>
      <c r="Z18" s="14" t="str">
        <f>[14]Setembro!$E$29</f>
        <v>*</v>
      </c>
      <c r="AA18" s="14" t="str">
        <f>[14]Setembro!$E$30</f>
        <v>*</v>
      </c>
      <c r="AB18" s="14" t="str">
        <f>[14]Setembro!$E$31</f>
        <v>*</v>
      </c>
      <c r="AC18" s="14" t="str">
        <f>[14]Setembro!$E$32</f>
        <v>*</v>
      </c>
      <c r="AD18" s="14" t="str">
        <f>[14]Setembro!$E$33</f>
        <v>*</v>
      </c>
      <c r="AE18" s="14">
        <f>[14]Setembro!$E$34</f>
        <v>67.666666666666671</v>
      </c>
      <c r="AF18" s="96">
        <f t="shared" si="3"/>
        <v>52.333333333333336</v>
      </c>
    </row>
    <row r="19" spans="1:34" ht="17.100000000000001" customHeight="1" x14ac:dyDescent="0.2">
      <c r="A19" s="88" t="s">
        <v>49</v>
      </c>
      <c r="B19" s="14">
        <f>[15]Setembro!$E$5</f>
        <v>57.416666666666664</v>
      </c>
      <c r="C19" s="14">
        <f>[15]Setembro!$E$6</f>
        <v>42.166666666666664</v>
      </c>
      <c r="D19" s="14">
        <f>[15]Setembro!$E$7</f>
        <v>37.583333333333336</v>
      </c>
      <c r="E19" s="14">
        <f>[15]Setembro!$E$8</f>
        <v>42.875</v>
      </c>
      <c r="F19" s="14">
        <f>[15]Setembro!$E$9</f>
        <v>59.25</v>
      </c>
      <c r="G19" s="14">
        <f>[15]Setembro!$E$10</f>
        <v>61.708333333333336</v>
      </c>
      <c r="H19" s="14">
        <f>[15]Setembro!$E$11</f>
        <v>44.75</v>
      </c>
      <c r="I19" s="14">
        <f>[15]Setembro!$E$12</f>
        <v>43.125</v>
      </c>
      <c r="J19" s="14">
        <f>[15]Setembro!$E$13</f>
        <v>36.375</v>
      </c>
      <c r="K19" s="14">
        <f>[15]Setembro!$E$14</f>
        <v>32.041666666666664</v>
      </c>
      <c r="L19" s="14">
        <f>[15]Setembro!$E$15</f>
        <v>63.416666666666664</v>
      </c>
      <c r="M19" s="14">
        <f>[15]Setembro!$E$16</f>
        <v>63.375</v>
      </c>
      <c r="N19" s="14">
        <f>[15]Setembro!$E$17</f>
        <v>47.583333333333336</v>
      </c>
      <c r="O19" s="14">
        <f>[15]Setembro!$E$18</f>
        <v>38.583333333333336</v>
      </c>
      <c r="P19" s="14">
        <f>[15]Setembro!$E$19</f>
        <v>57.208333333333336</v>
      </c>
      <c r="Q19" s="14">
        <f>[15]Setembro!$E$20</f>
        <v>80.791666666666671</v>
      </c>
      <c r="R19" s="14">
        <f>[15]Setembro!$E$21</f>
        <v>65.416666666666671</v>
      </c>
      <c r="S19" s="14">
        <f>[15]Setembro!$E$22</f>
        <v>50.666666666666664</v>
      </c>
      <c r="T19" s="14">
        <f>[15]Setembro!$E$23</f>
        <v>45.875</v>
      </c>
      <c r="U19" s="14">
        <f>[15]Setembro!$E$24</f>
        <v>32.5</v>
      </c>
      <c r="V19" s="14">
        <f>[15]Setembro!$E$25</f>
        <v>27.75</v>
      </c>
      <c r="W19" s="14">
        <f>[15]Setembro!$E$26</f>
        <v>37.958333333333336</v>
      </c>
      <c r="X19" s="14">
        <f>[15]Setembro!$E$27</f>
        <v>65.791666666666671</v>
      </c>
      <c r="Y19" s="14">
        <f>[15]Setembro!$E$28</f>
        <v>58.5</v>
      </c>
      <c r="Z19" s="14">
        <f>[15]Setembro!$E$29</f>
        <v>46.541666666666664</v>
      </c>
      <c r="AA19" s="14">
        <f>[15]Setembro!$E$30</f>
        <v>51.041666666666664</v>
      </c>
      <c r="AB19" s="14">
        <f>[15]Setembro!$E$31</f>
        <v>37.833333333333336</v>
      </c>
      <c r="AC19" s="14">
        <f>[15]Setembro!$E$32</f>
        <v>48.958333333333336</v>
      </c>
      <c r="AD19" s="14">
        <f>[15]Setembro!$E$33</f>
        <v>76.5</v>
      </c>
      <c r="AE19" s="14">
        <f>[15]Setembro!$E$34</f>
        <v>77.166666666666671</v>
      </c>
      <c r="AF19" s="96">
        <f t="shared" si="3"/>
        <v>51.025000000000006</v>
      </c>
    </row>
    <row r="20" spans="1:34" ht="17.100000000000001" customHeight="1" x14ac:dyDescent="0.2">
      <c r="A20" s="88" t="s">
        <v>10</v>
      </c>
      <c r="B20" s="14">
        <f>[16]Setembro!$E$5</f>
        <v>55.958333333333336</v>
      </c>
      <c r="C20" s="14">
        <f>[16]Setembro!$E$6</f>
        <v>56.958333333333336</v>
      </c>
      <c r="D20" s="14">
        <f>[16]Setembro!$E$7</f>
        <v>52.333333333333336</v>
      </c>
      <c r="E20" s="14">
        <f>[16]Setembro!$E$8</f>
        <v>36.916666666666664</v>
      </c>
      <c r="F20" s="14">
        <f>[16]Setembro!$E$9</f>
        <v>47.041666666666664</v>
      </c>
      <c r="G20" s="14">
        <f>[16]Setembro!$E$10</f>
        <v>57</v>
      </c>
      <c r="H20" s="14">
        <f>[16]Setembro!$E$11</f>
        <v>34.708333333333336</v>
      </c>
      <c r="I20" s="14">
        <f>[16]Setembro!$E$12</f>
        <v>40.5</v>
      </c>
      <c r="J20" s="14">
        <f>[16]Setembro!$E$13</f>
        <v>32.458333333333336</v>
      </c>
      <c r="K20" s="14">
        <f>[16]Setembro!$E$14</f>
        <v>29.708333333333332</v>
      </c>
      <c r="L20" s="14">
        <f>[16]Setembro!$E$15</f>
        <v>45.25</v>
      </c>
      <c r="M20" s="14">
        <f>[16]Setembro!$E$16</f>
        <v>64.208333333333329</v>
      </c>
      <c r="N20" s="14">
        <f>[16]Setembro!$E$17</f>
        <v>31.541666666666668</v>
      </c>
      <c r="O20" s="14">
        <f>[16]Setembro!$E$18</f>
        <v>27.416666666666668</v>
      </c>
      <c r="P20" s="14">
        <f>[16]Setembro!$E$19</f>
        <v>57.75</v>
      </c>
      <c r="Q20" s="14">
        <f>[16]Setembro!$E$20</f>
        <v>76.958333333333329</v>
      </c>
      <c r="R20" s="14">
        <f>[16]Setembro!$E$21</f>
        <v>65.458333333333329</v>
      </c>
      <c r="S20" s="14">
        <f>[16]Setembro!$E$22</f>
        <v>51.541666666666664</v>
      </c>
      <c r="T20" s="14">
        <f>[16]Setembro!$E$23</f>
        <v>45.291666666666664</v>
      </c>
      <c r="U20" s="14">
        <f>[16]Setembro!$E$24</f>
        <v>29.708333333333332</v>
      </c>
      <c r="V20" s="14">
        <f>[16]Setembro!$E$25</f>
        <v>34.25</v>
      </c>
      <c r="W20" s="14">
        <f>[16]Setembro!$E$26</f>
        <v>30.541666666666668</v>
      </c>
      <c r="X20" s="14">
        <f>[16]Setembro!$E$27</f>
        <v>59.25</v>
      </c>
      <c r="Y20" s="14">
        <f>[16]Setembro!$E$28</f>
        <v>59.375</v>
      </c>
      <c r="Z20" s="14">
        <f>[16]Setembro!$E$29</f>
        <v>61.625</v>
      </c>
      <c r="AA20" s="14">
        <f>[16]Setembro!$E$30</f>
        <v>56.083333333333336</v>
      </c>
      <c r="AB20" s="14">
        <f>[16]Setembro!$E$31</f>
        <v>46.5</v>
      </c>
      <c r="AC20" s="14">
        <f>[16]Setembro!$E$32</f>
        <v>52.333333333333336</v>
      </c>
      <c r="AD20" s="14">
        <f>[16]Setembro!$E$33</f>
        <v>92.166666666666671</v>
      </c>
      <c r="AE20" s="14">
        <f>[16]Setembro!$E$34</f>
        <v>81.375</v>
      </c>
      <c r="AF20" s="96">
        <f t="shared" si="3"/>
        <v>50.406944444444441</v>
      </c>
      <c r="AH20" s="37" t="s">
        <v>54</v>
      </c>
    </row>
    <row r="21" spans="1:34" ht="17.100000000000001" customHeight="1" x14ac:dyDescent="0.2">
      <c r="A21" s="88" t="s">
        <v>11</v>
      </c>
      <c r="B21" s="14">
        <f>[17]Setembro!$E$5</f>
        <v>56.291666666666664</v>
      </c>
      <c r="C21" s="14">
        <f>[17]Setembro!$E$6</f>
        <v>52</v>
      </c>
      <c r="D21" s="14">
        <f>[17]Setembro!$E$7</f>
        <v>47.083333333333336</v>
      </c>
      <c r="E21" s="14">
        <f>[17]Setembro!$E$8</f>
        <v>44.833333333333336</v>
      </c>
      <c r="F21" s="14">
        <f>[17]Setembro!$E$9</f>
        <v>51.875</v>
      </c>
      <c r="G21" s="14">
        <f>[17]Setembro!$E$10</f>
        <v>53.916666666666664</v>
      </c>
      <c r="H21" s="14">
        <f>[17]Setembro!$E$11</f>
        <v>41.375</v>
      </c>
      <c r="I21" s="14">
        <f>[17]Setembro!$E$12</f>
        <v>43.833333333333336</v>
      </c>
      <c r="J21" s="14">
        <f>[17]Setembro!$E$13</f>
        <v>44.875</v>
      </c>
      <c r="K21" s="14">
        <f>[17]Setembro!$E$14</f>
        <v>42.833333333333336</v>
      </c>
      <c r="L21" s="14">
        <f>[17]Setembro!$E$15</f>
        <v>60</v>
      </c>
      <c r="M21" s="14">
        <f>[17]Setembro!$E$16</f>
        <v>64.458333333333329</v>
      </c>
      <c r="N21" s="14">
        <f>[17]Setembro!$E$17</f>
        <v>48.25</v>
      </c>
      <c r="O21" s="14">
        <f>[17]Setembro!$E$18</f>
        <v>46.916666666666664</v>
      </c>
      <c r="P21" s="14">
        <f>[17]Setembro!$E$19</f>
        <v>51.291666666666664</v>
      </c>
      <c r="Q21" s="14">
        <f>[17]Setembro!$E$20</f>
        <v>67.541666666666671</v>
      </c>
      <c r="R21" s="14">
        <f>[17]Setembro!$E$21</f>
        <v>64.083333333333329</v>
      </c>
      <c r="S21" s="14">
        <f>[17]Setembro!$E$22</f>
        <v>48.333333333333336</v>
      </c>
      <c r="T21" s="14">
        <f>[17]Setembro!$E$23</f>
        <v>46.041666666666664</v>
      </c>
      <c r="U21" s="14">
        <f>[17]Setembro!$E$24</f>
        <v>40.083333333333336</v>
      </c>
      <c r="V21" s="14">
        <f>[17]Setembro!$E$25</f>
        <v>37.541666666666664</v>
      </c>
      <c r="W21" s="14">
        <f>[17]Setembro!$E$26</f>
        <v>40</v>
      </c>
      <c r="X21" s="14">
        <f>[17]Setembro!$E$27</f>
        <v>50.458333333333336</v>
      </c>
      <c r="Y21" s="14">
        <f>[17]Setembro!$E$28</f>
        <v>51.541666666666664</v>
      </c>
      <c r="Z21" s="14">
        <f>[17]Setembro!$E$29</f>
        <v>56.916666666666664</v>
      </c>
      <c r="AA21" s="14">
        <f>[17]Setembro!$E$30</f>
        <v>60.125</v>
      </c>
      <c r="AB21" s="14">
        <f>[17]Setembro!$E$31</f>
        <v>46.916666666666664</v>
      </c>
      <c r="AC21" s="14">
        <f>[17]Setembro!$E$32</f>
        <v>48.583333333333336</v>
      </c>
      <c r="AD21" s="14">
        <f>[17]Setembro!$E$33</f>
        <v>85.875</v>
      </c>
      <c r="AE21" s="14">
        <f>[17]Setembro!$E$34</f>
        <v>74.958333333333329</v>
      </c>
      <c r="AF21" s="96">
        <f t="shared" si="3"/>
        <v>52.294444444444444</v>
      </c>
    </row>
    <row r="22" spans="1:34" ht="17.100000000000001" customHeight="1" x14ac:dyDescent="0.2">
      <c r="A22" s="88" t="s">
        <v>12</v>
      </c>
      <c r="B22" s="14">
        <f>[18]Setembro!$E$5</f>
        <v>50.458333333333336</v>
      </c>
      <c r="C22" s="14">
        <f>[18]Setembro!$E$6</f>
        <v>41.791666666666664</v>
      </c>
      <c r="D22" s="14">
        <f>[18]Setembro!$E$7</f>
        <v>44.375</v>
      </c>
      <c r="E22" s="14">
        <f>[18]Setembro!$E$8</f>
        <v>45.166666666666664</v>
      </c>
      <c r="F22" s="14">
        <f>[18]Setembro!$E$9</f>
        <v>54.875</v>
      </c>
      <c r="G22" s="14">
        <f>[18]Setembro!$E$10</f>
        <v>55.041666666666664</v>
      </c>
      <c r="H22" s="14">
        <f>[18]Setembro!$E$11</f>
        <v>48.708333333333336</v>
      </c>
      <c r="I22" s="14">
        <f>[18]Setembro!$E$12</f>
        <v>42.541666666666664</v>
      </c>
      <c r="J22" s="14">
        <f>[18]Setembro!$E$13</f>
        <v>44.083333333333336</v>
      </c>
      <c r="K22" s="14">
        <f>[18]Setembro!$E$14</f>
        <v>45.583333333333336</v>
      </c>
      <c r="L22" s="14">
        <f>[18]Setembro!$E$15</f>
        <v>53.916666666666664</v>
      </c>
      <c r="M22" s="14">
        <f>[18]Setembro!$E$16</f>
        <v>53.708333333333336</v>
      </c>
      <c r="N22" s="14">
        <f>[18]Setembro!$E$17</f>
        <v>46.5</v>
      </c>
      <c r="O22" s="14">
        <f>[18]Setembro!$E$18</f>
        <v>47.25</v>
      </c>
      <c r="P22" s="14">
        <f>[18]Setembro!$E$19</f>
        <v>48.791666666666664</v>
      </c>
      <c r="Q22" s="14">
        <f>[18]Setembro!$E$20</f>
        <v>63.041666666666664</v>
      </c>
      <c r="R22" s="14">
        <f>[18]Setembro!$E$21</f>
        <v>58.25</v>
      </c>
      <c r="S22" s="14">
        <f>[18]Setembro!$E$22</f>
        <v>39.083333333333336</v>
      </c>
      <c r="T22" s="14">
        <f>[18]Setembro!$E$23</f>
        <v>36.958333333333336</v>
      </c>
      <c r="U22" s="14">
        <f>[18]Setembro!$E$24</f>
        <v>31.625</v>
      </c>
      <c r="V22" s="14">
        <f>[18]Setembro!$E$25</f>
        <v>32.125</v>
      </c>
      <c r="W22" s="14">
        <f>[18]Setembro!$E$26</f>
        <v>40.083333333333336</v>
      </c>
      <c r="X22" s="14">
        <f>[18]Setembro!$E$27</f>
        <v>49.666666666666664</v>
      </c>
      <c r="Y22" s="14">
        <f>[18]Setembro!$E$28</f>
        <v>51.25</v>
      </c>
      <c r="Z22" s="14">
        <f>[18]Setembro!$E$29</f>
        <v>41.625</v>
      </c>
      <c r="AA22" s="14">
        <f>[18]Setembro!$E$30</f>
        <v>42.291666666666664</v>
      </c>
      <c r="AB22" s="14">
        <f>[18]Setembro!$E$31</f>
        <v>40.291666666666664</v>
      </c>
      <c r="AC22" s="14">
        <f>[18]Setembro!$E$32</f>
        <v>52.708333333333336</v>
      </c>
      <c r="AD22" s="14">
        <f>[18]Setembro!$E$33</f>
        <v>74.958333333333329</v>
      </c>
      <c r="AE22" s="14">
        <f>[18]Setembro!$E$34</f>
        <v>75.791666666666671</v>
      </c>
      <c r="AF22" s="96">
        <f t="shared" si="3"/>
        <v>48.418055555555561</v>
      </c>
    </row>
    <row r="23" spans="1:34" ht="17.100000000000001" customHeight="1" x14ac:dyDescent="0.2">
      <c r="A23" s="88" t="s">
        <v>13</v>
      </c>
      <c r="B23" s="14">
        <f>[19]Setembro!$E$5</f>
        <v>62.916666666666664</v>
      </c>
      <c r="C23" s="14">
        <f>[19]Setembro!$E$6</f>
        <v>54.583333333333336</v>
      </c>
      <c r="D23" s="14">
        <f>[19]Setembro!$E$7</f>
        <v>53.666666666666664</v>
      </c>
      <c r="E23" s="14">
        <f>[19]Setembro!$E$8</f>
        <v>53.583333333333336</v>
      </c>
      <c r="F23" s="14">
        <f>[19]Setembro!$E$9</f>
        <v>65.208333333333329</v>
      </c>
      <c r="G23" s="14">
        <f>[19]Setembro!$E$10</f>
        <v>65.208333333333329</v>
      </c>
      <c r="H23" s="14">
        <f>[19]Setembro!$E$11</f>
        <v>57.083333333333336</v>
      </c>
      <c r="I23" s="14">
        <f>[19]Setembro!$E$12</f>
        <v>55.041666666666664</v>
      </c>
      <c r="J23" s="14">
        <f>[19]Setembro!$E$13</f>
        <v>58.125</v>
      </c>
      <c r="K23" s="14">
        <f>[19]Setembro!$E$14</f>
        <v>56.125</v>
      </c>
      <c r="L23" s="14">
        <f>[19]Setembro!$E$15</f>
        <v>70.708333333333329</v>
      </c>
      <c r="M23" s="14">
        <f>[19]Setembro!$E$16</f>
        <v>63.375</v>
      </c>
      <c r="N23" s="14">
        <f>[19]Setembro!$E$17</f>
        <v>62.416666666666664</v>
      </c>
      <c r="O23" s="14">
        <f>[19]Setembro!$E$18</f>
        <v>54.541666666666664</v>
      </c>
      <c r="P23" s="14">
        <f>[19]Setembro!$E$19</f>
        <v>59.041666666666664</v>
      </c>
      <c r="Q23" s="14">
        <f>[19]Setembro!$E$20</f>
        <v>73.583333333333329</v>
      </c>
      <c r="R23" s="14">
        <f>[19]Setembro!$E$21</f>
        <v>69.083333333333329</v>
      </c>
      <c r="S23" s="14">
        <f>[19]Setembro!$E$22</f>
        <v>57.416666666666664</v>
      </c>
      <c r="T23" s="14">
        <f>[19]Setembro!$E$23</f>
        <v>53.625</v>
      </c>
      <c r="U23" s="14">
        <f>[19]Setembro!$E$24</f>
        <v>48.375</v>
      </c>
      <c r="V23" s="14">
        <f>[19]Setembro!$E$25</f>
        <v>49.291666666666664</v>
      </c>
      <c r="W23" s="14">
        <f>[19]Setembro!$E$26</f>
        <v>59.708333333333336</v>
      </c>
      <c r="X23" s="14">
        <f>[19]Setembro!$E$27</f>
        <v>63.291666666666664</v>
      </c>
      <c r="Y23" s="14">
        <f>[19]Setembro!$E$28</f>
        <v>59.416666666666664</v>
      </c>
      <c r="Z23" s="14">
        <f>[19]Setembro!$E$29</f>
        <v>53.625</v>
      </c>
      <c r="AA23" s="14">
        <f>[19]Setembro!$E$30</f>
        <v>49.75</v>
      </c>
      <c r="AB23" s="14">
        <f>[19]Setembro!$E$31</f>
        <v>59.083333333333336</v>
      </c>
      <c r="AC23" s="14">
        <f>[19]Setembro!$E$32</f>
        <v>61.875</v>
      </c>
      <c r="AD23" s="14">
        <f>[19]Setembro!$E$33</f>
        <v>81.333333333333329</v>
      </c>
      <c r="AE23" s="14">
        <f>[19]Setembro!$E$34</f>
        <v>71.916666666666671</v>
      </c>
      <c r="AF23" s="96">
        <f t="shared" si="3"/>
        <v>60.1</v>
      </c>
    </row>
    <row r="24" spans="1:34" ht="17.100000000000001" customHeight="1" x14ac:dyDescent="0.2">
      <c r="A24" s="88" t="s">
        <v>14</v>
      </c>
      <c r="B24" s="14">
        <f>[20]Setembro!$E$5</f>
        <v>45</v>
      </c>
      <c r="C24" s="14">
        <f>[20]Setembro!$E$6</f>
        <v>39.208333333333336</v>
      </c>
      <c r="D24" s="14">
        <f>[20]Setembro!$E$7</f>
        <v>40.166666666666664</v>
      </c>
      <c r="E24" s="14">
        <f>[20]Setembro!$E$8</f>
        <v>36.166666666666664</v>
      </c>
      <c r="F24" s="14">
        <f>[20]Setembro!$E$9</f>
        <v>30.625</v>
      </c>
      <c r="G24" s="14">
        <f>[20]Setembro!$E$10</f>
        <v>33.875</v>
      </c>
      <c r="H24" s="14">
        <f>[20]Setembro!$E$11</f>
        <v>31</v>
      </c>
      <c r="I24" s="14">
        <f>[20]Setembro!$E$12</f>
        <v>29.041666666666668</v>
      </c>
      <c r="J24" s="14">
        <f>[20]Setembro!$E$13</f>
        <v>25.833333333333332</v>
      </c>
      <c r="K24" s="14">
        <f>[20]Setembro!$E$14</f>
        <v>26.583333333333332</v>
      </c>
      <c r="L24" s="14">
        <f>[20]Setembro!$E$15</f>
        <v>29.75</v>
      </c>
      <c r="M24" s="14">
        <f>[20]Setembro!$E$16</f>
        <v>30.791666666666668</v>
      </c>
      <c r="N24" s="14">
        <f>[20]Setembro!$E$17</f>
        <v>27.208333333333332</v>
      </c>
      <c r="O24" s="14">
        <f>[20]Setembro!$E$18</f>
        <v>30.666666666666668</v>
      </c>
      <c r="P24" s="14">
        <f>[20]Setembro!$E$19</f>
        <v>27.875</v>
      </c>
      <c r="Q24" s="14">
        <f>[20]Setembro!$E$20</f>
        <v>30.458333333333332</v>
      </c>
      <c r="R24" s="14">
        <f>[20]Setembro!$E$21</f>
        <v>36.291666666666664</v>
      </c>
      <c r="S24" s="14">
        <f>[20]Setembro!$E$22</f>
        <v>35.5</v>
      </c>
      <c r="T24" s="14">
        <f>[20]Setembro!$E$23</f>
        <v>32.75</v>
      </c>
      <c r="U24" s="14">
        <f>[20]Setembro!$E$24</f>
        <v>31.041666666666668</v>
      </c>
      <c r="V24" s="14">
        <f>[20]Setembro!$E$25</f>
        <v>31</v>
      </c>
      <c r="W24" s="14">
        <f>[20]Setembro!$E$26</f>
        <v>35.541666666666664</v>
      </c>
      <c r="X24" s="14">
        <f>[20]Setembro!$E$27</f>
        <v>36.041666666666664</v>
      </c>
      <c r="Y24" s="14">
        <f>[20]Setembro!$E$28</f>
        <v>33.875</v>
      </c>
      <c r="Z24" s="14">
        <f>[20]Setembro!$E$29</f>
        <v>34.75</v>
      </c>
      <c r="AA24" s="14">
        <f>[20]Setembro!$E$30</f>
        <v>31.916666666666668</v>
      </c>
      <c r="AB24" s="14">
        <f>[20]Setembro!$E$31</f>
        <v>35.041666666666664</v>
      </c>
      <c r="AC24" s="14">
        <f>[20]Setembro!$E$32</f>
        <v>48.083333333333336</v>
      </c>
      <c r="AD24" s="14">
        <f>[20]Setembro!$E$33</f>
        <v>65.625</v>
      </c>
      <c r="AE24" s="14">
        <f>[20]Setembro!$E$34</f>
        <v>79.375</v>
      </c>
      <c r="AF24" s="96">
        <f t="shared" si="3"/>
        <v>36.036111111111104</v>
      </c>
    </row>
    <row r="25" spans="1:34" ht="17.100000000000001" customHeight="1" x14ac:dyDescent="0.2">
      <c r="A25" s="88" t="s">
        <v>15</v>
      </c>
      <c r="B25" s="14">
        <f>[21]Setembro!$E$5</f>
        <v>57.291666666666664</v>
      </c>
      <c r="C25" s="14">
        <f>[21]Setembro!$E$6</f>
        <v>59.125</v>
      </c>
      <c r="D25" s="14">
        <f>[21]Setembro!$E$7</f>
        <v>56.5</v>
      </c>
      <c r="E25" s="14">
        <f>[21]Setembro!$E$8</f>
        <v>49.125</v>
      </c>
      <c r="F25" s="14">
        <f>[21]Setembro!$E$9</f>
        <v>59.541666666666664</v>
      </c>
      <c r="G25" s="14">
        <f>[21]Setembro!$E$10</f>
        <v>58.916666666666664</v>
      </c>
      <c r="H25" s="14">
        <f>[21]Setembro!$E$11</f>
        <v>40</v>
      </c>
      <c r="I25" s="14">
        <f>[21]Setembro!$E$12</f>
        <v>40.458333333333336</v>
      </c>
      <c r="J25" s="14">
        <f>[21]Setembro!$E$13</f>
        <v>43.625</v>
      </c>
      <c r="K25" s="14">
        <f>[21]Setembro!$E$14</f>
        <v>45.541666666666664</v>
      </c>
      <c r="L25" s="14">
        <f>[21]Setembro!$E$15</f>
        <v>61.208333333333336</v>
      </c>
      <c r="M25" s="14">
        <f>[21]Setembro!$E$16</f>
        <v>64.291666666666671</v>
      </c>
      <c r="N25" s="14">
        <f>[21]Setembro!$E$17</f>
        <v>49.791666666666664</v>
      </c>
      <c r="O25" s="14">
        <f>[21]Setembro!$E$18</f>
        <v>47.25</v>
      </c>
      <c r="P25" s="14">
        <f>[21]Setembro!$E$19</f>
        <v>69.333333333333329</v>
      </c>
      <c r="Q25" s="14">
        <f>[21]Setembro!$E$20</f>
        <v>79.75</v>
      </c>
      <c r="R25" s="14">
        <f>[21]Setembro!$E$21</f>
        <v>69.166666666666671</v>
      </c>
      <c r="S25" s="14">
        <f>[21]Setembro!$E$22</f>
        <v>51.875</v>
      </c>
      <c r="T25" s="14">
        <f>[21]Setembro!$E$23</f>
        <v>47.208333333333336</v>
      </c>
      <c r="U25" s="14">
        <f>[21]Setembro!$E$24</f>
        <v>44.291666666666664</v>
      </c>
      <c r="V25" s="14">
        <f>[21]Setembro!$E$25</f>
        <v>42.583333333333336</v>
      </c>
      <c r="W25" s="14">
        <f>[21]Setembro!$E$26</f>
        <v>44.208333333333336</v>
      </c>
      <c r="X25" s="14">
        <f>[21]Setembro!$E$27</f>
        <v>70.708333333333329</v>
      </c>
      <c r="Y25" s="14">
        <f>[21]Setembro!$E$28</f>
        <v>64.041666666666671</v>
      </c>
      <c r="Z25" s="14">
        <f>[21]Setembro!$E$29</f>
        <v>63.791666666666664</v>
      </c>
      <c r="AA25" s="14">
        <f>[21]Setembro!$E$30</f>
        <v>61.458333333333336</v>
      </c>
      <c r="AB25" s="14">
        <f>[21]Setembro!$E$31</f>
        <v>58.291666666666664</v>
      </c>
      <c r="AC25" s="14">
        <f>[21]Setembro!$E$32</f>
        <v>53.25</v>
      </c>
      <c r="AD25" s="14">
        <f>[21]Setembro!$E$33</f>
        <v>76.916666666666671</v>
      </c>
      <c r="AE25" s="14">
        <f>[21]Setembro!$E$34</f>
        <v>74.875</v>
      </c>
      <c r="AF25" s="96">
        <f t="shared" si="3"/>
        <v>56.81388888888889</v>
      </c>
    </row>
    <row r="26" spans="1:34" ht="17.100000000000001" customHeight="1" x14ac:dyDescent="0.2">
      <c r="A26" s="88" t="s">
        <v>16</v>
      </c>
      <c r="B26" s="14">
        <f>[22]Setembro!$E$5</f>
        <v>50.541666666666664</v>
      </c>
      <c r="C26" s="14">
        <f>[22]Setembro!$E$6</f>
        <v>31.583333333333332</v>
      </c>
      <c r="D26" s="14">
        <f>[22]Setembro!$E$7</f>
        <v>29.625</v>
      </c>
      <c r="E26" s="14">
        <f>[22]Setembro!$E$8</f>
        <v>33.375</v>
      </c>
      <c r="F26" s="14">
        <f>[22]Setembro!$E$9</f>
        <v>55.541666666666664</v>
      </c>
      <c r="G26" s="14">
        <f>[22]Setembro!$E$10</f>
        <v>64.291666666666671</v>
      </c>
      <c r="H26" s="14">
        <f>[22]Setembro!$E$11</f>
        <v>41.5</v>
      </c>
      <c r="I26" s="14">
        <f>[22]Setembro!$E$12</f>
        <v>27</v>
      </c>
      <c r="J26" s="14">
        <f>[22]Setembro!$E$13</f>
        <v>30.875</v>
      </c>
      <c r="K26" s="14">
        <f>[22]Setembro!$E$14</f>
        <v>35.166666666666664</v>
      </c>
      <c r="L26" s="14">
        <f>[22]Setembro!$E$15</f>
        <v>51.708333333333336</v>
      </c>
      <c r="M26" s="14">
        <f>[22]Setembro!$E$16</f>
        <v>56.458333333333336</v>
      </c>
      <c r="N26" s="14">
        <f>[22]Setembro!$E$17</f>
        <v>56.083333333333336</v>
      </c>
      <c r="O26" s="14">
        <f>[22]Setembro!$E$18</f>
        <v>44.208333333333336</v>
      </c>
      <c r="P26" s="14">
        <f>[22]Setembro!$E$19</f>
        <v>72.958333333333329</v>
      </c>
      <c r="Q26" s="14">
        <f>[22]Setembro!$E$20</f>
        <v>82.75</v>
      </c>
      <c r="R26" s="14">
        <f>[22]Setembro!$E$21</f>
        <v>66.458333333333329</v>
      </c>
      <c r="S26" s="14">
        <f>[22]Setembro!$E$22</f>
        <v>53.083333333333336</v>
      </c>
      <c r="T26" s="14">
        <f>[22]Setembro!$E$23</f>
        <v>47.625</v>
      </c>
      <c r="U26" s="14">
        <f>[22]Setembro!$E$24</f>
        <v>30.458333333333332</v>
      </c>
      <c r="V26" s="14">
        <f>[22]Setembro!$E$25</f>
        <v>38.833333333333336</v>
      </c>
      <c r="W26" s="14">
        <f>[22]Setembro!$E$26</f>
        <v>52.583333333333336</v>
      </c>
      <c r="X26" s="14">
        <f>[22]Setembro!$E$27</f>
        <v>67.375</v>
      </c>
      <c r="Y26" s="14">
        <f>[22]Setembro!$E$28</f>
        <v>66.291666666666671</v>
      </c>
      <c r="Z26" s="14">
        <f>[22]Setembro!$E$29</f>
        <v>57.125</v>
      </c>
      <c r="AA26" s="14">
        <f>[22]Setembro!$E$30</f>
        <v>51.083333333333336</v>
      </c>
      <c r="AB26" s="14">
        <f>[22]Setembro!$E$31</f>
        <v>42</v>
      </c>
      <c r="AC26" s="14">
        <f>[22]Setembro!$E$32</f>
        <v>53.458333333333336</v>
      </c>
      <c r="AD26" s="14">
        <f>[22]Setembro!$E$33</f>
        <v>72.583333333333329</v>
      </c>
      <c r="AE26" s="14">
        <f>[22]Setembro!$E$34</f>
        <v>78.291666666666671</v>
      </c>
      <c r="AF26" s="96">
        <f t="shared" si="3"/>
        <v>51.363888888888894</v>
      </c>
    </row>
    <row r="27" spans="1:34" ht="17.100000000000001" customHeight="1" x14ac:dyDescent="0.2">
      <c r="A27" s="88" t="s">
        <v>17</v>
      </c>
      <c r="B27" s="14" t="str">
        <f>[23]Setembro!$E$5</f>
        <v>*</v>
      </c>
      <c r="C27" s="14" t="str">
        <f>[23]Setembro!$E$6</f>
        <v>*</v>
      </c>
      <c r="D27" s="14" t="str">
        <f>[23]Setembro!$E$7</f>
        <v>*</v>
      </c>
      <c r="E27" s="14" t="str">
        <f>[23]Setembro!$E$8</f>
        <v>*</v>
      </c>
      <c r="F27" s="14" t="str">
        <f>[23]Setembro!$E$9</f>
        <v>*</v>
      </c>
      <c r="G27" s="14" t="str">
        <f>[23]Setembro!$E$10</f>
        <v>*</v>
      </c>
      <c r="H27" s="14" t="str">
        <f>[23]Setembro!$E$11</f>
        <v>*</v>
      </c>
      <c r="I27" s="14" t="str">
        <f>[23]Setembro!$E$12</f>
        <v>*</v>
      </c>
      <c r="J27" s="14" t="str">
        <f>[23]Setembro!$E$13</f>
        <v>*</v>
      </c>
      <c r="K27" s="14" t="str">
        <f>[23]Setembro!$E$14</f>
        <v>*</v>
      </c>
      <c r="L27" s="14" t="str">
        <f>[23]Setembro!$E$15</f>
        <v>*</v>
      </c>
      <c r="M27" s="14" t="str">
        <f>[23]Setembro!$E$16</f>
        <v>*</v>
      </c>
      <c r="N27" s="14" t="str">
        <f>[23]Setembro!$E$17</f>
        <v>*</v>
      </c>
      <c r="O27" s="14" t="str">
        <f>[23]Setembro!$E$18</f>
        <v>*</v>
      </c>
      <c r="P27" s="14" t="str">
        <f>[23]Setembro!$E$19</f>
        <v>*</v>
      </c>
      <c r="Q27" s="14" t="str">
        <f>[23]Setembro!$E$20</f>
        <v>*</v>
      </c>
      <c r="R27" s="14" t="str">
        <f>[23]Setembro!$E$21</f>
        <v>*</v>
      </c>
      <c r="S27" s="14" t="str">
        <f>[23]Setembro!$E$22</f>
        <v>*</v>
      </c>
      <c r="T27" s="14" t="str">
        <f>[23]Setembro!$E$23</f>
        <v>*</v>
      </c>
      <c r="U27" s="14" t="str">
        <f>[23]Setembro!$E$24</f>
        <v>*</v>
      </c>
      <c r="V27" s="14" t="str">
        <f>[23]Setembro!$E$25</f>
        <v>*</v>
      </c>
      <c r="W27" s="14" t="str">
        <f>[23]Setembro!$E$26</f>
        <v>*</v>
      </c>
      <c r="X27" s="14" t="str">
        <f>[23]Setembro!$E$27</f>
        <v>*</v>
      </c>
      <c r="Y27" s="14" t="str">
        <f>[23]Setembro!$E$28</f>
        <v>*</v>
      </c>
      <c r="Z27" s="14" t="str">
        <f>[23]Setembro!$E$29</f>
        <v>*</v>
      </c>
      <c r="AA27" s="14" t="str">
        <f>[23]Setembro!$E$30</f>
        <v>*</v>
      </c>
      <c r="AB27" s="14" t="str">
        <f>[23]Setembro!$E$31</f>
        <v>*</v>
      </c>
      <c r="AC27" s="14" t="str">
        <f>[23]Setembro!$E$32</f>
        <v>*</v>
      </c>
      <c r="AD27" s="14">
        <f>[23]Setembro!$E$33</f>
        <v>62.5</v>
      </c>
      <c r="AE27" s="14" t="str">
        <f>[23]Setembro!$E$34</f>
        <v>*</v>
      </c>
      <c r="AF27" s="96" t="s">
        <v>142</v>
      </c>
    </row>
    <row r="28" spans="1:34" ht="17.100000000000001" customHeight="1" x14ac:dyDescent="0.2">
      <c r="A28" s="88" t="s">
        <v>18</v>
      </c>
      <c r="B28" s="14">
        <f>[24]Setembro!$E$5</f>
        <v>38</v>
      </c>
      <c r="C28" s="14">
        <f>[24]Setembro!$E$6</f>
        <v>42.666666666666664</v>
      </c>
      <c r="D28" s="14">
        <f>[24]Setembro!$E$7</f>
        <v>35.583333333333336</v>
      </c>
      <c r="E28" s="14">
        <f>[24]Setembro!$E$8</f>
        <v>32.458333333333336</v>
      </c>
      <c r="F28" s="14">
        <f>[24]Setembro!$E$9</f>
        <v>33.583333333333336</v>
      </c>
      <c r="G28" s="14">
        <f>[24]Setembro!$E$10</f>
        <v>44.875</v>
      </c>
      <c r="H28" s="14">
        <f>[24]Setembro!$E$11</f>
        <v>29.541666666666668</v>
      </c>
      <c r="I28" s="14">
        <f>[24]Setembro!$E$12</f>
        <v>29.958333333333332</v>
      </c>
      <c r="J28" s="14">
        <f>[24]Setembro!$E$13</f>
        <v>28.958333333333332</v>
      </c>
      <c r="K28" s="14">
        <f>[24]Setembro!$E$14</f>
        <v>25.625</v>
      </c>
      <c r="L28" s="14">
        <f>[24]Setembro!$E$15</f>
        <v>40.208333333333336</v>
      </c>
      <c r="M28" s="14">
        <f>[24]Setembro!$E$16</f>
        <v>48.375</v>
      </c>
      <c r="N28" s="14">
        <f>[24]Setembro!$E$17</f>
        <v>28.875</v>
      </c>
      <c r="O28" s="14">
        <f>[24]Setembro!$E$18</f>
        <v>29.291666666666668</v>
      </c>
      <c r="P28" s="14">
        <f>[24]Setembro!$E$19</f>
        <v>29.541666666666668</v>
      </c>
      <c r="Q28" s="14">
        <f>[24]Setembro!$E$20</f>
        <v>52</v>
      </c>
      <c r="R28" s="14">
        <f>[24]Setembro!$E$21</f>
        <v>63.333333333333336</v>
      </c>
      <c r="S28" s="14">
        <f>[24]Setembro!$E$22</f>
        <v>47.25</v>
      </c>
      <c r="T28" s="14">
        <f>[24]Setembro!$E$23</f>
        <v>26.958333333333332</v>
      </c>
      <c r="U28" s="14">
        <f>[24]Setembro!$E$24</f>
        <v>28</v>
      </c>
      <c r="V28" s="14">
        <f>[24]Setembro!$E$25</f>
        <v>26.958333333333332</v>
      </c>
      <c r="W28" s="14">
        <f>[24]Setembro!$E$26</f>
        <v>30.041666666666668</v>
      </c>
      <c r="X28" s="14">
        <f>[24]Setembro!$E$27</f>
        <v>33.916666666666664</v>
      </c>
      <c r="Y28" s="14">
        <f>[24]Setembro!$E$28</f>
        <v>36.375</v>
      </c>
      <c r="Z28" s="14">
        <f>[24]Setembro!$E$29</f>
        <v>38.625</v>
      </c>
      <c r="AA28" s="14">
        <f>[24]Setembro!$E$30</f>
        <v>45.916666666666664</v>
      </c>
      <c r="AB28" s="14">
        <f>[24]Setembro!$E$31</f>
        <v>43.458333333333336</v>
      </c>
      <c r="AC28" s="14">
        <f>[24]Setembro!$E$32</f>
        <v>60.083333333333336</v>
      </c>
      <c r="AD28" s="14">
        <f>[24]Setembro!$E$33</f>
        <v>87.125</v>
      </c>
      <c r="AE28" s="14">
        <f>[24]Setembro!$E$34</f>
        <v>77.583333333333329</v>
      </c>
      <c r="AF28" s="96">
        <f t="shared" si="3"/>
        <v>40.505555555555553</v>
      </c>
    </row>
    <row r="29" spans="1:34" ht="17.100000000000001" customHeight="1" x14ac:dyDescent="0.2">
      <c r="A29" s="88" t="s">
        <v>19</v>
      </c>
      <c r="B29" s="14">
        <f>[25]Setembro!$E$5</f>
        <v>59.75</v>
      </c>
      <c r="C29" s="14">
        <f>[25]Setembro!$E$6</f>
        <v>56.416666666666664</v>
      </c>
      <c r="D29" s="14">
        <f>[25]Setembro!$E$7</f>
        <v>55.458333333333336</v>
      </c>
      <c r="E29" s="14">
        <f>[25]Setembro!$E$8</f>
        <v>43.166666666666664</v>
      </c>
      <c r="F29" s="14">
        <f>[25]Setembro!$E$9</f>
        <v>56.416666666666664</v>
      </c>
      <c r="G29" s="14">
        <f>[25]Setembro!$E$10</f>
        <v>64.541666666666671</v>
      </c>
      <c r="H29" s="14">
        <f>[25]Setembro!$E$11</f>
        <v>34.583333333333336</v>
      </c>
      <c r="I29" s="14">
        <f>[25]Setembro!$E$12</f>
        <v>40.5</v>
      </c>
      <c r="J29" s="14">
        <f>[25]Setembro!$E$13</f>
        <v>32.666666666666664</v>
      </c>
      <c r="K29" s="14">
        <f>[25]Setembro!$E$14</f>
        <v>32.541666666666664</v>
      </c>
      <c r="L29" s="14">
        <f>[25]Setembro!$E$15</f>
        <v>59.666666666666664</v>
      </c>
      <c r="M29" s="14">
        <f>[25]Setembro!$E$16</f>
        <v>67.125</v>
      </c>
      <c r="N29" s="14">
        <f>[25]Setembro!$E$17</f>
        <v>45.375</v>
      </c>
      <c r="O29" s="14">
        <f>[25]Setembro!$E$18</f>
        <v>38.583333333333336</v>
      </c>
      <c r="P29" s="14">
        <f>[25]Setembro!$E$19</f>
        <v>72.75</v>
      </c>
      <c r="Q29" s="14">
        <f>[25]Setembro!$E$20</f>
        <v>85.375</v>
      </c>
      <c r="R29" s="14">
        <f>[25]Setembro!$E$21</f>
        <v>69.291666666666671</v>
      </c>
      <c r="S29" s="14">
        <f>[25]Setembro!$E$22</f>
        <v>54.541666666666664</v>
      </c>
      <c r="T29" s="14">
        <f>[25]Setembro!$E$23</f>
        <v>40.458333333333336</v>
      </c>
      <c r="U29" s="14">
        <f>[25]Setembro!$E$24</f>
        <v>31.208333333333332</v>
      </c>
      <c r="V29" s="14">
        <f>[25]Setembro!$E$25</f>
        <v>31.541666666666668</v>
      </c>
      <c r="W29" s="14">
        <f>[25]Setembro!$E$26</f>
        <v>31.315789473684209</v>
      </c>
      <c r="X29" s="14">
        <f>[25]Setembro!$E$27</f>
        <v>60.53846153846154</v>
      </c>
      <c r="Y29" s="14">
        <f>[25]Setembro!$E$28</f>
        <v>62.4</v>
      </c>
      <c r="Z29" s="14">
        <f>[25]Setembro!$E$29</f>
        <v>47.454545454545453</v>
      </c>
      <c r="AA29" s="14">
        <f>[25]Setembro!$E$30</f>
        <v>46.666666666666664</v>
      </c>
      <c r="AB29" s="14">
        <f>[25]Setembro!$E$31</f>
        <v>34.833333333333336</v>
      </c>
      <c r="AC29" s="14">
        <f>[25]Setembro!$E$32</f>
        <v>50.411764705882355</v>
      </c>
      <c r="AD29" s="14">
        <f>[25]Setembro!$E$33</f>
        <v>89.583333333333329</v>
      </c>
      <c r="AE29" s="14">
        <f>[25]Setembro!$E$34</f>
        <v>66.666666666666671</v>
      </c>
      <c r="AF29" s="96">
        <f t="shared" si="3"/>
        <v>52.060963150196905</v>
      </c>
    </row>
    <row r="30" spans="1:34" ht="17.100000000000001" customHeight="1" x14ac:dyDescent="0.2">
      <c r="A30" s="88" t="s">
        <v>31</v>
      </c>
      <c r="B30" s="14">
        <f>[26]Setembro!$E$5</f>
        <v>33.666666666666664</v>
      </c>
      <c r="C30" s="14">
        <f>[26]Setembro!$E$6</f>
        <v>24.5</v>
      </c>
      <c r="D30" s="14">
        <f>[26]Setembro!$E$7</f>
        <v>44</v>
      </c>
      <c r="E30" s="14" t="str">
        <f>[26]Setembro!$E$8</f>
        <v>*</v>
      </c>
      <c r="F30" s="14" t="str">
        <f>[26]Setembro!$E$9</f>
        <v>*</v>
      </c>
      <c r="G30" s="14">
        <f>[26]Setembro!$E$10</f>
        <v>30.285714285714285</v>
      </c>
      <c r="H30" s="14">
        <f>[26]Setembro!$E$11</f>
        <v>17</v>
      </c>
      <c r="I30" s="14">
        <f>[26]Setembro!$E$12</f>
        <v>17</v>
      </c>
      <c r="J30" s="14" t="str">
        <f>[26]Setembro!$E$13</f>
        <v>*</v>
      </c>
      <c r="K30" s="14">
        <f>[26]Setembro!$E$14</f>
        <v>15</v>
      </c>
      <c r="L30" s="14" t="str">
        <f>[26]Setembro!$E$15</f>
        <v>*</v>
      </c>
      <c r="M30" s="14" t="str">
        <f>[26]Setembro!$E$16</f>
        <v>*</v>
      </c>
      <c r="N30" s="14" t="str">
        <f>[26]Setembro!$E$17</f>
        <v>*</v>
      </c>
      <c r="O30" s="14">
        <f>[26]Setembro!$E$18</f>
        <v>17.666666666666668</v>
      </c>
      <c r="P30" s="14" t="str">
        <f>[26]Setembro!$E$19</f>
        <v>*</v>
      </c>
      <c r="Q30" s="14">
        <f>[26]Setembro!$E$20</f>
        <v>55</v>
      </c>
      <c r="R30" s="14">
        <f>[26]Setembro!$E$21</f>
        <v>41</v>
      </c>
      <c r="S30" s="14" t="str">
        <f>[26]Setembro!$E$22</f>
        <v>*</v>
      </c>
      <c r="T30" s="14">
        <f>[26]Setembro!$E$23</f>
        <v>20</v>
      </c>
      <c r="U30" s="14">
        <f>[26]Setembro!$E$24</f>
        <v>14</v>
      </c>
      <c r="V30" s="14">
        <f>[26]Setembro!$E$25</f>
        <v>16</v>
      </c>
      <c r="W30" s="14">
        <f>[26]Setembro!$E$26</f>
        <v>14</v>
      </c>
      <c r="X30" s="14" t="str">
        <f>[26]Setembro!$E$27</f>
        <v>*</v>
      </c>
      <c r="Y30" s="14">
        <f>[26]Setembro!$E$28</f>
        <v>20</v>
      </c>
      <c r="Z30" s="14" t="str">
        <f>[26]Setembro!$E$29</f>
        <v>*</v>
      </c>
      <c r="AA30" s="14">
        <f>[26]Setembro!$E$30</f>
        <v>30.4</v>
      </c>
      <c r="AB30" s="14">
        <f>[26]Setembro!$E$31</f>
        <v>22.363636363636363</v>
      </c>
      <c r="AC30" s="14">
        <f>[26]Setembro!$E$32</f>
        <v>45.125</v>
      </c>
      <c r="AD30" s="14">
        <f>[26]Setembro!$E$33</f>
        <v>82.25</v>
      </c>
      <c r="AE30" s="14">
        <f>[26]Setembro!$E$34</f>
        <v>74.541666666666671</v>
      </c>
      <c r="AF30" s="96">
        <f t="shared" si="3"/>
        <v>31.689967532467527</v>
      </c>
    </row>
    <row r="31" spans="1:34" ht="17.100000000000001" customHeight="1" x14ac:dyDescent="0.2">
      <c r="A31" s="88" t="s">
        <v>51</v>
      </c>
      <c r="B31" s="14">
        <f>[27]Setembro!$E$5</f>
        <v>28.541666666666668</v>
      </c>
      <c r="C31" s="14">
        <f>[27]Setembro!$E$6</f>
        <v>25.583333333333332</v>
      </c>
      <c r="D31" s="14">
        <f>[27]Setembro!$E$7</f>
        <v>28.041666666666668</v>
      </c>
      <c r="E31" s="14">
        <f>[27]Setembro!$E$8</f>
        <v>29.625</v>
      </c>
      <c r="F31" s="14">
        <f>[27]Setembro!$E$9</f>
        <v>31.291666666666668</v>
      </c>
      <c r="G31" s="14">
        <f>[27]Setembro!$E$10</f>
        <v>48.458333333333336</v>
      </c>
      <c r="H31" s="14">
        <f>[27]Setembro!$E$11</f>
        <v>28.041666666666668</v>
      </c>
      <c r="I31" s="14">
        <f>[27]Setembro!$E$12</f>
        <v>31.625</v>
      </c>
      <c r="J31" s="14">
        <f>[27]Setembro!$E$13</f>
        <v>28.375</v>
      </c>
      <c r="K31" s="14">
        <f>[27]Setembro!$E$14</f>
        <v>24.458333333333332</v>
      </c>
      <c r="L31" s="14">
        <f>[27]Setembro!$E$15</f>
        <v>36.208333333333336</v>
      </c>
      <c r="M31" s="14">
        <f>[27]Setembro!$E$16</f>
        <v>56.625</v>
      </c>
      <c r="N31" s="14">
        <f>[27]Setembro!$E$17</f>
        <v>39.375</v>
      </c>
      <c r="O31" s="14">
        <f>[27]Setembro!$E$18</f>
        <v>24.958333333333332</v>
      </c>
      <c r="P31" s="14">
        <f>[27]Setembro!$E$19</f>
        <v>24.75</v>
      </c>
      <c r="Q31" s="14">
        <f>[27]Setembro!$E$20</f>
        <v>61.833333333333336</v>
      </c>
      <c r="R31" s="14">
        <f>[27]Setembro!$E$21</f>
        <v>64.291666666666671</v>
      </c>
      <c r="S31" s="14">
        <f>[27]Setembro!$E$22</f>
        <v>43.458333333333336</v>
      </c>
      <c r="T31" s="14">
        <f>[27]Setembro!$E$23</f>
        <v>26.916666666666668</v>
      </c>
      <c r="U31" s="14">
        <f>[27]Setembro!$E$24</f>
        <v>23.958333333333332</v>
      </c>
      <c r="V31" s="14">
        <f>[27]Setembro!$E$25</f>
        <v>23.458333333333332</v>
      </c>
      <c r="W31" s="14">
        <f>[27]Setembro!$E$26</f>
        <v>33.333333333333336</v>
      </c>
      <c r="X31" s="14">
        <f>[27]Setembro!$E$27</f>
        <v>42.5</v>
      </c>
      <c r="Y31" s="14">
        <f>[27]Setembro!$E$28</f>
        <v>44.416666666666664</v>
      </c>
      <c r="Z31" s="14">
        <f>[27]Setembro!$E$29</f>
        <v>31.375</v>
      </c>
      <c r="AA31" s="14">
        <f>[27]Setembro!$E$30</f>
        <v>46.541666666666664</v>
      </c>
      <c r="AB31" s="14">
        <f>[27]Setembro!$E$31</f>
        <v>54</v>
      </c>
      <c r="AC31" s="14">
        <f>[27]Setembro!$E$32</f>
        <v>72.708333333333329</v>
      </c>
      <c r="AD31" s="14">
        <f>[27]Setembro!$E$33</f>
        <v>86.875</v>
      </c>
      <c r="AE31" s="14">
        <f>[27]Setembro!$E$34</f>
        <v>66.941176470588232</v>
      </c>
      <c r="AF31" s="96">
        <f t="shared" si="3"/>
        <v>40.285539215686278</v>
      </c>
    </row>
    <row r="32" spans="1:34" ht="17.100000000000001" customHeight="1" x14ac:dyDescent="0.2">
      <c r="A32" s="88" t="s">
        <v>20</v>
      </c>
      <c r="B32" s="14" t="str">
        <f>[28]Setembro!$E$5</f>
        <v>*</v>
      </c>
      <c r="C32" s="14" t="str">
        <f>[28]Setembro!$E$6</f>
        <v>*</v>
      </c>
      <c r="D32" s="14" t="str">
        <f>[28]Setembro!$E$7</f>
        <v>*</v>
      </c>
      <c r="E32" s="14" t="str">
        <f>[28]Setembro!$E$8</f>
        <v>*</v>
      </c>
      <c r="F32" s="14" t="str">
        <f>[28]Setembro!$E$9</f>
        <v>*</v>
      </c>
      <c r="G32" s="14" t="str">
        <f>[28]Setembro!$E$10</f>
        <v>*</v>
      </c>
      <c r="H32" s="14" t="str">
        <f>[28]Setembro!$E$11</f>
        <v>*</v>
      </c>
      <c r="I32" s="14" t="str">
        <f>[28]Setembro!$E$12</f>
        <v>*</v>
      </c>
      <c r="J32" s="14" t="str">
        <f>[28]Setembro!$E$13</f>
        <v>*</v>
      </c>
      <c r="K32" s="14" t="str">
        <f>[28]Setembro!$E$14</f>
        <v>*</v>
      </c>
      <c r="L32" s="14" t="str">
        <f>[28]Setembro!$E$15</f>
        <v>*</v>
      </c>
      <c r="M32" s="14" t="str">
        <f>[28]Setembro!$E$16</f>
        <v>*</v>
      </c>
      <c r="N32" s="14" t="str">
        <f>[28]Setembro!$E$17</f>
        <v>*</v>
      </c>
      <c r="O32" s="14" t="str">
        <f>[28]Setembro!$E$18</f>
        <v>*</v>
      </c>
      <c r="P32" s="14" t="str">
        <f>[28]Setembro!$E$19</f>
        <v>*</v>
      </c>
      <c r="Q32" s="14" t="str">
        <f>[28]Setembro!$E$20</f>
        <v>*</v>
      </c>
      <c r="R32" s="14" t="str">
        <f>[28]Setembro!$E$21</f>
        <v>*</v>
      </c>
      <c r="S32" s="14" t="str">
        <f>[28]Setembro!$E$22</f>
        <v>*</v>
      </c>
      <c r="T32" s="14" t="str">
        <f>[28]Setembro!$E$23</f>
        <v>*</v>
      </c>
      <c r="U32" s="14" t="str">
        <f>[28]Setembro!$E$24</f>
        <v>*</v>
      </c>
      <c r="V32" s="14" t="str">
        <f>[28]Setembro!$E$25</f>
        <v>*</v>
      </c>
      <c r="W32" s="14" t="str">
        <f>[28]Setembro!$E$26</f>
        <v>*</v>
      </c>
      <c r="X32" s="14" t="str">
        <f>[28]Setembro!$E$27</f>
        <v>*</v>
      </c>
      <c r="Y32" s="14" t="str">
        <f>[28]Setembro!$E$28</f>
        <v>*</v>
      </c>
      <c r="Z32" s="14" t="str">
        <f>[28]Setembro!$E$29</f>
        <v>*</v>
      </c>
      <c r="AA32" s="14" t="str">
        <f>[28]Setembro!$E$30</f>
        <v>*</v>
      </c>
      <c r="AB32" s="14" t="str">
        <f>[28]Setembro!$E$31</f>
        <v>*</v>
      </c>
      <c r="AC32" s="14" t="str">
        <f>[28]Setembro!$E$32</f>
        <v>*</v>
      </c>
      <c r="AD32" s="14" t="str">
        <f>[28]Setembro!$E$33</f>
        <v>*</v>
      </c>
      <c r="AE32" s="14" t="str">
        <f>[28]Setembro!$E$34</f>
        <v>*</v>
      </c>
      <c r="AF32" s="96" t="s">
        <v>142</v>
      </c>
    </row>
    <row r="33" spans="1:34" s="5" customFormat="1" ht="17.100000000000001" customHeight="1" thickBot="1" x14ac:dyDescent="0.25">
      <c r="A33" s="113" t="s">
        <v>34</v>
      </c>
      <c r="B33" s="114">
        <f t="shared" ref="B33:AF33" si="4">AVERAGE(B5:B32)</f>
        <v>48.620000000000012</v>
      </c>
      <c r="C33" s="114">
        <f t="shared" si="4"/>
        <v>44.456521739130437</v>
      </c>
      <c r="D33" s="114">
        <f t="shared" si="4"/>
        <v>44.173913043478265</v>
      </c>
      <c r="E33" s="114">
        <f t="shared" si="4"/>
        <v>39.292527548209364</v>
      </c>
      <c r="F33" s="114">
        <f t="shared" si="4"/>
        <v>45.876893939393938</v>
      </c>
      <c r="G33" s="114">
        <f t="shared" si="4"/>
        <v>49.643115942028977</v>
      </c>
      <c r="H33" s="114">
        <f t="shared" si="4"/>
        <v>36.43969979296066</v>
      </c>
      <c r="I33" s="114">
        <f t="shared" si="4"/>
        <v>35.951811594202901</v>
      </c>
      <c r="J33" s="114">
        <f t="shared" si="4"/>
        <v>35.333931419457734</v>
      </c>
      <c r="K33" s="114">
        <f t="shared" si="4"/>
        <v>33.356521739130429</v>
      </c>
      <c r="L33" s="114">
        <f t="shared" si="4"/>
        <v>46.023550724637687</v>
      </c>
      <c r="M33" s="114">
        <f t="shared" si="4"/>
        <v>51.63068181818182</v>
      </c>
      <c r="N33" s="114">
        <f t="shared" si="4"/>
        <v>38.716675800755084</v>
      </c>
      <c r="O33" s="114">
        <f t="shared" si="4"/>
        <v>34.728140096618361</v>
      </c>
      <c r="P33" s="114">
        <f t="shared" si="4"/>
        <v>47.16193181818182</v>
      </c>
      <c r="Q33" s="114">
        <f t="shared" si="4"/>
        <v>61.192188246536077</v>
      </c>
      <c r="R33" s="114">
        <f t="shared" si="4"/>
        <v>58.617647058823529</v>
      </c>
      <c r="S33" s="114">
        <f t="shared" si="4"/>
        <v>45.94015151515152</v>
      </c>
      <c r="T33" s="114">
        <f t="shared" si="4"/>
        <v>37.102053140096629</v>
      </c>
      <c r="U33" s="114">
        <f t="shared" si="4"/>
        <v>31.124094202898551</v>
      </c>
      <c r="V33" s="114">
        <f t="shared" si="4"/>
        <v>31.66847826086957</v>
      </c>
      <c r="W33" s="114">
        <f t="shared" si="4"/>
        <v>35.655396643783376</v>
      </c>
      <c r="X33" s="114">
        <f t="shared" si="4"/>
        <v>49.762733100233092</v>
      </c>
      <c r="Y33" s="114">
        <f t="shared" si="4"/>
        <v>47.355748386311049</v>
      </c>
      <c r="Z33" s="114">
        <f t="shared" si="4"/>
        <v>45.718171979535619</v>
      </c>
      <c r="AA33" s="114">
        <f t="shared" si="4"/>
        <v>45.884038434214268</v>
      </c>
      <c r="AB33" s="114">
        <f t="shared" si="4"/>
        <v>42.833720355731224</v>
      </c>
      <c r="AC33" s="114">
        <f t="shared" si="4"/>
        <v>53.031470588235294</v>
      </c>
      <c r="AD33" s="114">
        <f t="shared" si="4"/>
        <v>79.752090301003349</v>
      </c>
      <c r="AE33" s="114">
        <f t="shared" si="4"/>
        <v>74.632912178892667</v>
      </c>
      <c r="AF33" s="115">
        <f t="shared" si="4"/>
        <v>46.306260711955744</v>
      </c>
    </row>
    <row r="34" spans="1:34" x14ac:dyDescent="0.2">
      <c r="A34" s="116"/>
      <c r="B34" s="117"/>
      <c r="C34" s="117"/>
      <c r="D34" s="117" t="s">
        <v>141</v>
      </c>
      <c r="E34" s="117"/>
      <c r="F34" s="117"/>
      <c r="G34" s="117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9"/>
      <c r="AE34" s="120"/>
      <c r="AF34" s="121"/>
    </row>
    <row r="35" spans="1:34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110"/>
      <c r="K35" s="110"/>
      <c r="L35" s="110"/>
      <c r="M35" s="110" t="s">
        <v>52</v>
      </c>
      <c r="N35" s="110"/>
      <c r="O35" s="110"/>
      <c r="P35" s="110"/>
      <c r="Q35" s="110"/>
      <c r="R35" s="110"/>
      <c r="S35" s="110"/>
      <c r="T35" s="122" t="s">
        <v>139</v>
      </c>
      <c r="U35" s="122"/>
      <c r="V35" s="122"/>
      <c r="W35" s="122"/>
      <c r="X35" s="122"/>
      <c r="Y35" s="110"/>
      <c r="Z35" s="110"/>
      <c r="AA35" s="110"/>
      <c r="AB35" s="110"/>
      <c r="AC35" s="110"/>
      <c r="AD35" s="71"/>
      <c r="AE35" s="110"/>
      <c r="AF35" s="79"/>
      <c r="AG35" s="2"/>
    </row>
    <row r="36" spans="1:34" x14ac:dyDescent="0.2">
      <c r="A36" s="77"/>
      <c r="B36" s="110"/>
      <c r="C36" s="110"/>
      <c r="D36" s="110"/>
      <c r="E36" s="110"/>
      <c r="F36" s="110"/>
      <c r="G36" s="110"/>
      <c r="H36" s="110"/>
      <c r="I36" s="110"/>
      <c r="J36" s="111"/>
      <c r="K36" s="111"/>
      <c r="L36" s="111"/>
      <c r="M36" s="111" t="s">
        <v>53</v>
      </c>
      <c r="N36" s="111"/>
      <c r="O36" s="111"/>
      <c r="P36" s="111"/>
      <c r="Q36" s="110"/>
      <c r="R36" s="110"/>
      <c r="S36" s="110"/>
      <c r="T36" s="123" t="s">
        <v>140</v>
      </c>
      <c r="U36" s="123"/>
      <c r="V36" s="123"/>
      <c r="W36" s="123"/>
      <c r="X36" s="123"/>
      <c r="Y36" s="110"/>
      <c r="Z36" s="110"/>
      <c r="AA36" s="110"/>
      <c r="AB36" s="110"/>
      <c r="AC36" s="110"/>
      <c r="AD36" s="71"/>
      <c r="AE36" s="72"/>
      <c r="AF36" s="74"/>
      <c r="AG36" s="2"/>
      <c r="AH36" s="2"/>
    </row>
    <row r="37" spans="1:34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71"/>
      <c r="AE37" s="72"/>
      <c r="AF37" s="74"/>
      <c r="AG37" s="12"/>
    </row>
    <row r="38" spans="1:34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97"/>
    </row>
    <row r="39" spans="1:34" x14ac:dyDescent="0.2">
      <c r="G39" s="2" t="s">
        <v>54</v>
      </c>
    </row>
    <row r="40" spans="1:34" x14ac:dyDescent="0.2">
      <c r="M40" s="2" t="s">
        <v>54</v>
      </c>
      <c r="Y40" s="2" t="s">
        <v>54</v>
      </c>
    </row>
  </sheetData>
  <mergeCells count="35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T35:X35"/>
    <mergeCell ref="T36:X36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6" zoomScale="90" zoomScaleNormal="90" workbookViewId="0">
      <selection activeCell="I47" sqref="I47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27" t="s">
        <v>26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9"/>
    </row>
    <row r="2" spans="1:34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6"/>
      <c r="AH2" s="7"/>
    </row>
    <row r="3" spans="1:34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28" t="s">
        <v>41</v>
      </c>
      <c r="AG3" s="102" t="s">
        <v>40</v>
      </c>
      <c r="AH3" s="8"/>
    </row>
    <row r="4" spans="1:34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28" t="s">
        <v>39</v>
      </c>
      <c r="AG4" s="102" t="s">
        <v>39</v>
      </c>
      <c r="AH4" s="8"/>
    </row>
    <row r="5" spans="1:34" s="5" customFormat="1" ht="20.100000000000001" customHeight="1" x14ac:dyDescent="0.2">
      <c r="A5" s="88" t="s">
        <v>47</v>
      </c>
      <c r="B5" s="13">
        <f>[1]Setembro!$F$5</f>
        <v>91</v>
      </c>
      <c r="C5" s="13">
        <f>[1]Setembro!$F$6</f>
        <v>83</v>
      </c>
      <c r="D5" s="13">
        <f>[1]Setembro!$F$7</f>
        <v>86</v>
      </c>
      <c r="E5" s="13">
        <f>[1]Setembro!$F$8</f>
        <v>80</v>
      </c>
      <c r="F5" s="13">
        <f>[1]Setembro!$F$9</f>
        <v>90</v>
      </c>
      <c r="G5" s="13">
        <f>[1]Setembro!$F$10</f>
        <v>85</v>
      </c>
      <c r="H5" s="13">
        <f>[1]Setembro!$F$11</f>
        <v>87</v>
      </c>
      <c r="I5" s="13">
        <f>[1]Setembro!$F$12</f>
        <v>80</v>
      </c>
      <c r="J5" s="13">
        <f>[1]Setembro!$F$13</f>
        <v>85</v>
      </c>
      <c r="K5" s="13">
        <f>[1]Setembro!$F$14</f>
        <v>73</v>
      </c>
      <c r="L5" s="13">
        <f>[1]Setembro!$F$15</f>
        <v>84</v>
      </c>
      <c r="M5" s="13">
        <f>[1]Setembro!$F$16</f>
        <v>83</v>
      </c>
      <c r="N5" s="13">
        <f>[1]Setembro!$F$17</f>
        <v>84</v>
      </c>
      <c r="O5" s="13">
        <f>[1]Setembro!$F$18</f>
        <v>76</v>
      </c>
      <c r="P5" s="13">
        <f>[1]Setembro!$F$19</f>
        <v>87</v>
      </c>
      <c r="Q5" s="13">
        <f>[1]Setembro!$F$20</f>
        <v>88</v>
      </c>
      <c r="R5" s="13">
        <f>[1]Setembro!$F$21</f>
        <v>89</v>
      </c>
      <c r="S5" s="13">
        <f>[1]Setembro!$F$22</f>
        <v>91</v>
      </c>
      <c r="T5" s="13">
        <f>[1]Setembro!$F$23</f>
        <v>87</v>
      </c>
      <c r="U5" s="13">
        <f>[1]Setembro!$F$24</f>
        <v>67</v>
      </c>
      <c r="V5" s="13">
        <f>[1]Setembro!$F$25</f>
        <v>80</v>
      </c>
      <c r="W5" s="13">
        <f>[1]Setembro!$F$26</f>
        <v>76</v>
      </c>
      <c r="X5" s="13">
        <f>[1]Setembro!$F$27</f>
        <v>85</v>
      </c>
      <c r="Y5" s="13">
        <f>[1]Setembro!$F$28</f>
        <v>80</v>
      </c>
      <c r="Z5" s="13">
        <f>[1]Setembro!$F$29</f>
        <v>68</v>
      </c>
      <c r="AA5" s="13">
        <f>[1]Setembro!$F$30</f>
        <v>82</v>
      </c>
      <c r="AB5" s="13">
        <f>[1]Setembro!$F$31</f>
        <v>75</v>
      </c>
      <c r="AC5" s="13">
        <f>[1]Setembro!$F$32</f>
        <v>86</v>
      </c>
      <c r="AD5" s="13">
        <f>[1]Setembro!$F$33</f>
        <v>97</v>
      </c>
      <c r="AE5" s="13">
        <f>[1]Setembro!$F$34</f>
        <v>98</v>
      </c>
      <c r="AF5" s="29">
        <f t="shared" ref="AF5:AF30" si="1">MAX(B5:AE5)</f>
        <v>98</v>
      </c>
      <c r="AG5" s="103">
        <f t="shared" ref="AG5:AG30" si="2">AVERAGE(B5:AE5)</f>
        <v>83.433333333333337</v>
      </c>
      <c r="AH5" s="8"/>
    </row>
    <row r="6" spans="1:34" ht="17.100000000000001" customHeight="1" x14ac:dyDescent="0.2">
      <c r="A6" s="88" t="s">
        <v>0</v>
      </c>
      <c r="B6" s="14">
        <f>[2]Setembro!$F$5</f>
        <v>89</v>
      </c>
      <c r="C6" s="14">
        <f>[2]Setembro!$F$6</f>
        <v>93</v>
      </c>
      <c r="D6" s="14">
        <f>[2]Setembro!$F$7</f>
        <v>89</v>
      </c>
      <c r="E6" s="14">
        <f>[2]Setembro!$F$8</f>
        <v>80</v>
      </c>
      <c r="F6" s="14">
        <f>[2]Setembro!$F$9</f>
        <v>90</v>
      </c>
      <c r="G6" s="14">
        <f>[2]Setembro!$F$10</f>
        <v>99</v>
      </c>
      <c r="H6" s="14">
        <f>[2]Setembro!$F$11</f>
        <v>81</v>
      </c>
      <c r="I6" s="14">
        <f>[2]Setembro!$F$12</f>
        <v>85</v>
      </c>
      <c r="J6" s="14">
        <f>[2]Setembro!$F$13</f>
        <v>59</v>
      </c>
      <c r="K6" s="14">
        <f>[2]Setembro!$F$14</f>
        <v>60</v>
      </c>
      <c r="L6" s="14">
        <f>[2]Setembro!$F$15</f>
        <v>84</v>
      </c>
      <c r="M6" s="14">
        <f>[2]Setembro!$F$16</f>
        <v>95</v>
      </c>
      <c r="N6" s="14">
        <f>[2]Setembro!$F$17</f>
        <v>92</v>
      </c>
      <c r="O6" s="14">
        <f>[2]Setembro!$F$18</f>
        <v>53</v>
      </c>
      <c r="P6" s="14">
        <f>[2]Setembro!$F$19</f>
        <v>96</v>
      </c>
      <c r="Q6" s="14">
        <f>[2]Setembro!$F$20</f>
        <v>92</v>
      </c>
      <c r="R6" s="14">
        <f>[2]Setembro!$F$21</f>
        <v>89</v>
      </c>
      <c r="S6" s="14">
        <f>[2]Setembro!$F$22</f>
        <v>85</v>
      </c>
      <c r="T6" s="14">
        <f>[2]Setembro!$F$23</f>
        <v>81</v>
      </c>
      <c r="U6" s="14">
        <f>[2]Setembro!$F$24</f>
        <v>70</v>
      </c>
      <c r="V6" s="14">
        <f>[2]Setembro!$F$25</f>
        <v>72</v>
      </c>
      <c r="W6" s="14">
        <f>[2]Setembro!$F$26</f>
        <v>78</v>
      </c>
      <c r="X6" s="14">
        <f>[2]Setembro!$F$27</f>
        <v>98</v>
      </c>
      <c r="Y6" s="14">
        <f>[2]Setembro!$F$28</f>
        <v>91</v>
      </c>
      <c r="Z6" s="14">
        <f>[2]Setembro!$F$29</f>
        <v>87</v>
      </c>
      <c r="AA6" s="14">
        <f>[2]Setembro!$F$30</f>
        <v>89</v>
      </c>
      <c r="AB6" s="14">
        <f>[2]Setembro!$F$31</f>
        <v>78</v>
      </c>
      <c r="AC6" s="14">
        <f>[2]Setembro!$F$32</f>
        <v>92</v>
      </c>
      <c r="AD6" s="14">
        <f>[2]Setembro!$F$33</f>
        <v>98</v>
      </c>
      <c r="AE6" s="14">
        <f>[2]Setembro!$F$34</f>
        <v>98</v>
      </c>
      <c r="AF6" s="30">
        <f t="shared" si="1"/>
        <v>99</v>
      </c>
      <c r="AG6" s="104">
        <f t="shared" si="2"/>
        <v>84.766666666666666</v>
      </c>
    </row>
    <row r="7" spans="1:34" ht="17.100000000000001" customHeight="1" x14ac:dyDescent="0.2">
      <c r="A7" s="88" t="s">
        <v>1</v>
      </c>
      <c r="B7" s="14">
        <f>[3]Setembro!$F$5</f>
        <v>93</v>
      </c>
      <c r="C7" s="14">
        <f>[3]Setembro!$F$6</f>
        <v>52</v>
      </c>
      <c r="D7" s="14">
        <f>[3]Setembro!$F$7</f>
        <v>72</v>
      </c>
      <c r="E7" s="14">
        <f>[3]Setembro!$F$8</f>
        <v>79</v>
      </c>
      <c r="F7" s="14">
        <f>[3]Setembro!$F$9</f>
        <v>63</v>
      </c>
      <c r="G7" s="14">
        <f>[3]Setembro!$F$10</f>
        <v>84</v>
      </c>
      <c r="H7" s="14">
        <f>[3]Setembro!$F$11</f>
        <v>57</v>
      </c>
      <c r="I7" s="14">
        <f>[3]Setembro!$F$12</f>
        <v>48</v>
      </c>
      <c r="J7" s="14">
        <f>[3]Setembro!$F$13</f>
        <v>53</v>
      </c>
      <c r="K7" s="14">
        <f>[3]Setembro!$F$14</f>
        <v>42</v>
      </c>
      <c r="L7" s="14">
        <f>[3]Setembro!$F$15</f>
        <v>57</v>
      </c>
      <c r="M7" s="14">
        <f>[3]Setembro!$F$16</f>
        <v>78</v>
      </c>
      <c r="N7" s="14">
        <f>[3]Setembro!$F$17</f>
        <v>61</v>
      </c>
      <c r="O7" s="14">
        <f>[3]Setembro!$F$18</f>
        <v>68</v>
      </c>
      <c r="P7" s="14">
        <f>[3]Setembro!$F$19</f>
        <v>64</v>
      </c>
      <c r="Q7" s="14">
        <f>[3]Setembro!$F$20</f>
        <v>70</v>
      </c>
      <c r="R7" s="14">
        <f>[3]Setembro!$F$21</f>
        <v>81</v>
      </c>
      <c r="S7" s="14">
        <f>[3]Setembro!$F$22</f>
        <v>57</v>
      </c>
      <c r="T7" s="14">
        <f>[3]Setembro!$F$23</f>
        <v>60</v>
      </c>
      <c r="U7" s="14">
        <f>[3]Setembro!$F$24</f>
        <v>28</v>
      </c>
      <c r="V7" s="14">
        <f>[3]Setembro!$F$25</f>
        <v>25</v>
      </c>
      <c r="W7" s="14">
        <f>[3]Setembro!$F$26</f>
        <v>45</v>
      </c>
      <c r="X7" s="14">
        <f>[3]Setembro!$F$27</f>
        <v>79</v>
      </c>
      <c r="Y7" s="14">
        <f>[3]Setembro!$F$28</f>
        <v>69</v>
      </c>
      <c r="Z7" s="14">
        <f>[3]Setembro!$F$29</f>
        <v>47</v>
      </c>
      <c r="AA7" s="14">
        <f>[3]Setembro!$F$30</f>
        <v>62</v>
      </c>
      <c r="AB7" s="14">
        <f>[3]Setembro!$F$31</f>
        <v>50</v>
      </c>
      <c r="AC7" s="14">
        <f>[3]Setembro!$F$32</f>
        <v>61</v>
      </c>
      <c r="AD7" s="14">
        <f>[3]Setembro!$F$33</f>
        <v>94</v>
      </c>
      <c r="AE7" s="14">
        <f>[3]Setembro!$F$34</f>
        <v>95</v>
      </c>
      <c r="AF7" s="30">
        <f t="shared" si="1"/>
        <v>95</v>
      </c>
      <c r="AG7" s="104">
        <f t="shared" si="2"/>
        <v>63.133333333333333</v>
      </c>
    </row>
    <row r="8" spans="1:34" ht="17.100000000000001" customHeight="1" x14ac:dyDescent="0.2">
      <c r="A8" s="88" t="s">
        <v>55</v>
      </c>
      <c r="B8" s="14">
        <f>[4]Setembro!$F$5</f>
        <v>80</v>
      </c>
      <c r="C8" s="14">
        <f>[4]Setembro!$F$6</f>
        <v>80</v>
      </c>
      <c r="D8" s="14">
        <f>[4]Setembro!$F$7</f>
        <v>78</v>
      </c>
      <c r="E8" s="14">
        <f>[4]Setembro!$F$8</f>
        <v>59</v>
      </c>
      <c r="F8" s="14">
        <f>[4]Setembro!$F$9</f>
        <v>71</v>
      </c>
      <c r="G8" s="14">
        <f>[4]Setembro!$F$10</f>
        <v>54</v>
      </c>
      <c r="H8" s="14">
        <f>[4]Setembro!$F$11</f>
        <v>56</v>
      </c>
      <c r="I8" s="14">
        <f>[4]Setembro!$F$12</f>
        <v>67</v>
      </c>
      <c r="J8" s="14">
        <f>[4]Setembro!$F$13</f>
        <v>43</v>
      </c>
      <c r="K8" s="14">
        <f>[4]Setembro!$F$14</f>
        <v>48</v>
      </c>
      <c r="L8" s="14">
        <f>[4]Setembro!$F$15</f>
        <v>45</v>
      </c>
      <c r="M8" s="14">
        <f>[4]Setembro!$F$16</f>
        <v>50</v>
      </c>
      <c r="N8" s="14">
        <f>[4]Setembro!$F$17</f>
        <v>56</v>
      </c>
      <c r="O8" s="14">
        <f>[4]Setembro!$F$18</f>
        <v>47</v>
      </c>
      <c r="P8" s="14">
        <f>[4]Setembro!$F$19</f>
        <v>53</v>
      </c>
      <c r="Q8" s="14">
        <f>[4]Setembro!$F$20</f>
        <v>82</v>
      </c>
      <c r="R8" s="14">
        <f>[4]Setembro!$F$21</f>
        <v>97</v>
      </c>
      <c r="S8" s="14">
        <f>[4]Setembro!$F$22</f>
        <v>72</v>
      </c>
      <c r="T8" s="14">
        <f>[4]Setembro!$F$23</f>
        <v>65</v>
      </c>
      <c r="U8" s="14">
        <f>[4]Setembro!$F$24</f>
        <v>50</v>
      </c>
      <c r="V8" s="14">
        <f>[4]Setembro!$F$25</f>
        <v>60</v>
      </c>
      <c r="W8" s="14">
        <f>[4]Setembro!$F$26</f>
        <v>55</v>
      </c>
      <c r="X8" s="14">
        <f>[4]Setembro!$F$27</f>
        <v>50</v>
      </c>
      <c r="Y8" s="14">
        <f>[4]Setembro!$F$28</f>
        <v>68</v>
      </c>
      <c r="Z8" s="14">
        <f>[4]Setembro!$F$29</f>
        <v>71</v>
      </c>
      <c r="AA8" s="14">
        <f>[4]Setembro!$F$30</f>
        <v>67</v>
      </c>
      <c r="AB8" s="14">
        <f>[4]Setembro!$F$31</f>
        <v>71</v>
      </c>
      <c r="AC8" s="14">
        <f>[4]Setembro!$F$32</f>
        <v>58</v>
      </c>
      <c r="AD8" s="14">
        <f>[4]Setembro!$F$33</f>
        <v>98</v>
      </c>
      <c r="AE8" s="14">
        <f>[4]Setembro!$F$34</f>
        <v>99</v>
      </c>
      <c r="AF8" s="30">
        <f t="shared" ref="AF8" si="3">MAX(B8:AE8)</f>
        <v>99</v>
      </c>
      <c r="AG8" s="104">
        <f t="shared" ref="AG8" si="4">AVERAGE(B8:AE8)</f>
        <v>65</v>
      </c>
    </row>
    <row r="9" spans="1:34" ht="17.100000000000001" customHeight="1" x14ac:dyDescent="0.2">
      <c r="A9" s="88" t="s">
        <v>48</v>
      </c>
      <c r="B9" s="14">
        <f>[5]Setembro!$F$5</f>
        <v>68</v>
      </c>
      <c r="C9" s="14" t="str">
        <f>[5]Setembro!$F$6</f>
        <v>*</v>
      </c>
      <c r="D9" s="14" t="str">
        <f>[5]Setembro!$F$7</f>
        <v>*</v>
      </c>
      <c r="E9" s="14" t="str">
        <f>[5]Setembro!$F$8</f>
        <v>*</v>
      </c>
      <c r="F9" s="14" t="str">
        <f>[5]Setembro!$F$9</f>
        <v>*</v>
      </c>
      <c r="G9" s="14" t="str">
        <f>[5]Setembro!$F$10</f>
        <v>*</v>
      </c>
      <c r="H9" s="14" t="str">
        <f>[5]Setembro!$F$11</f>
        <v>*</v>
      </c>
      <c r="I9" s="14" t="str">
        <f>[5]Setembro!$F$12</f>
        <v>*</v>
      </c>
      <c r="J9" s="14" t="str">
        <f>[5]Setembro!$F$13</f>
        <v>*</v>
      </c>
      <c r="K9" s="14" t="str">
        <f>[5]Setembro!$F$14</f>
        <v>*</v>
      </c>
      <c r="L9" s="14">
        <f>[5]Setembro!$F$15</f>
        <v>100</v>
      </c>
      <c r="M9" s="14" t="str">
        <f>[5]Setembro!$F$16</f>
        <v>*</v>
      </c>
      <c r="N9" s="14">
        <f>[5]Setembro!$F$17</f>
        <v>59</v>
      </c>
      <c r="O9" s="14" t="str">
        <f>[5]Setembro!$F$18</f>
        <v>*</v>
      </c>
      <c r="P9" s="14" t="str">
        <f>[5]Setembro!$F$19</f>
        <v>*</v>
      </c>
      <c r="Q9" s="14">
        <f>[5]Setembro!$F$20</f>
        <v>15</v>
      </c>
      <c r="R9" s="14" t="str">
        <f>[5]Setembro!$F$21</f>
        <v>*</v>
      </c>
      <c r="S9" s="14" t="str">
        <f>[5]Setembro!$F$22</f>
        <v>*</v>
      </c>
      <c r="T9" s="14" t="str">
        <f>[5]Setembro!$F$23</f>
        <v>*</v>
      </c>
      <c r="U9" s="14" t="str">
        <f>[5]Setembro!$F$24</f>
        <v>*</v>
      </c>
      <c r="V9" s="14" t="str">
        <f>[5]Setembro!$F$25</f>
        <v>*</v>
      </c>
      <c r="W9" s="14" t="str">
        <f>[5]Setembro!$F$26</f>
        <v>*</v>
      </c>
      <c r="X9" s="14" t="str">
        <f>[5]Setembro!$F$27</f>
        <v>*</v>
      </c>
      <c r="Y9" s="14" t="str">
        <f>[5]Setembro!$F$28</f>
        <v>*</v>
      </c>
      <c r="Z9" s="14" t="str">
        <f>[5]Setembro!$F$29</f>
        <v>*</v>
      </c>
      <c r="AA9" s="14" t="str">
        <f>[5]Setembro!$F$30</f>
        <v>*</v>
      </c>
      <c r="AB9" s="14">
        <f>[5]Setembro!$F$31</f>
        <v>44</v>
      </c>
      <c r="AC9" s="14">
        <f>[5]Setembro!$F$32</f>
        <v>50</v>
      </c>
      <c r="AD9" s="14">
        <f>[5]Setembro!$F$33</f>
        <v>51</v>
      </c>
      <c r="AE9" s="14">
        <f>[5]Setembro!$F$34</f>
        <v>52</v>
      </c>
      <c r="AF9" s="30">
        <f t="shared" si="1"/>
        <v>100</v>
      </c>
      <c r="AG9" s="104">
        <f t="shared" si="2"/>
        <v>54.875</v>
      </c>
    </row>
    <row r="10" spans="1:34" ht="17.100000000000001" customHeight="1" x14ac:dyDescent="0.2">
      <c r="A10" s="88" t="s">
        <v>2</v>
      </c>
      <c r="B10" s="14">
        <f>[6]Setembro!$F$5</f>
        <v>62</v>
      </c>
      <c r="C10" s="14">
        <f>[6]Setembro!$F$6</f>
        <v>56</v>
      </c>
      <c r="D10" s="14">
        <f>[6]Setembro!$F$7</f>
        <v>48</v>
      </c>
      <c r="E10" s="14">
        <f>[6]Setembro!$F$8</f>
        <v>46</v>
      </c>
      <c r="F10" s="14">
        <f>[6]Setembro!$F$9</f>
        <v>53</v>
      </c>
      <c r="G10" s="14">
        <f>[6]Setembro!$F$10</f>
        <v>76</v>
      </c>
      <c r="H10" s="14">
        <f>[6]Setembro!$F$11</f>
        <v>38</v>
      </c>
      <c r="I10" s="14">
        <f>[6]Setembro!$F$12</f>
        <v>47</v>
      </c>
      <c r="J10" s="14">
        <f>[6]Setembro!$F$13</f>
        <v>52</v>
      </c>
      <c r="K10" s="14">
        <f>[6]Setembro!$F$14</f>
        <v>46</v>
      </c>
      <c r="L10" s="14">
        <f>[6]Setembro!$F$15</f>
        <v>68</v>
      </c>
      <c r="M10" s="14">
        <f>[6]Setembro!$F$16</f>
        <v>70</v>
      </c>
      <c r="N10" s="14">
        <f>[6]Setembro!$F$17</f>
        <v>52</v>
      </c>
      <c r="O10" s="14">
        <f>[6]Setembro!$F$18</f>
        <v>45</v>
      </c>
      <c r="P10" s="14">
        <f>[6]Setembro!$F$19</f>
        <v>51</v>
      </c>
      <c r="Q10" s="14">
        <f>[6]Setembro!$F$20</f>
        <v>85</v>
      </c>
      <c r="R10" s="14">
        <f>[6]Setembro!$F$21</f>
        <v>88</v>
      </c>
      <c r="S10" s="14">
        <f>[6]Setembro!$F$22</f>
        <v>66</v>
      </c>
      <c r="T10" s="14">
        <f>[6]Setembro!$F$23</f>
        <v>52</v>
      </c>
      <c r="U10" s="14">
        <f>[6]Setembro!$F$24</f>
        <v>33</v>
      </c>
      <c r="V10" s="14">
        <f>[6]Setembro!$F$25</f>
        <v>33</v>
      </c>
      <c r="W10" s="14">
        <f>[6]Setembro!$F$26</f>
        <v>47</v>
      </c>
      <c r="X10" s="14">
        <f>[6]Setembro!$F$27</f>
        <v>46</v>
      </c>
      <c r="Y10" s="14">
        <f>[6]Setembro!$F$28</f>
        <v>66</v>
      </c>
      <c r="Z10" s="14">
        <f>[6]Setembro!$F$29</f>
        <v>58</v>
      </c>
      <c r="AA10" s="14">
        <f>[6]Setembro!$F$30</f>
        <v>61</v>
      </c>
      <c r="AB10" s="14">
        <f>[6]Setembro!$F$31</f>
        <v>50</v>
      </c>
      <c r="AC10" s="14">
        <f>[6]Setembro!$F$32</f>
        <v>67</v>
      </c>
      <c r="AD10" s="14">
        <f>[6]Setembro!$F$33</f>
        <v>89</v>
      </c>
      <c r="AE10" s="14">
        <f>[6]Setembro!$F$34</f>
        <v>92</v>
      </c>
      <c r="AF10" s="30">
        <f t="shared" si="1"/>
        <v>92</v>
      </c>
      <c r="AG10" s="104">
        <f t="shared" si="2"/>
        <v>58.1</v>
      </c>
    </row>
    <row r="11" spans="1:34" ht="17.100000000000001" customHeight="1" x14ac:dyDescent="0.2">
      <c r="A11" s="88" t="s">
        <v>3</v>
      </c>
      <c r="B11" s="14">
        <f>[7]Setembro!$F$5</f>
        <v>75</v>
      </c>
      <c r="C11" s="14">
        <f>[7]Setembro!$F$6</f>
        <v>65</v>
      </c>
      <c r="D11" s="14">
        <f>[7]Setembro!$F$7</f>
        <v>76</v>
      </c>
      <c r="E11" s="14">
        <f>[7]Setembro!$F$8</f>
        <v>76</v>
      </c>
      <c r="F11" s="14">
        <f>[7]Setembro!$F$9</f>
        <v>73</v>
      </c>
      <c r="G11" s="14">
        <f>[7]Setembro!$F$10</f>
        <v>74</v>
      </c>
      <c r="H11" s="14">
        <f>[7]Setembro!$F$11</f>
        <v>65</v>
      </c>
      <c r="I11" s="14">
        <f>[7]Setembro!$F$12</f>
        <v>66</v>
      </c>
      <c r="J11" s="14">
        <f>[7]Setembro!$F$13</f>
        <v>65</v>
      </c>
      <c r="K11" s="14">
        <f>[7]Setembro!$F$14</f>
        <v>63</v>
      </c>
      <c r="L11" s="14">
        <f>[7]Setembro!$F$15</f>
        <v>64</v>
      </c>
      <c r="M11" s="14">
        <f>[7]Setembro!$F$16</f>
        <v>71</v>
      </c>
      <c r="N11" s="14">
        <f>[7]Setembro!$F$17</f>
        <v>62</v>
      </c>
      <c r="O11" s="14">
        <f>[7]Setembro!$F$18</f>
        <v>68</v>
      </c>
      <c r="P11" s="14">
        <f>[7]Setembro!$F$19</f>
        <v>69</v>
      </c>
      <c r="Q11" s="14">
        <f>[7]Setembro!$F$20</f>
        <v>63</v>
      </c>
      <c r="R11" s="14">
        <f>[7]Setembro!$F$21</f>
        <v>66</v>
      </c>
      <c r="S11" s="14">
        <f>[7]Setembro!$F$22</f>
        <v>72</v>
      </c>
      <c r="T11" s="14">
        <f>[7]Setembro!$F$23</f>
        <v>66</v>
      </c>
      <c r="U11" s="14">
        <f>[7]Setembro!$F$24</f>
        <v>56</v>
      </c>
      <c r="V11" s="14">
        <f>[7]Setembro!$F$25</f>
        <v>66</v>
      </c>
      <c r="W11" s="14">
        <f>[7]Setembro!$F$26</f>
        <v>72</v>
      </c>
      <c r="X11" s="14">
        <f>[7]Setembro!$F$27</f>
        <v>71</v>
      </c>
      <c r="Y11" s="14">
        <f>[7]Setembro!$F$28</f>
        <v>67</v>
      </c>
      <c r="Z11" s="14">
        <f>[7]Setembro!$F$29</f>
        <v>56</v>
      </c>
      <c r="AA11" s="14">
        <f>[7]Setembro!$F$30</f>
        <v>61</v>
      </c>
      <c r="AB11" s="14">
        <f>[7]Setembro!$F$31</f>
        <v>77</v>
      </c>
      <c r="AC11" s="14">
        <f>[7]Setembro!$F$32</f>
        <v>84</v>
      </c>
      <c r="AD11" s="14">
        <f>[7]Setembro!$F$33</f>
        <v>83</v>
      </c>
      <c r="AE11" s="14">
        <f>[7]Setembro!$F$34</f>
        <v>96</v>
      </c>
      <c r="AF11" s="30">
        <f t="shared" si="1"/>
        <v>96</v>
      </c>
      <c r="AG11" s="104">
        <f t="shared" si="2"/>
        <v>69.599999999999994</v>
      </c>
    </row>
    <row r="12" spans="1:34" ht="17.100000000000001" customHeight="1" x14ac:dyDescent="0.2">
      <c r="A12" s="88" t="s">
        <v>4</v>
      </c>
      <c r="B12" s="14" t="str">
        <f>[8]Setembro!$F$5</f>
        <v>*</v>
      </c>
      <c r="C12" s="14" t="str">
        <f>[8]Setembro!$F$6</f>
        <v>*</v>
      </c>
      <c r="D12" s="14" t="str">
        <f>[8]Setembro!$F$7</f>
        <v>*</v>
      </c>
      <c r="E12" s="14" t="str">
        <f>[8]Setembro!$F$8</f>
        <v>*</v>
      </c>
      <c r="F12" s="14" t="str">
        <f>[8]Setembro!$F$9</f>
        <v>*</v>
      </c>
      <c r="G12" s="14" t="str">
        <f>[8]Setembro!$F$10</f>
        <v>*</v>
      </c>
      <c r="H12" s="14" t="str">
        <f>[8]Setembro!$F$11</f>
        <v>*</v>
      </c>
      <c r="I12" s="14" t="str">
        <f>[8]Setembro!$F$12</f>
        <v>*</v>
      </c>
      <c r="J12" s="14" t="str">
        <f>[8]Setembro!$F$13</f>
        <v>*</v>
      </c>
      <c r="K12" s="14" t="str">
        <f>[8]Setembro!$F$14</f>
        <v>*</v>
      </c>
      <c r="L12" s="14" t="str">
        <f>[8]Setembro!$F$15</f>
        <v>*</v>
      </c>
      <c r="M12" s="14" t="str">
        <f>[8]Setembro!$F$16</f>
        <v>*</v>
      </c>
      <c r="N12" s="14" t="str">
        <f>[8]Setembro!$F$17</f>
        <v>*</v>
      </c>
      <c r="O12" s="14" t="str">
        <f>[8]Setembro!$F$18</f>
        <v>*</v>
      </c>
      <c r="P12" s="14" t="str">
        <f>[8]Setembro!$F$19</f>
        <v>*</v>
      </c>
      <c r="Q12" s="14" t="str">
        <f>[8]Setembro!$F$20</f>
        <v>*</v>
      </c>
      <c r="R12" s="14" t="str">
        <f>[8]Setembro!$F$21</f>
        <v>*</v>
      </c>
      <c r="S12" s="14" t="str">
        <f>[8]Setembro!$F$22</f>
        <v>*</v>
      </c>
      <c r="T12" s="14" t="str">
        <f>[8]Setembro!$F$23</f>
        <v>*</v>
      </c>
      <c r="U12" s="14" t="str">
        <f>[8]Setembro!$F$24</f>
        <v>*</v>
      </c>
      <c r="V12" s="14" t="str">
        <f>[8]Setembro!$F$25</f>
        <v>*</v>
      </c>
      <c r="W12" s="14" t="str">
        <f>[8]Setembro!$F$26</f>
        <v>*</v>
      </c>
      <c r="X12" s="14" t="str">
        <f>[8]Setembro!$F$27</f>
        <v>*</v>
      </c>
      <c r="Y12" s="14" t="str">
        <f>[8]Setembro!$F$28</f>
        <v>*</v>
      </c>
      <c r="Z12" s="14" t="str">
        <f>[8]Setembro!$F$29</f>
        <v>*</v>
      </c>
      <c r="AA12" s="14">
        <f>[8]Setembro!$F$30</f>
        <v>48</v>
      </c>
      <c r="AB12" s="14">
        <f>[8]Setembro!$F$31</f>
        <v>71</v>
      </c>
      <c r="AC12" s="14">
        <f>[8]Setembro!$F$32</f>
        <v>77</v>
      </c>
      <c r="AD12" s="14">
        <f>[8]Setembro!$F$33</f>
        <v>94</v>
      </c>
      <c r="AE12" s="14">
        <f>[8]Setembro!$F$34</f>
        <v>94</v>
      </c>
      <c r="AF12" s="30">
        <f t="shared" si="1"/>
        <v>94</v>
      </c>
      <c r="AG12" s="104">
        <f t="shared" si="2"/>
        <v>76.8</v>
      </c>
    </row>
    <row r="13" spans="1:34" ht="17.100000000000001" customHeight="1" x14ac:dyDescent="0.2">
      <c r="A13" s="88" t="s">
        <v>5</v>
      </c>
      <c r="B13" s="15">
        <f>[9]Setembro!$F$5</f>
        <v>82</v>
      </c>
      <c r="C13" s="15">
        <f>[9]Setembro!$F$6</f>
        <v>73</v>
      </c>
      <c r="D13" s="15">
        <f>[9]Setembro!$F$7</f>
        <v>56</v>
      </c>
      <c r="E13" s="15">
        <f>[9]Setembro!$F$8</f>
        <v>47</v>
      </c>
      <c r="F13" s="15">
        <f>[9]Setembro!$F$9</f>
        <v>63</v>
      </c>
      <c r="G13" s="15">
        <f>[9]Setembro!$F$10</f>
        <v>73</v>
      </c>
      <c r="H13" s="15">
        <f>[9]Setembro!$F$11</f>
        <v>71</v>
      </c>
      <c r="I13" s="15">
        <f>[9]Setembro!$F$12</f>
        <v>64</v>
      </c>
      <c r="J13" s="15">
        <f>[9]Setembro!$F$13</f>
        <v>78</v>
      </c>
      <c r="K13" s="15">
        <f>[9]Setembro!$F$14</f>
        <v>67</v>
      </c>
      <c r="L13" s="15">
        <f>[9]Setembro!$F$15</f>
        <v>70</v>
      </c>
      <c r="M13" s="15">
        <f>[9]Setembro!$F$16</f>
        <v>59</v>
      </c>
      <c r="N13" s="15">
        <f>[9]Setembro!$F$17</f>
        <v>83</v>
      </c>
      <c r="O13" s="15">
        <f>[9]Setembro!$F$18</f>
        <v>69</v>
      </c>
      <c r="P13" s="15">
        <f>[9]Setembro!$F$19</f>
        <v>71</v>
      </c>
      <c r="Q13" s="15">
        <f>[9]Setembro!$F$20</f>
        <v>84</v>
      </c>
      <c r="R13" s="15">
        <f>[9]Setembro!$F$21</f>
        <v>79</v>
      </c>
      <c r="S13" s="15">
        <f>[9]Setembro!$F$22</f>
        <v>59</v>
      </c>
      <c r="T13" s="15">
        <f>[9]Setembro!$F$23</f>
        <v>74</v>
      </c>
      <c r="U13" s="15">
        <f>[9]Setembro!$F$24</f>
        <v>74</v>
      </c>
      <c r="V13" s="15">
        <f>[9]Setembro!$F$25</f>
        <v>62</v>
      </c>
      <c r="W13" s="15">
        <f>[9]Setembro!$F$26</f>
        <v>57</v>
      </c>
      <c r="X13" s="15">
        <f>[9]Setembro!$F$27</f>
        <v>73</v>
      </c>
      <c r="Y13" s="15">
        <f>[9]Setembro!$F$28</f>
        <v>70</v>
      </c>
      <c r="Z13" s="15">
        <f>[9]Setembro!$F$29</f>
        <v>82</v>
      </c>
      <c r="AA13" s="15">
        <f>[9]Setembro!$F$30</f>
        <v>73</v>
      </c>
      <c r="AB13" s="15">
        <f>[9]Setembro!$F$31</f>
        <v>67</v>
      </c>
      <c r="AC13" s="15">
        <f>[9]Setembro!$F$32</f>
        <v>82</v>
      </c>
      <c r="AD13" s="15">
        <f>[9]Setembro!$F$33</f>
        <v>88</v>
      </c>
      <c r="AE13" s="15">
        <f>[9]Setembro!$F$34</f>
        <v>88</v>
      </c>
      <c r="AF13" s="30">
        <f t="shared" si="1"/>
        <v>88</v>
      </c>
      <c r="AG13" s="104">
        <f t="shared" si="2"/>
        <v>71.266666666666666</v>
      </c>
    </row>
    <row r="14" spans="1:34" ht="17.100000000000001" customHeight="1" x14ac:dyDescent="0.2">
      <c r="A14" s="88" t="s">
        <v>50</v>
      </c>
      <c r="B14" s="15">
        <f>[10]Setembro!$F$5</f>
        <v>60</v>
      </c>
      <c r="C14" s="15">
        <f>[10]Setembro!$F$6</f>
        <v>54</v>
      </c>
      <c r="D14" s="15">
        <f>[10]Setembro!$F$7</f>
        <v>59</v>
      </c>
      <c r="E14" s="15">
        <f>[10]Setembro!$F$8</f>
        <v>50</v>
      </c>
      <c r="F14" s="15">
        <f>[10]Setembro!$F$9</f>
        <v>47</v>
      </c>
      <c r="G14" s="15">
        <f>[10]Setembro!$F$10</f>
        <v>48</v>
      </c>
      <c r="H14" s="15">
        <f>[10]Setembro!$F$11</f>
        <v>45</v>
      </c>
      <c r="I14" s="15">
        <f>[10]Setembro!$F$12</f>
        <v>51</v>
      </c>
      <c r="J14" s="15">
        <f>[10]Setembro!$F$13</f>
        <v>47</v>
      </c>
      <c r="K14" s="15">
        <f>[10]Setembro!$F$14</f>
        <v>38</v>
      </c>
      <c r="L14" s="15">
        <f>[10]Setembro!$F$15</f>
        <v>46</v>
      </c>
      <c r="M14" s="15">
        <f>[10]Setembro!$F$16</f>
        <v>64</v>
      </c>
      <c r="N14" s="15">
        <f>[10]Setembro!$F$17</f>
        <v>42</v>
      </c>
      <c r="O14" s="15">
        <f>[10]Setembro!$F$18</f>
        <v>48</v>
      </c>
      <c r="P14" s="15">
        <f>[10]Setembro!$F$19</f>
        <v>49</v>
      </c>
      <c r="Q14" s="15">
        <f>[10]Setembro!$F$20</f>
        <v>48</v>
      </c>
      <c r="R14" s="15">
        <f>[10]Setembro!$F$21</f>
        <v>90</v>
      </c>
      <c r="S14" s="15">
        <f>[10]Setembro!$F$22</f>
        <v>48</v>
      </c>
      <c r="T14" s="15">
        <f>[10]Setembro!$F$23</f>
        <v>39</v>
      </c>
      <c r="U14" s="15">
        <f>[10]Setembro!$F$24</f>
        <v>50</v>
      </c>
      <c r="V14" s="15">
        <f>[10]Setembro!$F$25</f>
        <v>49</v>
      </c>
      <c r="W14" s="15">
        <f>[10]Setembro!$F$26</f>
        <v>58</v>
      </c>
      <c r="X14" s="15">
        <f>[10]Setembro!$F$27</f>
        <v>58</v>
      </c>
      <c r="Y14" s="15">
        <f>[10]Setembro!$F$28</f>
        <v>51</v>
      </c>
      <c r="Z14" s="15">
        <f>[10]Setembro!$F$29</f>
        <v>45</v>
      </c>
      <c r="AA14" s="15">
        <f>[10]Setembro!$F$30</f>
        <v>65</v>
      </c>
      <c r="AB14" s="15">
        <f>[10]Setembro!$F$31</f>
        <v>76</v>
      </c>
      <c r="AC14" s="15">
        <f>[10]Setembro!$F$32</f>
        <v>88</v>
      </c>
      <c r="AD14" s="15">
        <f>[10]Setembro!$F$33</f>
        <v>96</v>
      </c>
      <c r="AE14" s="15">
        <f>[10]Setembro!$F$34</f>
        <v>96</v>
      </c>
      <c r="AF14" s="30">
        <f t="shared" si="1"/>
        <v>96</v>
      </c>
      <c r="AG14" s="104">
        <f t="shared" si="2"/>
        <v>56.833333333333336</v>
      </c>
    </row>
    <row r="15" spans="1:34" ht="17.100000000000001" customHeight="1" x14ac:dyDescent="0.2">
      <c r="A15" s="88" t="s">
        <v>6</v>
      </c>
      <c r="B15" s="15">
        <f>[11]Setembro!$F$5</f>
        <v>69</v>
      </c>
      <c r="C15" s="15">
        <f>[11]Setembro!$F$6</f>
        <v>67</v>
      </c>
      <c r="D15" s="15">
        <f>[11]Setembro!$F$7</f>
        <v>77</v>
      </c>
      <c r="E15" s="15">
        <f>[11]Setembro!$F$8</f>
        <v>71</v>
      </c>
      <c r="F15" s="15">
        <f>[11]Setembro!$F$9</f>
        <v>86</v>
      </c>
      <c r="G15" s="15">
        <f>[11]Setembro!$F$10</f>
        <v>95</v>
      </c>
      <c r="H15" s="15">
        <f>[11]Setembro!$F$11</f>
        <v>91</v>
      </c>
      <c r="I15" s="15">
        <f>[11]Setembro!$F$12</f>
        <v>84</v>
      </c>
      <c r="J15" s="15">
        <f>[11]Setembro!$F$13</f>
        <v>85</v>
      </c>
      <c r="K15" s="15">
        <f>[11]Setembro!$F$14</f>
        <v>75</v>
      </c>
      <c r="L15" s="15">
        <f>[11]Setembro!$F$15</f>
        <v>87</v>
      </c>
      <c r="M15" s="15">
        <f>[11]Setembro!$F$16</f>
        <v>91</v>
      </c>
      <c r="N15" s="15">
        <f>[11]Setembro!$F$17</f>
        <v>86</v>
      </c>
      <c r="O15" s="15">
        <f>[11]Setembro!$F$18</f>
        <v>89</v>
      </c>
      <c r="P15" s="15">
        <f>[11]Setembro!$F$19</f>
        <v>87</v>
      </c>
      <c r="Q15" s="15">
        <f>[11]Setembro!$F$20</f>
        <v>91</v>
      </c>
      <c r="R15" s="15">
        <f>[11]Setembro!$F$21</f>
        <v>94</v>
      </c>
      <c r="S15" s="15">
        <f>[11]Setembro!$F$22</f>
        <v>84</v>
      </c>
      <c r="T15" s="15">
        <f>[11]Setembro!$F$23</f>
        <v>72</v>
      </c>
      <c r="U15" s="15">
        <f>[11]Setembro!$F$24</f>
        <v>61</v>
      </c>
      <c r="V15" s="15">
        <f>[11]Setembro!$F$25</f>
        <v>63</v>
      </c>
      <c r="W15" s="15">
        <f>[11]Setembro!$F$26</f>
        <v>71</v>
      </c>
      <c r="X15" s="15">
        <f>[11]Setembro!$F$27</f>
        <v>83</v>
      </c>
      <c r="Y15" s="15">
        <f>[11]Setembro!$F$28</f>
        <v>80</v>
      </c>
      <c r="Z15" s="15">
        <f>[11]Setembro!$F$29</f>
        <v>54</v>
      </c>
      <c r="AA15" s="15">
        <f>[11]Setembro!$F$30</f>
        <v>81</v>
      </c>
      <c r="AB15" s="15">
        <f>[11]Setembro!$F$31</f>
        <v>82</v>
      </c>
      <c r="AC15" s="15">
        <f>[11]Setembro!$F$32</f>
        <v>80</v>
      </c>
      <c r="AD15" s="15">
        <f>[11]Setembro!$F$33</f>
        <v>94</v>
      </c>
      <c r="AE15" s="15">
        <f>[11]Setembro!$F$34</f>
        <v>95</v>
      </c>
      <c r="AF15" s="30">
        <f t="shared" si="1"/>
        <v>95</v>
      </c>
      <c r="AG15" s="104">
        <f t="shared" si="2"/>
        <v>80.833333333333329</v>
      </c>
    </row>
    <row r="16" spans="1:34" ht="17.100000000000001" customHeight="1" x14ac:dyDescent="0.2">
      <c r="A16" s="88" t="s">
        <v>7</v>
      </c>
      <c r="B16" s="15">
        <f>[12]Setembro!$F$5</f>
        <v>85</v>
      </c>
      <c r="C16" s="15">
        <f>[12]Setembro!$F$6</f>
        <v>77</v>
      </c>
      <c r="D16" s="15">
        <f>[12]Setembro!$F$7</f>
        <v>73</v>
      </c>
      <c r="E16" s="15">
        <f>[12]Setembro!$F$8</f>
        <v>53</v>
      </c>
      <c r="F16" s="15">
        <f>[12]Setembro!$F$9</f>
        <v>76</v>
      </c>
      <c r="G16" s="15">
        <f>[12]Setembro!$F$10</f>
        <v>92</v>
      </c>
      <c r="H16" s="15">
        <f>[12]Setembro!$F$11</f>
        <v>54</v>
      </c>
      <c r="I16" s="15">
        <f>[12]Setembro!$F$12</f>
        <v>47</v>
      </c>
      <c r="J16" s="15">
        <f>[12]Setembro!$F$13</f>
        <v>42</v>
      </c>
      <c r="K16" s="15">
        <f>[12]Setembro!$F$14</f>
        <v>40</v>
      </c>
      <c r="L16" s="15">
        <f>[12]Setembro!$F$15</f>
        <v>65</v>
      </c>
      <c r="M16" s="15">
        <f>[12]Setembro!$F$16</f>
        <v>94</v>
      </c>
      <c r="N16" s="15">
        <f>[12]Setembro!$F$17</f>
        <v>46</v>
      </c>
      <c r="O16" s="15">
        <f>[12]Setembro!$F$18</f>
        <v>43</v>
      </c>
      <c r="P16" s="15">
        <f>[12]Setembro!$F$19</f>
        <v>83</v>
      </c>
      <c r="Q16" s="15">
        <f>[12]Setembro!$F$20</f>
        <v>94</v>
      </c>
      <c r="R16" s="15">
        <f>[12]Setembro!$F$21</f>
        <v>90</v>
      </c>
      <c r="S16" s="15">
        <f>[12]Setembro!$F$22</f>
        <v>78</v>
      </c>
      <c r="T16" s="15">
        <f>[12]Setembro!$F$23</f>
        <v>70</v>
      </c>
      <c r="U16" s="15">
        <f>[12]Setembro!$F$24</f>
        <v>48</v>
      </c>
      <c r="V16" s="15">
        <f>[12]Setembro!$F$25</f>
        <v>45</v>
      </c>
      <c r="W16" s="15">
        <f>[12]Setembro!$F$26</f>
        <v>50</v>
      </c>
      <c r="X16" s="15">
        <f>[12]Setembro!$F$27</f>
        <v>96</v>
      </c>
      <c r="Y16" s="15">
        <f>[12]Setembro!$F$28</f>
        <v>89</v>
      </c>
      <c r="Z16" s="15">
        <f>[12]Setembro!$F$29</f>
        <v>84</v>
      </c>
      <c r="AA16" s="15">
        <f>[12]Setembro!$F$30</f>
        <v>87</v>
      </c>
      <c r="AB16" s="15">
        <f>[12]Setembro!$F$31</f>
        <v>75</v>
      </c>
      <c r="AC16" s="15">
        <f>[12]Setembro!$F$32</f>
        <v>91</v>
      </c>
      <c r="AD16" s="15">
        <f>[12]Setembro!$F$33</f>
        <v>97</v>
      </c>
      <c r="AE16" s="15">
        <f>[12]Setembro!$F$34</f>
        <v>98</v>
      </c>
      <c r="AF16" s="30">
        <f t="shared" si="1"/>
        <v>98</v>
      </c>
      <c r="AG16" s="104">
        <f t="shared" si="2"/>
        <v>72.066666666666663</v>
      </c>
    </row>
    <row r="17" spans="1:35" ht="17.100000000000001" customHeight="1" x14ac:dyDescent="0.2">
      <c r="A17" s="88" t="s">
        <v>8</v>
      </c>
      <c r="B17" s="15">
        <f>[13]Setembro!$F$5</f>
        <v>90</v>
      </c>
      <c r="C17" s="15">
        <f>[13]Setembro!$F$6</f>
        <v>83</v>
      </c>
      <c r="D17" s="15">
        <f>[13]Setembro!$F$7</f>
        <v>83</v>
      </c>
      <c r="E17" s="15">
        <f>[13]Setembro!$F$8</f>
        <v>71</v>
      </c>
      <c r="F17" s="15">
        <f>[13]Setembro!$F$9</f>
        <v>66</v>
      </c>
      <c r="G17" s="15">
        <f>[13]Setembro!$F$10</f>
        <v>100</v>
      </c>
      <c r="H17" s="15">
        <f>[13]Setembro!$F$11</f>
        <v>60</v>
      </c>
      <c r="I17" s="15">
        <f>[13]Setembro!$F$12</f>
        <v>69</v>
      </c>
      <c r="J17" s="15">
        <f>[13]Setembro!$F$13</f>
        <v>56</v>
      </c>
      <c r="K17" s="15">
        <f>[13]Setembro!$F$14</f>
        <v>61</v>
      </c>
      <c r="L17" s="15">
        <f>[13]Setembro!$F$15</f>
        <v>57</v>
      </c>
      <c r="M17" s="15">
        <f>[13]Setembro!$F$16</f>
        <v>94</v>
      </c>
      <c r="N17" s="15">
        <f>[13]Setembro!$F$17</f>
        <v>61</v>
      </c>
      <c r="O17" s="15">
        <f>[13]Setembro!$F$18</f>
        <v>45</v>
      </c>
      <c r="P17" s="15">
        <f>[13]Setembro!$F$19</f>
        <v>92</v>
      </c>
      <c r="Q17" s="15">
        <f>[13]Setembro!$F$20</f>
        <v>90</v>
      </c>
      <c r="R17" s="15">
        <f>[13]Setembro!$F$21</f>
        <v>90</v>
      </c>
      <c r="S17" s="15">
        <f>[13]Setembro!$F$22</f>
        <v>90</v>
      </c>
      <c r="T17" s="15">
        <f>[13]Setembro!$F$23</f>
        <v>84</v>
      </c>
      <c r="U17" s="15">
        <f>[13]Setembro!$F$24</f>
        <v>59</v>
      </c>
      <c r="V17" s="15">
        <f>[13]Setembro!$F$25</f>
        <v>60</v>
      </c>
      <c r="W17" s="15">
        <f>[13]Setembro!$F$26</f>
        <v>62</v>
      </c>
      <c r="X17" s="15">
        <f>[13]Setembro!$F$27</f>
        <v>96</v>
      </c>
      <c r="Y17" s="15">
        <f>[13]Setembro!$F$28</f>
        <v>79</v>
      </c>
      <c r="Z17" s="15">
        <f>[13]Setembro!$F$29</f>
        <v>71</v>
      </c>
      <c r="AA17" s="15">
        <f>[13]Setembro!$F$30</f>
        <v>80</v>
      </c>
      <c r="AB17" s="15">
        <f>[13]Setembro!$F$31</f>
        <v>79</v>
      </c>
      <c r="AC17" s="15">
        <f>[13]Setembro!$F$32</f>
        <v>84</v>
      </c>
      <c r="AD17" s="15">
        <f>[13]Setembro!$F$33</f>
        <v>98</v>
      </c>
      <c r="AE17" s="15">
        <f>[13]Setembro!$F$34</f>
        <v>100</v>
      </c>
      <c r="AF17" s="30">
        <f t="shared" si="1"/>
        <v>100</v>
      </c>
      <c r="AG17" s="104">
        <f t="shared" si="2"/>
        <v>77</v>
      </c>
    </row>
    <row r="18" spans="1:35" ht="17.100000000000001" customHeight="1" x14ac:dyDescent="0.2">
      <c r="A18" s="88" t="s">
        <v>9</v>
      </c>
      <c r="B18" s="15">
        <f>[14]Setembro!$F$5</f>
        <v>44</v>
      </c>
      <c r="C18" s="15" t="str">
        <f>[14]Setembro!$F$6</f>
        <v>*</v>
      </c>
      <c r="D18" s="15" t="str">
        <f>[14]Setembro!$F$7</f>
        <v>*</v>
      </c>
      <c r="E18" s="15" t="str">
        <f>[14]Setembro!$F$8</f>
        <v>*</v>
      </c>
      <c r="F18" s="15" t="str">
        <f>[14]Setembro!$F$9</f>
        <v>*</v>
      </c>
      <c r="G18" s="15" t="str">
        <f>[14]Setembro!$F$10</f>
        <v>*</v>
      </c>
      <c r="H18" s="15" t="str">
        <f>[14]Setembro!$F$11</f>
        <v>*</v>
      </c>
      <c r="I18" s="15" t="str">
        <f>[14]Setembro!$F$12</f>
        <v>*</v>
      </c>
      <c r="J18" s="15" t="str">
        <f>[14]Setembro!$F$13</f>
        <v>*</v>
      </c>
      <c r="K18" s="15" t="str">
        <f>[14]Setembro!$F$14</f>
        <v>*</v>
      </c>
      <c r="L18" s="15" t="str">
        <f>[14]Setembro!$F$15</f>
        <v>*</v>
      </c>
      <c r="M18" s="15" t="str">
        <f>[14]Setembro!$F$16</f>
        <v>*</v>
      </c>
      <c r="N18" s="15" t="str">
        <f>[14]Setembro!$F$17</f>
        <v>*</v>
      </c>
      <c r="O18" s="15" t="str">
        <f>[14]Setembro!$F$18</f>
        <v>*</v>
      </c>
      <c r="P18" s="15" t="str">
        <f>[14]Setembro!$F$19</f>
        <v>*</v>
      </c>
      <c r="Q18" s="15" t="str">
        <f>[14]Setembro!$F$20</f>
        <v>*</v>
      </c>
      <c r="R18" s="15" t="str">
        <f>[14]Setembro!$F$21</f>
        <v>*</v>
      </c>
      <c r="S18" s="15" t="str">
        <f>[14]Setembro!$F$22</f>
        <v>*</v>
      </c>
      <c r="T18" s="15" t="str">
        <f>[14]Setembro!$F$23</f>
        <v>*</v>
      </c>
      <c r="U18" s="15" t="str">
        <f>[14]Setembro!$F$24</f>
        <v>*</v>
      </c>
      <c r="V18" s="15" t="str">
        <f>[14]Setembro!$F$25</f>
        <v>*</v>
      </c>
      <c r="W18" s="15" t="str">
        <f>[14]Setembro!$F$26</f>
        <v>*</v>
      </c>
      <c r="X18" s="15" t="str">
        <f>[14]Setembro!$F$27</f>
        <v>*</v>
      </c>
      <c r="Y18" s="15" t="str">
        <f>[14]Setembro!$F$28</f>
        <v>*</v>
      </c>
      <c r="Z18" s="15" t="str">
        <f>[14]Setembro!$F$29</f>
        <v>*</v>
      </c>
      <c r="AA18" s="15" t="str">
        <f>[14]Setembro!$F$30</f>
        <v>*</v>
      </c>
      <c r="AB18" s="15" t="str">
        <f>[14]Setembro!$F$31</f>
        <v>*</v>
      </c>
      <c r="AC18" s="15" t="str">
        <f>[14]Setembro!$F$32</f>
        <v>*</v>
      </c>
      <c r="AD18" s="15" t="str">
        <f>[14]Setembro!$F$33</f>
        <v>*</v>
      </c>
      <c r="AE18" s="15">
        <f>[14]Setembro!$F$34</f>
        <v>76</v>
      </c>
      <c r="AF18" s="30">
        <f t="shared" si="1"/>
        <v>76</v>
      </c>
      <c r="AG18" s="104">
        <f t="shared" si="2"/>
        <v>60</v>
      </c>
    </row>
    <row r="19" spans="1:35" ht="17.100000000000001" customHeight="1" x14ac:dyDescent="0.2">
      <c r="A19" s="88" t="s">
        <v>49</v>
      </c>
      <c r="B19" s="15">
        <f>[15]Setembro!$F$5</f>
        <v>94</v>
      </c>
      <c r="C19" s="15">
        <f>[15]Setembro!$F$6</f>
        <v>79</v>
      </c>
      <c r="D19" s="15">
        <f>[15]Setembro!$F$7</f>
        <v>69</v>
      </c>
      <c r="E19" s="15">
        <f>[15]Setembro!$F$8</f>
        <v>87</v>
      </c>
      <c r="F19" s="15">
        <f>[15]Setembro!$F$9</f>
        <v>84</v>
      </c>
      <c r="G19" s="15">
        <f>[15]Setembro!$F$10</f>
        <v>91</v>
      </c>
      <c r="H19" s="15">
        <f>[15]Setembro!$F$11</f>
        <v>81</v>
      </c>
      <c r="I19" s="15">
        <f>[15]Setembro!$F$12</f>
        <v>78</v>
      </c>
      <c r="J19" s="15">
        <f>[15]Setembro!$F$13</f>
        <v>74</v>
      </c>
      <c r="K19" s="15">
        <f>[15]Setembro!$F$14</f>
        <v>58</v>
      </c>
      <c r="L19" s="15">
        <f>[15]Setembro!$F$15</f>
        <v>93</v>
      </c>
      <c r="M19" s="15">
        <f>[15]Setembro!$F$16</f>
        <v>92</v>
      </c>
      <c r="N19" s="15">
        <f>[15]Setembro!$F$17</f>
        <v>86</v>
      </c>
      <c r="O19" s="15">
        <f>[15]Setembro!$F$18</f>
        <v>76</v>
      </c>
      <c r="P19" s="15">
        <f>[15]Setembro!$F$19</f>
        <v>79</v>
      </c>
      <c r="Q19" s="15">
        <f>[15]Setembro!$F$20</f>
        <v>89</v>
      </c>
      <c r="R19" s="15">
        <f>[15]Setembro!$F$21</f>
        <v>89</v>
      </c>
      <c r="S19" s="15">
        <f>[15]Setembro!$F$22</f>
        <v>88</v>
      </c>
      <c r="T19" s="15">
        <f>[15]Setembro!$F$23</f>
        <v>88</v>
      </c>
      <c r="U19" s="15">
        <f>[15]Setembro!$F$24</f>
        <v>74</v>
      </c>
      <c r="V19" s="15">
        <f>[15]Setembro!$F$25</f>
        <v>62</v>
      </c>
      <c r="W19" s="15">
        <f>[15]Setembro!$F$26</f>
        <v>72</v>
      </c>
      <c r="X19" s="15">
        <f>[15]Setembro!$F$27</f>
        <v>89</v>
      </c>
      <c r="Y19" s="15">
        <f>[15]Setembro!$F$28</f>
        <v>93</v>
      </c>
      <c r="Z19" s="15">
        <f>[15]Setembro!$F$29</f>
        <v>59</v>
      </c>
      <c r="AA19" s="15">
        <f>[15]Setembro!$F$30</f>
        <v>89</v>
      </c>
      <c r="AB19" s="15">
        <f>[15]Setembro!$F$31</f>
        <v>81</v>
      </c>
      <c r="AC19" s="15">
        <f>[15]Setembro!$F$32</f>
        <v>71</v>
      </c>
      <c r="AD19" s="15">
        <f>[15]Setembro!$F$33</f>
        <v>98</v>
      </c>
      <c r="AE19" s="15">
        <f>[15]Setembro!$F$34</f>
        <v>100</v>
      </c>
      <c r="AF19" s="30">
        <f t="shared" si="1"/>
        <v>100</v>
      </c>
      <c r="AG19" s="104">
        <f t="shared" si="2"/>
        <v>82.1</v>
      </c>
    </row>
    <row r="20" spans="1:35" ht="17.100000000000001" customHeight="1" x14ac:dyDescent="0.2">
      <c r="A20" s="88" t="s">
        <v>10</v>
      </c>
      <c r="B20" s="15">
        <f>[16]Setembro!$F$5</f>
        <v>81</v>
      </c>
      <c r="C20" s="15">
        <f>[16]Setembro!$F$6</f>
        <v>81</v>
      </c>
      <c r="D20" s="15">
        <f>[16]Setembro!$F$7</f>
        <v>79</v>
      </c>
      <c r="E20" s="15">
        <f>[16]Setembro!$F$8</f>
        <v>63</v>
      </c>
      <c r="F20" s="15">
        <f>[16]Setembro!$F$9</f>
        <v>77</v>
      </c>
      <c r="G20" s="15">
        <f>[16]Setembro!$F$10</f>
        <v>98</v>
      </c>
      <c r="H20" s="15">
        <f>[16]Setembro!$F$11</f>
        <v>62</v>
      </c>
      <c r="I20" s="15">
        <f>[16]Setembro!$F$12</f>
        <v>70</v>
      </c>
      <c r="J20" s="15">
        <f>[16]Setembro!$F$13</f>
        <v>59</v>
      </c>
      <c r="K20" s="15">
        <f>[16]Setembro!$F$14</f>
        <v>47</v>
      </c>
      <c r="L20" s="15">
        <f>[16]Setembro!$F$15</f>
        <v>68</v>
      </c>
      <c r="M20" s="15">
        <f>[16]Setembro!$F$16</f>
        <v>95</v>
      </c>
      <c r="N20" s="15">
        <f>[16]Setembro!$F$17</f>
        <v>51</v>
      </c>
      <c r="O20" s="15">
        <f>[16]Setembro!$F$18</f>
        <v>39</v>
      </c>
      <c r="P20" s="15">
        <f>[16]Setembro!$F$19</f>
        <v>86</v>
      </c>
      <c r="Q20" s="15">
        <f>[16]Setembro!$F$20</f>
        <v>93</v>
      </c>
      <c r="R20" s="15">
        <f>[16]Setembro!$F$21</f>
        <v>85</v>
      </c>
      <c r="S20" s="15">
        <f>[16]Setembro!$F$22</f>
        <v>80</v>
      </c>
      <c r="T20" s="15">
        <f>[16]Setembro!$F$23</f>
        <v>82</v>
      </c>
      <c r="U20" s="15">
        <f>[16]Setembro!$F$24</f>
        <v>45</v>
      </c>
      <c r="V20" s="15">
        <f>[16]Setembro!$F$25</f>
        <v>62</v>
      </c>
      <c r="W20" s="15">
        <f>[16]Setembro!$F$26</f>
        <v>60</v>
      </c>
      <c r="X20" s="15">
        <f>[16]Setembro!$F$27</f>
        <v>96</v>
      </c>
      <c r="Y20" s="15">
        <f>[16]Setembro!$F$28</f>
        <v>94</v>
      </c>
      <c r="Z20" s="15">
        <f>[16]Setembro!$F$29</f>
        <v>85</v>
      </c>
      <c r="AA20" s="15">
        <f>[16]Setembro!$F$30</f>
        <v>84</v>
      </c>
      <c r="AB20" s="15">
        <f>[16]Setembro!$F$31</f>
        <v>79</v>
      </c>
      <c r="AC20" s="15">
        <f>[16]Setembro!$F$32</f>
        <v>87</v>
      </c>
      <c r="AD20" s="15">
        <f>[16]Setembro!$F$33</f>
        <v>97</v>
      </c>
      <c r="AE20" s="15">
        <f>[16]Setembro!$F$34</f>
        <v>96</v>
      </c>
      <c r="AF20" s="30">
        <f t="shared" si="1"/>
        <v>98</v>
      </c>
      <c r="AG20" s="104">
        <f t="shared" si="2"/>
        <v>76.033333333333331</v>
      </c>
    </row>
    <row r="21" spans="1:35" ht="17.100000000000001" customHeight="1" x14ac:dyDescent="0.2">
      <c r="A21" s="88" t="s">
        <v>11</v>
      </c>
      <c r="B21" s="15">
        <f>[17]Setembro!$F$5</f>
        <v>84</v>
      </c>
      <c r="C21" s="15">
        <f>[17]Setembro!$F$6</f>
        <v>85</v>
      </c>
      <c r="D21" s="15">
        <f>[17]Setembro!$F$7</f>
        <v>74</v>
      </c>
      <c r="E21" s="15">
        <f>[17]Setembro!$F$8</f>
        <v>81</v>
      </c>
      <c r="F21" s="15">
        <f>[17]Setembro!$F$9</f>
        <v>84</v>
      </c>
      <c r="G21" s="15">
        <f>[17]Setembro!$F$10</f>
        <v>91</v>
      </c>
      <c r="H21" s="15">
        <f>[17]Setembro!$F$11</f>
        <v>81</v>
      </c>
      <c r="I21" s="15">
        <f>[17]Setembro!$F$12</f>
        <v>72</v>
      </c>
      <c r="J21" s="15">
        <f>[17]Setembro!$F$13</f>
        <v>78</v>
      </c>
      <c r="K21" s="15">
        <f>[17]Setembro!$F$14</f>
        <v>74</v>
      </c>
      <c r="L21" s="15">
        <f>[17]Setembro!$F$15</f>
        <v>91</v>
      </c>
      <c r="M21" s="15">
        <f>[17]Setembro!$F$16</f>
        <v>91</v>
      </c>
      <c r="N21" s="15">
        <f>[17]Setembro!$F$17</f>
        <v>81</v>
      </c>
      <c r="O21" s="15">
        <f>[17]Setembro!$F$18</f>
        <v>82</v>
      </c>
      <c r="P21" s="15">
        <f>[17]Setembro!$F$19</f>
        <v>82</v>
      </c>
      <c r="Q21" s="15">
        <f>[17]Setembro!$F$20</f>
        <v>85</v>
      </c>
      <c r="R21" s="15">
        <f>[17]Setembro!$F$21</f>
        <v>84</v>
      </c>
      <c r="S21" s="15">
        <f>[17]Setembro!$F$22</f>
        <v>80</v>
      </c>
      <c r="T21" s="15">
        <f>[17]Setembro!$F$23</f>
        <v>79</v>
      </c>
      <c r="U21" s="15">
        <f>[17]Setembro!$F$24</f>
        <v>80</v>
      </c>
      <c r="V21" s="15">
        <f>[17]Setembro!$F$25</f>
        <v>79</v>
      </c>
      <c r="W21" s="15">
        <f>[17]Setembro!$F$26</f>
        <v>78</v>
      </c>
      <c r="X21" s="15">
        <f>[17]Setembro!$F$27</f>
        <v>84</v>
      </c>
      <c r="Y21" s="15">
        <f>[17]Setembro!$F$28</f>
        <v>79</v>
      </c>
      <c r="Z21" s="15">
        <f>[17]Setembro!$F$29</f>
        <v>74</v>
      </c>
      <c r="AA21" s="15">
        <f>[17]Setembro!$F$30</f>
        <v>88</v>
      </c>
      <c r="AB21" s="15">
        <f>[17]Setembro!$F$31</f>
        <v>82</v>
      </c>
      <c r="AC21" s="15">
        <f>[17]Setembro!$F$32</f>
        <v>75</v>
      </c>
      <c r="AD21" s="15">
        <f>[17]Setembro!$F$33</f>
        <v>92</v>
      </c>
      <c r="AE21" s="15">
        <f>[17]Setembro!$F$34</f>
        <v>95</v>
      </c>
      <c r="AF21" s="30">
        <f t="shared" si="1"/>
        <v>95</v>
      </c>
      <c r="AG21" s="104">
        <f t="shared" si="2"/>
        <v>82.166666666666671</v>
      </c>
    </row>
    <row r="22" spans="1:35" ht="17.100000000000001" customHeight="1" x14ac:dyDescent="0.2">
      <c r="A22" s="88" t="s">
        <v>12</v>
      </c>
      <c r="B22" s="15">
        <f>[18]Setembro!$F$5</f>
        <v>82</v>
      </c>
      <c r="C22" s="15">
        <f>[18]Setembro!$F$6</f>
        <v>71</v>
      </c>
      <c r="D22" s="15">
        <f>[18]Setembro!$F$7</f>
        <v>75</v>
      </c>
      <c r="E22" s="15">
        <f>[18]Setembro!$F$8</f>
        <v>80</v>
      </c>
      <c r="F22" s="15">
        <f>[18]Setembro!$F$9</f>
        <v>82</v>
      </c>
      <c r="G22" s="15">
        <f>[18]Setembro!$F$10</f>
        <v>84</v>
      </c>
      <c r="H22" s="15">
        <f>[18]Setembro!$F$11</f>
        <v>86</v>
      </c>
      <c r="I22" s="15">
        <f>[18]Setembro!$F$12</f>
        <v>77</v>
      </c>
      <c r="J22" s="15">
        <f>[18]Setembro!$F$13</f>
        <v>77</v>
      </c>
      <c r="K22" s="15">
        <f>[18]Setembro!$F$14</f>
        <v>80</v>
      </c>
      <c r="L22" s="15">
        <f>[18]Setembro!$F$15</f>
        <v>78</v>
      </c>
      <c r="M22" s="15">
        <f>[18]Setembro!$F$16</f>
        <v>76</v>
      </c>
      <c r="N22" s="15">
        <f>[18]Setembro!$F$17</f>
        <v>83</v>
      </c>
      <c r="O22" s="15">
        <f>[18]Setembro!$F$18</f>
        <v>83</v>
      </c>
      <c r="P22" s="15">
        <f>[18]Setembro!$F$19</f>
        <v>77</v>
      </c>
      <c r="Q22" s="15">
        <f>[18]Setembro!$F$20</f>
        <v>79</v>
      </c>
      <c r="R22" s="15">
        <f>[18]Setembro!$F$21</f>
        <v>81</v>
      </c>
      <c r="S22" s="15">
        <f>[18]Setembro!$F$22</f>
        <v>63</v>
      </c>
      <c r="T22" s="15">
        <f>[18]Setembro!$F$23</f>
        <v>74</v>
      </c>
      <c r="U22" s="15">
        <f>[18]Setembro!$F$24</f>
        <v>67</v>
      </c>
      <c r="V22" s="15">
        <f>[18]Setembro!$F$25</f>
        <v>64</v>
      </c>
      <c r="W22" s="15">
        <f>[18]Setembro!$F$26</f>
        <v>71</v>
      </c>
      <c r="X22" s="15">
        <f>[18]Setembro!$F$27</f>
        <v>82</v>
      </c>
      <c r="Y22" s="15">
        <f>[18]Setembro!$F$28</f>
        <v>82</v>
      </c>
      <c r="Z22" s="15">
        <f>[18]Setembro!$F$29</f>
        <v>53</v>
      </c>
      <c r="AA22" s="15">
        <f>[18]Setembro!$F$30</f>
        <v>70</v>
      </c>
      <c r="AB22" s="15">
        <f>[18]Setembro!$F$31</f>
        <v>73</v>
      </c>
      <c r="AC22" s="15">
        <f>[18]Setembro!$F$32</f>
        <v>70</v>
      </c>
      <c r="AD22" s="15">
        <f>[18]Setembro!$F$33</f>
        <v>90</v>
      </c>
      <c r="AE22" s="15">
        <f>[18]Setembro!$F$34</f>
        <v>94</v>
      </c>
      <c r="AF22" s="30">
        <f t="shared" si="1"/>
        <v>94</v>
      </c>
      <c r="AG22" s="104">
        <f t="shared" si="2"/>
        <v>76.8</v>
      </c>
      <c r="AI22" s="37" t="s">
        <v>54</v>
      </c>
    </row>
    <row r="23" spans="1:35" ht="17.100000000000001" customHeight="1" x14ac:dyDescent="0.2">
      <c r="A23" s="88" t="s">
        <v>13</v>
      </c>
      <c r="B23" s="15">
        <f>[19]Setembro!$F$5</f>
        <v>96</v>
      </c>
      <c r="C23" s="15">
        <f>[19]Setembro!$F$6</f>
        <v>90</v>
      </c>
      <c r="D23" s="15">
        <f>[19]Setembro!$F$7</f>
        <v>87</v>
      </c>
      <c r="E23" s="15">
        <f>[19]Setembro!$F$8</f>
        <v>88</v>
      </c>
      <c r="F23" s="15">
        <f>[19]Setembro!$F$9</f>
        <v>90</v>
      </c>
      <c r="G23" s="15">
        <f>[19]Setembro!$F$10</f>
        <v>91</v>
      </c>
      <c r="H23" s="15">
        <f>[19]Setembro!$F$11</f>
        <v>95</v>
      </c>
      <c r="I23" s="15">
        <f>[19]Setembro!$F$12</f>
        <v>90</v>
      </c>
      <c r="J23" s="15">
        <f>[19]Setembro!$F$13</f>
        <v>89</v>
      </c>
      <c r="K23" s="15">
        <f>[19]Setembro!$F$14</f>
        <v>91</v>
      </c>
      <c r="L23" s="15">
        <f>[19]Setembro!$F$15</f>
        <v>93</v>
      </c>
      <c r="M23" s="15">
        <f>[19]Setembro!$F$16</f>
        <v>83</v>
      </c>
      <c r="N23" s="15">
        <f>[19]Setembro!$F$17</f>
        <v>92</v>
      </c>
      <c r="O23" s="15">
        <f>[19]Setembro!$F$18</f>
        <v>94</v>
      </c>
      <c r="P23" s="15">
        <f>[19]Setembro!$F$19</f>
        <v>91</v>
      </c>
      <c r="Q23" s="15">
        <f>[19]Setembro!$F$20</f>
        <v>88</v>
      </c>
      <c r="R23" s="15">
        <f>[19]Setembro!$F$21</f>
        <v>91</v>
      </c>
      <c r="S23" s="15">
        <f>[19]Setembro!$F$22</f>
        <v>91</v>
      </c>
      <c r="T23" s="15">
        <f>[19]Setembro!$F$23</f>
        <v>93</v>
      </c>
      <c r="U23" s="15">
        <f>[19]Setembro!$F$24</f>
        <v>90</v>
      </c>
      <c r="V23" s="15">
        <f>[19]Setembro!$F$25</f>
        <v>79</v>
      </c>
      <c r="W23" s="15">
        <f>[19]Setembro!$F$26</f>
        <v>85</v>
      </c>
      <c r="X23" s="15">
        <f>[19]Setembro!$F$27</f>
        <v>84</v>
      </c>
      <c r="Y23" s="15">
        <f>[19]Setembro!$F$28</f>
        <v>89</v>
      </c>
      <c r="Z23" s="15">
        <f>[19]Setembro!$F$29</f>
        <v>95</v>
      </c>
      <c r="AA23" s="15">
        <f>[19]Setembro!$F$30</f>
        <v>82</v>
      </c>
      <c r="AB23" s="15">
        <f>[19]Setembro!$F$31</f>
        <v>93</v>
      </c>
      <c r="AC23" s="15">
        <f>[19]Setembro!$F$32</f>
        <v>79</v>
      </c>
      <c r="AD23" s="15">
        <f>[19]Setembro!$F$33</f>
        <v>95</v>
      </c>
      <c r="AE23" s="15">
        <f>[19]Setembro!$F$34</f>
        <v>95</v>
      </c>
      <c r="AF23" s="30">
        <f t="shared" si="1"/>
        <v>96</v>
      </c>
      <c r="AG23" s="104">
        <f t="shared" si="2"/>
        <v>89.63333333333334</v>
      </c>
    </row>
    <row r="24" spans="1:35" ht="17.100000000000001" customHeight="1" x14ac:dyDescent="0.2">
      <c r="A24" s="88" t="s">
        <v>14</v>
      </c>
      <c r="B24" s="15">
        <f>[20]Setembro!$F$5</f>
        <v>84</v>
      </c>
      <c r="C24" s="15">
        <f>[20]Setembro!$F$6</f>
        <v>71</v>
      </c>
      <c r="D24" s="15">
        <f>[20]Setembro!$F$7</f>
        <v>78</v>
      </c>
      <c r="E24" s="15">
        <f>[20]Setembro!$F$8</f>
        <v>74</v>
      </c>
      <c r="F24" s="15">
        <f>[20]Setembro!$F$9</f>
        <v>61</v>
      </c>
      <c r="G24" s="15">
        <f>[20]Setembro!$F$10</f>
        <v>77</v>
      </c>
      <c r="H24" s="15">
        <f>[20]Setembro!$F$11</f>
        <v>63</v>
      </c>
      <c r="I24" s="15">
        <f>[20]Setembro!$F$12</f>
        <v>69</v>
      </c>
      <c r="J24" s="15">
        <f>[20]Setembro!$F$13</f>
        <v>49</v>
      </c>
      <c r="K24" s="15">
        <f>[20]Setembro!$F$14</f>
        <v>58</v>
      </c>
      <c r="L24" s="15">
        <f>[20]Setembro!$F$15</f>
        <v>66</v>
      </c>
      <c r="M24" s="15">
        <f>[20]Setembro!$F$16</f>
        <v>67</v>
      </c>
      <c r="N24" s="15">
        <f>[20]Setembro!$F$17</f>
        <v>54</v>
      </c>
      <c r="O24" s="15">
        <f>[20]Setembro!$F$18</f>
        <v>52</v>
      </c>
      <c r="P24" s="15">
        <f>[20]Setembro!$F$19</f>
        <v>55</v>
      </c>
      <c r="Q24" s="15">
        <f>[20]Setembro!$F$20</f>
        <v>64</v>
      </c>
      <c r="R24" s="15">
        <f>[20]Setembro!$F$21</f>
        <v>89</v>
      </c>
      <c r="S24" s="15">
        <f>[20]Setembro!$F$22</f>
        <v>76</v>
      </c>
      <c r="T24" s="15">
        <f>[20]Setembro!$F$23</f>
        <v>60</v>
      </c>
      <c r="U24" s="15">
        <f>[20]Setembro!$F$24</f>
        <v>62</v>
      </c>
      <c r="V24" s="15">
        <f>[20]Setembro!$F$25</f>
        <v>62</v>
      </c>
      <c r="W24" s="15">
        <f>[20]Setembro!$F$26</f>
        <v>61</v>
      </c>
      <c r="X24" s="15">
        <f>[20]Setembro!$F$27</f>
        <v>62</v>
      </c>
      <c r="Y24" s="15">
        <f>[20]Setembro!$F$28</f>
        <v>65</v>
      </c>
      <c r="Z24" s="15">
        <f>[20]Setembro!$F$29</f>
        <v>65</v>
      </c>
      <c r="AA24" s="15">
        <f>[20]Setembro!$F$30</f>
        <v>62</v>
      </c>
      <c r="AB24" s="15">
        <f>[20]Setembro!$F$31</f>
        <v>63</v>
      </c>
      <c r="AC24" s="15">
        <f>[20]Setembro!$F$32</f>
        <v>77</v>
      </c>
      <c r="AD24" s="15">
        <f>[20]Setembro!$F$33</f>
        <v>91</v>
      </c>
      <c r="AE24" s="15">
        <f>[20]Setembro!$F$34</f>
        <v>95</v>
      </c>
      <c r="AF24" s="30">
        <f t="shared" si="1"/>
        <v>95</v>
      </c>
      <c r="AG24" s="104">
        <f t="shared" si="2"/>
        <v>67.733333333333334</v>
      </c>
    </row>
    <row r="25" spans="1:35" ht="17.100000000000001" customHeight="1" x14ac:dyDescent="0.2">
      <c r="A25" s="88" t="s">
        <v>15</v>
      </c>
      <c r="B25" s="15">
        <f>[21]Setembro!$F$5</f>
        <v>73</v>
      </c>
      <c r="C25" s="15">
        <f>[21]Setembro!$F$6</f>
        <v>72</v>
      </c>
      <c r="D25" s="15">
        <f>[21]Setembro!$F$7</f>
        <v>71</v>
      </c>
      <c r="E25" s="15">
        <f>[21]Setembro!$F$8</f>
        <v>60</v>
      </c>
      <c r="F25" s="15">
        <f>[21]Setembro!$F$9</f>
        <v>77</v>
      </c>
      <c r="G25" s="15">
        <f>[21]Setembro!$F$10</f>
        <v>77</v>
      </c>
      <c r="H25" s="15">
        <f>[21]Setembro!$F$11</f>
        <v>47</v>
      </c>
      <c r="I25" s="15">
        <f>[21]Setembro!$F$12</f>
        <v>48</v>
      </c>
      <c r="J25" s="15">
        <f>[21]Setembro!$F$13</f>
        <v>53</v>
      </c>
      <c r="K25" s="15">
        <f>[21]Setembro!$F$14</f>
        <v>55</v>
      </c>
      <c r="L25" s="15">
        <f>[21]Setembro!$F$15</f>
        <v>78</v>
      </c>
      <c r="M25" s="15">
        <f>[21]Setembro!$F$16</f>
        <v>78</v>
      </c>
      <c r="N25" s="15">
        <f>[21]Setembro!$F$17</f>
        <v>67</v>
      </c>
      <c r="O25" s="15">
        <f>[21]Setembro!$F$18</f>
        <v>57</v>
      </c>
      <c r="P25" s="15">
        <f>[21]Setembro!$F$19</f>
        <v>76</v>
      </c>
      <c r="Q25" s="15">
        <f>[21]Setembro!$F$20</f>
        <v>83</v>
      </c>
      <c r="R25" s="15">
        <f>[21]Setembro!$F$21</f>
        <v>81</v>
      </c>
      <c r="S25" s="15">
        <f>[21]Setembro!$F$22</f>
        <v>64</v>
      </c>
      <c r="T25" s="15">
        <f>[21]Setembro!$F$23</f>
        <v>60</v>
      </c>
      <c r="U25" s="15">
        <f>[21]Setembro!$F$24</f>
        <v>56</v>
      </c>
      <c r="V25" s="15">
        <f>[21]Setembro!$F$25</f>
        <v>51</v>
      </c>
      <c r="W25" s="15">
        <f>[21]Setembro!$F$26</f>
        <v>52</v>
      </c>
      <c r="X25" s="15">
        <f>[21]Setembro!$F$27</f>
        <v>80</v>
      </c>
      <c r="Y25" s="15">
        <f>[21]Setembro!$F$28</f>
        <v>79</v>
      </c>
      <c r="Z25" s="15">
        <f>[21]Setembro!$F$29</f>
        <v>76</v>
      </c>
      <c r="AA25" s="15">
        <f>[21]Setembro!$F$30</f>
        <v>71</v>
      </c>
      <c r="AB25" s="15">
        <f>[21]Setembro!$F$31</f>
        <v>72</v>
      </c>
      <c r="AC25" s="15">
        <f>[21]Setembro!$F$32</f>
        <v>63</v>
      </c>
      <c r="AD25" s="15">
        <f>[21]Setembro!$F$33</f>
        <v>81</v>
      </c>
      <c r="AE25" s="15">
        <f>[21]Setembro!$F$34</f>
        <v>81</v>
      </c>
      <c r="AF25" s="30">
        <f t="shared" si="1"/>
        <v>83</v>
      </c>
      <c r="AG25" s="104">
        <f t="shared" si="2"/>
        <v>67.966666666666669</v>
      </c>
    </row>
    <row r="26" spans="1:35" ht="17.100000000000001" customHeight="1" x14ac:dyDescent="0.2">
      <c r="A26" s="88" t="s">
        <v>16</v>
      </c>
      <c r="B26" s="15">
        <f>[22]Setembro!$F$5</f>
        <v>80</v>
      </c>
      <c r="C26" s="15">
        <f>[22]Setembro!$F$6</f>
        <v>54</v>
      </c>
      <c r="D26" s="15">
        <f>[22]Setembro!$F$7</f>
        <v>52</v>
      </c>
      <c r="E26" s="15">
        <f>[22]Setembro!$F$8</f>
        <v>60</v>
      </c>
      <c r="F26" s="15">
        <f>[22]Setembro!$F$9</f>
        <v>73</v>
      </c>
      <c r="G26" s="15">
        <f>[22]Setembro!$F$10</f>
        <v>84</v>
      </c>
      <c r="H26" s="15">
        <f>[22]Setembro!$F$11</f>
        <v>64</v>
      </c>
      <c r="I26" s="15">
        <f>[22]Setembro!$F$12</f>
        <v>37</v>
      </c>
      <c r="J26" s="15">
        <f>[22]Setembro!$F$13</f>
        <v>44</v>
      </c>
      <c r="K26" s="15">
        <f>[22]Setembro!$F$14</f>
        <v>48</v>
      </c>
      <c r="L26" s="15">
        <f>[22]Setembro!$F$15</f>
        <v>70</v>
      </c>
      <c r="M26" s="15">
        <f>[22]Setembro!$F$16</f>
        <v>71</v>
      </c>
      <c r="N26" s="15">
        <f>[22]Setembro!$F$17</f>
        <v>79</v>
      </c>
      <c r="O26" s="15">
        <f>[22]Setembro!$F$18</f>
        <v>61</v>
      </c>
      <c r="P26" s="15">
        <f>[22]Setembro!$F$19</f>
        <v>90</v>
      </c>
      <c r="Q26" s="15">
        <f>[22]Setembro!$F$20</f>
        <v>90</v>
      </c>
      <c r="R26" s="15">
        <f>[22]Setembro!$F$21</f>
        <v>84</v>
      </c>
      <c r="S26" s="15">
        <f>[22]Setembro!$F$22</f>
        <v>76</v>
      </c>
      <c r="T26" s="15">
        <f>[22]Setembro!$F$23</f>
        <v>76</v>
      </c>
      <c r="U26" s="15">
        <f>[22]Setembro!$F$24</f>
        <v>54</v>
      </c>
      <c r="V26" s="15">
        <f>[22]Setembro!$F$25</f>
        <v>63</v>
      </c>
      <c r="W26" s="15">
        <f>[22]Setembro!$F$26</f>
        <v>70</v>
      </c>
      <c r="X26" s="15">
        <f>[22]Setembro!$F$27</f>
        <v>82</v>
      </c>
      <c r="Y26" s="15">
        <f>[22]Setembro!$F$28</f>
        <v>85</v>
      </c>
      <c r="Z26" s="15">
        <f>[22]Setembro!$F$29</f>
        <v>77</v>
      </c>
      <c r="AA26" s="15">
        <f>[22]Setembro!$F$30</f>
        <v>78</v>
      </c>
      <c r="AB26" s="15">
        <f>[22]Setembro!$F$31</f>
        <v>73</v>
      </c>
      <c r="AC26" s="15">
        <f>[22]Setembro!$F$32</f>
        <v>69</v>
      </c>
      <c r="AD26" s="15">
        <f>[22]Setembro!$F$33</f>
        <v>85</v>
      </c>
      <c r="AE26" s="15">
        <f>[22]Setembro!$F$34</f>
        <v>91</v>
      </c>
      <c r="AF26" s="30">
        <f t="shared" si="1"/>
        <v>91</v>
      </c>
      <c r="AG26" s="104">
        <f t="shared" si="2"/>
        <v>70.666666666666671</v>
      </c>
    </row>
    <row r="27" spans="1:35" ht="17.100000000000001" customHeight="1" x14ac:dyDescent="0.2">
      <c r="A27" s="88" t="s">
        <v>17</v>
      </c>
      <c r="B27" s="15">
        <f>[23]Setembro!$F$5</f>
        <v>9</v>
      </c>
      <c r="C27" s="15" t="str">
        <f>[23]Setembro!$F$6</f>
        <v>*</v>
      </c>
      <c r="D27" s="15" t="str">
        <f>[23]Setembro!$F$7</f>
        <v>*</v>
      </c>
      <c r="E27" s="15" t="str">
        <f>[23]Setembro!$F$8</f>
        <v>*</v>
      </c>
      <c r="F27" s="15" t="str">
        <f>[23]Setembro!$F$9</f>
        <v>*</v>
      </c>
      <c r="G27" s="15">
        <f>[23]Setembro!$F$10</f>
        <v>7</v>
      </c>
      <c r="H27" s="15">
        <f>[23]Setembro!$F$11</f>
        <v>7</v>
      </c>
      <c r="I27" s="15" t="str">
        <f>[23]Setembro!$F$12</f>
        <v>*</v>
      </c>
      <c r="J27" s="15" t="str">
        <f>[23]Setembro!$F$13</f>
        <v>*</v>
      </c>
      <c r="K27" s="15" t="str">
        <f>[23]Setembro!$F$14</f>
        <v>*</v>
      </c>
      <c r="L27" s="15" t="str">
        <f>[23]Setembro!$F$15</f>
        <v>*</v>
      </c>
      <c r="M27" s="15" t="str">
        <f>[23]Setembro!$F$16</f>
        <v>*</v>
      </c>
      <c r="N27" s="15" t="str">
        <f>[23]Setembro!$F$17</f>
        <v>*</v>
      </c>
      <c r="O27" s="15" t="str">
        <f>[23]Setembro!$F$18</f>
        <v>*</v>
      </c>
      <c r="P27" s="15" t="str">
        <f>[23]Setembro!$F$19</f>
        <v>*</v>
      </c>
      <c r="Q27" s="15" t="str">
        <f>[23]Setembro!$F$20</f>
        <v>*</v>
      </c>
      <c r="R27" s="15" t="str">
        <f>[23]Setembro!$F$21</f>
        <v>*</v>
      </c>
      <c r="S27" s="15" t="str">
        <f>[23]Setembro!$F$22</f>
        <v>*</v>
      </c>
      <c r="T27" s="15" t="str">
        <f>[23]Setembro!$F$23</f>
        <v>*</v>
      </c>
      <c r="U27" s="15" t="str">
        <f>[23]Setembro!$F$24</f>
        <v>*</v>
      </c>
      <c r="V27" s="15" t="str">
        <f>[23]Setembro!$F$25</f>
        <v>*</v>
      </c>
      <c r="W27" s="15" t="str">
        <f>[23]Setembro!$F$26</f>
        <v>*</v>
      </c>
      <c r="X27" s="15" t="str">
        <f>[23]Setembro!$F$27</f>
        <v>*</v>
      </c>
      <c r="Y27" s="15">
        <f>[23]Setembro!$F$28</f>
        <v>10</v>
      </c>
      <c r="Z27" s="15" t="str">
        <f>[23]Setembro!$F$29</f>
        <v>*</v>
      </c>
      <c r="AA27" s="15" t="str">
        <f>[23]Setembro!$F$30</f>
        <v>*</v>
      </c>
      <c r="AB27" s="15" t="str">
        <f>[23]Setembro!$F$31</f>
        <v>*</v>
      </c>
      <c r="AC27" s="15">
        <f>[23]Setembro!$F$32</f>
        <v>10</v>
      </c>
      <c r="AD27" s="15">
        <f>[23]Setembro!$F$33</f>
        <v>100</v>
      </c>
      <c r="AE27" s="15">
        <f>[23]Setembro!$F$34</f>
        <v>11</v>
      </c>
      <c r="AF27" s="30">
        <f>MAX(B27:AE27)</f>
        <v>100</v>
      </c>
      <c r="AG27" s="104">
        <f>AVERAGE(B27:AE27)</f>
        <v>22</v>
      </c>
    </row>
    <row r="28" spans="1:35" ht="17.100000000000001" customHeight="1" x14ac:dyDescent="0.2">
      <c r="A28" s="88" t="s">
        <v>18</v>
      </c>
      <c r="B28" s="15">
        <f>[24]Setembro!$F$5</f>
        <v>66</v>
      </c>
      <c r="C28" s="15">
        <f>[24]Setembro!$F$6</f>
        <v>69</v>
      </c>
      <c r="D28" s="15">
        <f>[24]Setembro!$F$7</f>
        <v>53</v>
      </c>
      <c r="E28" s="15">
        <f>[24]Setembro!$F$8</f>
        <v>51</v>
      </c>
      <c r="F28" s="15">
        <f>[24]Setembro!$F$9</f>
        <v>48</v>
      </c>
      <c r="G28" s="15">
        <f>[24]Setembro!$F$10</f>
        <v>85</v>
      </c>
      <c r="H28" s="15">
        <f>[24]Setembro!$F$11</f>
        <v>52</v>
      </c>
      <c r="I28" s="15">
        <f>[24]Setembro!$F$12</f>
        <v>55</v>
      </c>
      <c r="J28" s="15">
        <f>[24]Setembro!$F$13</f>
        <v>44</v>
      </c>
      <c r="K28" s="15">
        <f>[24]Setembro!$F$14</f>
        <v>45</v>
      </c>
      <c r="L28" s="15">
        <f>[24]Setembro!$F$15</f>
        <v>74</v>
      </c>
      <c r="M28" s="15">
        <f>[24]Setembro!$F$16</f>
        <v>83</v>
      </c>
      <c r="N28" s="15">
        <f>[24]Setembro!$F$17</f>
        <v>43</v>
      </c>
      <c r="O28" s="15">
        <f>[24]Setembro!$F$18</f>
        <v>51</v>
      </c>
      <c r="P28" s="15">
        <f>[24]Setembro!$F$19</f>
        <v>62</v>
      </c>
      <c r="Q28" s="15">
        <f>[24]Setembro!$F$20</f>
        <v>89</v>
      </c>
      <c r="R28" s="15">
        <f>[24]Setembro!$F$21</f>
        <v>94</v>
      </c>
      <c r="S28" s="15">
        <f>[24]Setembro!$F$22</f>
        <v>82</v>
      </c>
      <c r="T28" s="15">
        <f>[24]Setembro!$F$23</f>
        <v>47</v>
      </c>
      <c r="U28" s="15">
        <f>[24]Setembro!$F$24</f>
        <v>47</v>
      </c>
      <c r="V28" s="15">
        <f>[24]Setembro!$F$25</f>
        <v>44</v>
      </c>
      <c r="W28" s="15">
        <f>[24]Setembro!$F$26</f>
        <v>47</v>
      </c>
      <c r="X28" s="15">
        <f>[24]Setembro!$F$27</f>
        <v>62</v>
      </c>
      <c r="Y28" s="15">
        <f>[24]Setembro!$F$28</f>
        <v>65</v>
      </c>
      <c r="Z28" s="15">
        <f>[24]Setembro!$F$29</f>
        <v>55</v>
      </c>
      <c r="AA28" s="15">
        <f>[24]Setembro!$F$30</f>
        <v>78</v>
      </c>
      <c r="AB28" s="15">
        <f>[24]Setembro!$F$31</f>
        <v>66</v>
      </c>
      <c r="AC28" s="15">
        <f>[24]Setembro!$F$32</f>
        <v>81</v>
      </c>
      <c r="AD28" s="15">
        <f>[24]Setembro!$F$33</f>
        <v>96</v>
      </c>
      <c r="AE28" s="15">
        <f>[24]Setembro!$F$34</f>
        <v>96</v>
      </c>
      <c r="AF28" s="30">
        <f t="shared" si="1"/>
        <v>96</v>
      </c>
      <c r="AG28" s="104">
        <f t="shared" si="2"/>
        <v>64.333333333333329</v>
      </c>
    </row>
    <row r="29" spans="1:35" ht="17.100000000000001" customHeight="1" x14ac:dyDescent="0.2">
      <c r="A29" s="88" t="s">
        <v>19</v>
      </c>
      <c r="B29" s="15">
        <f>[25]Setembro!$F$5</f>
        <v>89</v>
      </c>
      <c r="C29" s="15">
        <f>[25]Setembro!$F$6</f>
        <v>79</v>
      </c>
      <c r="D29" s="15">
        <f>[25]Setembro!$F$7</f>
        <v>77</v>
      </c>
      <c r="E29" s="15">
        <f>[25]Setembro!$F$8</f>
        <v>63</v>
      </c>
      <c r="F29" s="15">
        <f>[25]Setembro!$F$9</f>
        <v>93</v>
      </c>
      <c r="G29" s="15">
        <f>[25]Setembro!$F$10</f>
        <v>97</v>
      </c>
      <c r="H29" s="15">
        <f>[25]Setembro!$F$11</f>
        <v>50</v>
      </c>
      <c r="I29" s="15">
        <f>[25]Setembro!$F$12</f>
        <v>65</v>
      </c>
      <c r="J29" s="15">
        <f>[25]Setembro!$F$13</f>
        <v>48</v>
      </c>
      <c r="K29" s="15">
        <f>[25]Setembro!$F$14</f>
        <v>57</v>
      </c>
      <c r="L29" s="15">
        <f>[25]Setembro!$F$15</f>
        <v>87</v>
      </c>
      <c r="M29" s="15">
        <f>[25]Setembro!$F$16</f>
        <v>92</v>
      </c>
      <c r="N29" s="15">
        <f>[25]Setembro!$F$17</f>
        <v>74</v>
      </c>
      <c r="O29" s="15">
        <f>[25]Setembro!$F$18</f>
        <v>59</v>
      </c>
      <c r="P29" s="15">
        <f>[25]Setembro!$F$19</f>
        <v>92</v>
      </c>
      <c r="Q29" s="15">
        <f>[25]Setembro!$F$20</f>
        <v>96</v>
      </c>
      <c r="R29" s="15">
        <f>[25]Setembro!$F$21</f>
        <v>89</v>
      </c>
      <c r="S29" s="15">
        <f>[25]Setembro!$F$22</f>
        <v>88</v>
      </c>
      <c r="T29" s="15">
        <f>[25]Setembro!$F$23</f>
        <v>62</v>
      </c>
      <c r="U29" s="15">
        <f>[25]Setembro!$F$24</f>
        <v>54</v>
      </c>
      <c r="V29" s="15">
        <f>[25]Setembro!$F$25</f>
        <v>54</v>
      </c>
      <c r="W29" s="15">
        <f>[25]Setembro!$F$26</f>
        <v>65</v>
      </c>
      <c r="X29" s="15">
        <f>[25]Setembro!$F$27</f>
        <v>89</v>
      </c>
      <c r="Y29" s="15">
        <f>[25]Setembro!$F$28</f>
        <v>76</v>
      </c>
      <c r="Z29" s="15">
        <f>[25]Setembro!$F$29</f>
        <v>67</v>
      </c>
      <c r="AA29" s="15">
        <f>[25]Setembro!$F$30</f>
        <v>75</v>
      </c>
      <c r="AB29" s="15">
        <f>[25]Setembro!$F$31</f>
        <v>60</v>
      </c>
      <c r="AC29" s="15">
        <f>[25]Setembro!$F$32</f>
        <v>92</v>
      </c>
      <c r="AD29" s="15">
        <f>[25]Setembro!$F$33</f>
        <v>94</v>
      </c>
      <c r="AE29" s="15">
        <f>[25]Setembro!$F$34</f>
        <v>96</v>
      </c>
      <c r="AF29" s="30">
        <f t="shared" si="1"/>
        <v>97</v>
      </c>
      <c r="AG29" s="104">
        <f t="shared" si="2"/>
        <v>75.966666666666669</v>
      </c>
    </row>
    <row r="30" spans="1:35" ht="17.100000000000001" customHeight="1" x14ac:dyDescent="0.2">
      <c r="A30" s="88" t="s">
        <v>31</v>
      </c>
      <c r="B30" s="15">
        <f>[26]Setembro!$F$5</f>
        <v>43</v>
      </c>
      <c r="C30" s="15">
        <f>[26]Setembro!$F$6</f>
        <v>30</v>
      </c>
      <c r="D30" s="15">
        <f>[26]Setembro!$F$7</f>
        <v>51</v>
      </c>
      <c r="E30" s="15" t="str">
        <f>[26]Setembro!$F$8</f>
        <v>*</v>
      </c>
      <c r="F30" s="15" t="str">
        <f>[26]Setembro!$F$9</f>
        <v>*</v>
      </c>
      <c r="G30" s="15">
        <f>[26]Setembro!$F$10</f>
        <v>84</v>
      </c>
      <c r="H30" s="15">
        <f>[26]Setembro!$F$11</f>
        <v>25</v>
      </c>
      <c r="I30" s="15">
        <f>[26]Setembro!$F$12</f>
        <v>20</v>
      </c>
      <c r="J30" s="15" t="str">
        <f>[26]Setembro!$F$13</f>
        <v>*</v>
      </c>
      <c r="K30" s="15">
        <f>[26]Setembro!$F$14</f>
        <v>16</v>
      </c>
      <c r="L30" s="15" t="str">
        <f>[26]Setembro!$F$15</f>
        <v>*</v>
      </c>
      <c r="M30" s="15" t="str">
        <f>[26]Setembro!$F$16</f>
        <v>*</v>
      </c>
      <c r="N30" s="15" t="str">
        <f>[26]Setembro!$F$17</f>
        <v>*</v>
      </c>
      <c r="O30" s="15">
        <f>[26]Setembro!$F$18</f>
        <v>26</v>
      </c>
      <c r="P30" s="15" t="str">
        <f>[26]Setembro!$F$19</f>
        <v>*</v>
      </c>
      <c r="Q30" s="15">
        <f>[26]Setembro!$F$20</f>
        <v>66</v>
      </c>
      <c r="R30" s="15">
        <f>[26]Setembro!$F$21</f>
        <v>45</v>
      </c>
      <c r="S30" s="15" t="str">
        <f>[26]Setembro!$F$22</f>
        <v>*</v>
      </c>
      <c r="T30" s="15">
        <f>[26]Setembro!$F$23</f>
        <v>24</v>
      </c>
      <c r="U30" s="15">
        <f>[26]Setembro!$F$24</f>
        <v>15</v>
      </c>
      <c r="V30" s="15">
        <f>[26]Setembro!$F$25</f>
        <v>21</v>
      </c>
      <c r="W30" s="15">
        <f>[26]Setembro!$F$26</f>
        <v>14</v>
      </c>
      <c r="X30" s="15" t="str">
        <f>[26]Setembro!$F$27</f>
        <v>*</v>
      </c>
      <c r="Y30" s="15">
        <f>[26]Setembro!$F$28</f>
        <v>22</v>
      </c>
      <c r="Z30" s="15" t="str">
        <f>[26]Setembro!$F$29</f>
        <v>*</v>
      </c>
      <c r="AA30" s="15">
        <f>[26]Setembro!$F$30</f>
        <v>65</v>
      </c>
      <c r="AB30" s="15">
        <f>[26]Setembro!$F$31</f>
        <v>48</v>
      </c>
      <c r="AC30" s="15">
        <f>[26]Setembro!$F$32</f>
        <v>68</v>
      </c>
      <c r="AD30" s="15">
        <f>[26]Setembro!$F$33</f>
        <v>93</v>
      </c>
      <c r="AE30" s="15">
        <f>[26]Setembro!$F$34</f>
        <v>94</v>
      </c>
      <c r="AF30" s="30">
        <f t="shared" si="1"/>
        <v>94</v>
      </c>
      <c r="AG30" s="104">
        <f t="shared" si="2"/>
        <v>43.5</v>
      </c>
    </row>
    <row r="31" spans="1:35" ht="17.100000000000001" customHeight="1" x14ac:dyDescent="0.2">
      <c r="A31" s="88" t="s">
        <v>51</v>
      </c>
      <c r="B31" s="15">
        <f>[27]Setembro!$F$5</f>
        <v>61</v>
      </c>
      <c r="C31" s="15">
        <f>[27]Setembro!$F$6</f>
        <v>46</v>
      </c>
      <c r="D31" s="15">
        <f>[27]Setembro!$F$7</f>
        <v>42</v>
      </c>
      <c r="E31" s="15">
        <f>[27]Setembro!$F$8</f>
        <v>48</v>
      </c>
      <c r="F31" s="15">
        <f>[27]Setembro!$F$9</f>
        <v>47</v>
      </c>
      <c r="G31" s="15">
        <f>[27]Setembro!$F$10</f>
        <v>89</v>
      </c>
      <c r="H31" s="15">
        <f>[27]Setembro!$F$11</f>
        <v>56</v>
      </c>
      <c r="I31" s="15">
        <f>[27]Setembro!$F$12</f>
        <v>55</v>
      </c>
      <c r="J31" s="15">
        <f>[27]Setembro!$F$13</f>
        <v>46</v>
      </c>
      <c r="K31" s="15">
        <f>[27]Setembro!$F$14</f>
        <v>37</v>
      </c>
      <c r="L31" s="15">
        <f>[27]Setembro!$F$15</f>
        <v>64</v>
      </c>
      <c r="M31" s="15">
        <f>[27]Setembro!$F$16</f>
        <v>90</v>
      </c>
      <c r="N31" s="15">
        <f>[27]Setembro!$F$17</f>
        <v>75</v>
      </c>
      <c r="O31" s="15">
        <f>[27]Setembro!$F$18</f>
        <v>39</v>
      </c>
      <c r="P31" s="15">
        <f>[27]Setembro!$F$19</f>
        <v>51</v>
      </c>
      <c r="Q31" s="15">
        <f>[27]Setembro!$F$20</f>
        <v>95</v>
      </c>
      <c r="R31" s="15">
        <f>[27]Setembro!$F$21</f>
        <v>96</v>
      </c>
      <c r="S31" s="15">
        <f>[27]Setembro!$F$22</f>
        <v>80</v>
      </c>
      <c r="T31" s="15">
        <f>[27]Setembro!$F$23</f>
        <v>54</v>
      </c>
      <c r="U31" s="15">
        <f>[27]Setembro!$F$24</f>
        <v>39</v>
      </c>
      <c r="V31" s="15">
        <f>[27]Setembro!$F$25</f>
        <v>35</v>
      </c>
      <c r="W31" s="15">
        <f>[27]Setembro!$F$26</f>
        <v>52</v>
      </c>
      <c r="X31" s="15">
        <f>[27]Setembro!$F$27</f>
        <v>66</v>
      </c>
      <c r="Y31" s="15">
        <f>[27]Setembro!$F$28</f>
        <v>86</v>
      </c>
      <c r="Z31" s="15">
        <f>[27]Setembro!$F$29</f>
        <v>67</v>
      </c>
      <c r="AA31" s="15">
        <f>[27]Setembro!$F$30</f>
        <v>70</v>
      </c>
      <c r="AB31" s="15">
        <f>[27]Setembro!$F$31</f>
        <v>82</v>
      </c>
      <c r="AC31" s="15">
        <f>[27]Setembro!$F$32</f>
        <v>91</v>
      </c>
      <c r="AD31" s="15">
        <f>[27]Setembro!$F$33</f>
        <v>95</v>
      </c>
      <c r="AE31" s="15">
        <f>[27]Setembro!$F$34</f>
        <v>94</v>
      </c>
      <c r="AF31" s="30">
        <f>MAX(B31:AE31)</f>
        <v>96</v>
      </c>
      <c r="AG31" s="104">
        <f>AVERAGE(B31:AE31)</f>
        <v>64.933333333333337</v>
      </c>
    </row>
    <row r="32" spans="1:35" ht="17.100000000000001" customHeight="1" x14ac:dyDescent="0.2">
      <c r="A32" s="88" t="s">
        <v>20</v>
      </c>
      <c r="B32" s="15" t="str">
        <f>[28]Setembro!$F$5</f>
        <v>*</v>
      </c>
      <c r="C32" s="15" t="str">
        <f>[28]Setembro!$F$6</f>
        <v>*</v>
      </c>
      <c r="D32" s="15" t="str">
        <f>[28]Setembro!$F$7</f>
        <v>*</v>
      </c>
      <c r="E32" s="15" t="str">
        <f>[28]Setembro!$F$8</f>
        <v>*</v>
      </c>
      <c r="F32" s="15" t="str">
        <f>[28]Setembro!$F$9</f>
        <v>*</v>
      </c>
      <c r="G32" s="15" t="str">
        <f>[28]Setembro!$F$10</f>
        <v>*</v>
      </c>
      <c r="H32" s="15" t="str">
        <f>[28]Setembro!$F$11</f>
        <v>*</v>
      </c>
      <c r="I32" s="15" t="str">
        <f>[28]Setembro!$F$12</f>
        <v>*</v>
      </c>
      <c r="J32" s="15" t="str">
        <f>[28]Setembro!$F$13</f>
        <v>*</v>
      </c>
      <c r="K32" s="15" t="str">
        <f>[28]Setembro!$F$14</f>
        <v>*</v>
      </c>
      <c r="L32" s="15" t="str">
        <f>[28]Setembro!$F$15</f>
        <v>*</v>
      </c>
      <c r="M32" s="15" t="str">
        <f>[28]Setembro!$F$16</f>
        <v>*</v>
      </c>
      <c r="N32" s="15" t="str">
        <f>[28]Setembro!$F$17</f>
        <v>*</v>
      </c>
      <c r="O32" s="15" t="str">
        <f>[28]Setembro!$F$18</f>
        <v>*</v>
      </c>
      <c r="P32" s="15" t="str">
        <f>[28]Setembro!$F$19</f>
        <v>*</v>
      </c>
      <c r="Q32" s="15" t="str">
        <f>[28]Setembro!$F$20</f>
        <v>*</v>
      </c>
      <c r="R32" s="15" t="str">
        <f>[28]Setembro!$F$21</f>
        <v>*</v>
      </c>
      <c r="S32" s="15" t="str">
        <f>[28]Setembro!$F$22</f>
        <v>*</v>
      </c>
      <c r="T32" s="15" t="str">
        <f>[28]Setembro!$F$23</f>
        <v>*</v>
      </c>
      <c r="U32" s="15" t="str">
        <f>[28]Setembro!$F$24</f>
        <v>*</v>
      </c>
      <c r="V32" s="15" t="str">
        <f>[28]Setembro!$F$25</f>
        <v>*</v>
      </c>
      <c r="W32" s="15" t="str">
        <f>[28]Setembro!$F$26</f>
        <v>*</v>
      </c>
      <c r="X32" s="15" t="str">
        <f>[28]Setembro!$F$27</f>
        <v>*</v>
      </c>
      <c r="Y32" s="15" t="str">
        <f>[28]Setembro!$F$28</f>
        <v>*</v>
      </c>
      <c r="Z32" s="15" t="str">
        <f>[28]Setembro!$F$29</f>
        <v>*</v>
      </c>
      <c r="AA32" s="15" t="str">
        <f>[28]Setembro!$F$30</f>
        <v>*</v>
      </c>
      <c r="AB32" s="15" t="str">
        <f>[28]Setembro!$F$31</f>
        <v>*</v>
      </c>
      <c r="AC32" s="15" t="str">
        <f>[28]Setembro!$F$32</f>
        <v>*</v>
      </c>
      <c r="AD32" s="15" t="str">
        <f>[28]Setembro!$F$33</f>
        <v>*</v>
      </c>
      <c r="AE32" s="15" t="str">
        <f>[28]Setembro!$F$34</f>
        <v>*</v>
      </c>
      <c r="AF32" s="30" t="s">
        <v>142</v>
      </c>
      <c r="AG32" s="104" t="s">
        <v>142</v>
      </c>
    </row>
    <row r="33" spans="1:35" s="5" customFormat="1" ht="17.100000000000001" customHeight="1" x14ac:dyDescent="0.2">
      <c r="A33" s="90" t="s">
        <v>33</v>
      </c>
      <c r="B33" s="25">
        <f t="shared" ref="B33:AF33" si="5">MAX(B5:B32)</f>
        <v>96</v>
      </c>
      <c r="C33" s="25">
        <f t="shared" si="5"/>
        <v>93</v>
      </c>
      <c r="D33" s="25">
        <f t="shared" si="5"/>
        <v>89</v>
      </c>
      <c r="E33" s="25">
        <f t="shared" si="5"/>
        <v>88</v>
      </c>
      <c r="F33" s="25">
        <f t="shared" si="5"/>
        <v>93</v>
      </c>
      <c r="G33" s="25">
        <f t="shared" si="5"/>
        <v>100</v>
      </c>
      <c r="H33" s="25">
        <f t="shared" si="5"/>
        <v>95</v>
      </c>
      <c r="I33" s="25">
        <f t="shared" si="5"/>
        <v>90</v>
      </c>
      <c r="J33" s="25">
        <f t="shared" si="5"/>
        <v>89</v>
      </c>
      <c r="K33" s="25">
        <f t="shared" si="5"/>
        <v>91</v>
      </c>
      <c r="L33" s="25">
        <f t="shared" si="5"/>
        <v>100</v>
      </c>
      <c r="M33" s="25">
        <f t="shared" si="5"/>
        <v>95</v>
      </c>
      <c r="N33" s="25">
        <f t="shared" si="5"/>
        <v>92</v>
      </c>
      <c r="O33" s="25">
        <f t="shared" si="5"/>
        <v>94</v>
      </c>
      <c r="P33" s="25">
        <f t="shared" si="5"/>
        <v>96</v>
      </c>
      <c r="Q33" s="25">
        <f t="shared" si="5"/>
        <v>96</v>
      </c>
      <c r="R33" s="25">
        <f t="shared" si="5"/>
        <v>97</v>
      </c>
      <c r="S33" s="25">
        <f t="shared" si="5"/>
        <v>91</v>
      </c>
      <c r="T33" s="25">
        <f t="shared" si="5"/>
        <v>93</v>
      </c>
      <c r="U33" s="25">
        <f t="shared" si="5"/>
        <v>90</v>
      </c>
      <c r="V33" s="25">
        <f t="shared" si="5"/>
        <v>80</v>
      </c>
      <c r="W33" s="25">
        <f t="shared" si="5"/>
        <v>85</v>
      </c>
      <c r="X33" s="25">
        <f t="shared" si="5"/>
        <v>98</v>
      </c>
      <c r="Y33" s="25">
        <f t="shared" si="5"/>
        <v>94</v>
      </c>
      <c r="Z33" s="25">
        <f t="shared" si="5"/>
        <v>95</v>
      </c>
      <c r="AA33" s="25">
        <f t="shared" si="5"/>
        <v>89</v>
      </c>
      <c r="AB33" s="25">
        <f t="shared" si="5"/>
        <v>93</v>
      </c>
      <c r="AC33" s="25">
        <f t="shared" si="5"/>
        <v>92</v>
      </c>
      <c r="AD33" s="25">
        <f t="shared" si="5"/>
        <v>100</v>
      </c>
      <c r="AE33" s="25">
        <f t="shared" si="5"/>
        <v>100</v>
      </c>
      <c r="AF33" s="30">
        <f t="shared" si="5"/>
        <v>100</v>
      </c>
      <c r="AG33" s="103">
        <f>AVERAGE(AG5:AG32)</f>
        <v>68.797839506172849</v>
      </c>
      <c r="AH33" s="8"/>
    </row>
    <row r="34" spans="1:35" x14ac:dyDescent="0.2">
      <c r="A34" s="68"/>
      <c r="B34" s="69"/>
      <c r="C34" s="69"/>
      <c r="D34" s="69" t="s">
        <v>141</v>
      </c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72"/>
      <c r="AF34" s="73"/>
      <c r="AG34" s="74"/>
    </row>
    <row r="35" spans="1:35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70"/>
      <c r="K35" s="70"/>
      <c r="L35" s="70"/>
      <c r="M35" s="70" t="s">
        <v>52</v>
      </c>
      <c r="N35" s="70"/>
      <c r="O35" s="70"/>
      <c r="P35" s="70"/>
      <c r="Q35" s="70"/>
      <c r="R35" s="70"/>
      <c r="S35" s="70"/>
      <c r="T35" s="122" t="s">
        <v>139</v>
      </c>
      <c r="U35" s="122"/>
      <c r="V35" s="122"/>
      <c r="W35" s="122"/>
      <c r="X35" s="122"/>
      <c r="Y35" s="70"/>
      <c r="Z35" s="70"/>
      <c r="AA35" s="70"/>
      <c r="AB35" s="70"/>
      <c r="AC35" s="70"/>
      <c r="AD35" s="71"/>
      <c r="AE35" s="70"/>
      <c r="AF35" s="70"/>
      <c r="AG35" s="76"/>
      <c r="AH35" s="2"/>
    </row>
    <row r="36" spans="1:35" x14ac:dyDescent="0.2">
      <c r="A36" s="77"/>
      <c r="B36" s="70"/>
      <c r="C36" s="70"/>
      <c r="D36" s="70"/>
      <c r="E36" s="70"/>
      <c r="F36" s="70"/>
      <c r="G36" s="70"/>
      <c r="H36" s="70"/>
      <c r="I36" s="70"/>
      <c r="J36" s="78"/>
      <c r="K36" s="78"/>
      <c r="L36" s="78"/>
      <c r="M36" s="78" t="s">
        <v>53</v>
      </c>
      <c r="N36" s="78"/>
      <c r="O36" s="78"/>
      <c r="P36" s="78"/>
      <c r="Q36" s="70"/>
      <c r="R36" s="70"/>
      <c r="S36" s="70"/>
      <c r="T36" s="123" t="s">
        <v>140</v>
      </c>
      <c r="U36" s="123"/>
      <c r="V36" s="123"/>
      <c r="W36" s="123"/>
      <c r="X36" s="123"/>
      <c r="Y36" s="70"/>
      <c r="Z36" s="70"/>
      <c r="AA36" s="70"/>
      <c r="AB36" s="70"/>
      <c r="AC36" s="70"/>
      <c r="AD36" s="71"/>
      <c r="AE36" s="72"/>
      <c r="AF36" s="73"/>
      <c r="AG36" s="79"/>
      <c r="AH36" s="2"/>
      <c r="AI36" s="2"/>
    </row>
    <row r="37" spans="1:35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72"/>
      <c r="AF37" s="73"/>
      <c r="AG37" s="80"/>
      <c r="AH37" s="12"/>
    </row>
    <row r="38" spans="1:35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3"/>
    </row>
    <row r="41" spans="1:35" x14ac:dyDescent="0.2">
      <c r="E41" s="2" t="s">
        <v>54</v>
      </c>
    </row>
    <row r="42" spans="1:35" x14ac:dyDescent="0.2">
      <c r="K42" s="2" t="s">
        <v>54</v>
      </c>
      <c r="U42" s="2" t="s">
        <v>54</v>
      </c>
    </row>
  </sheetData>
  <mergeCells count="35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  <mergeCell ref="T35:X35"/>
    <mergeCell ref="T36:X36"/>
    <mergeCell ref="M3:M4"/>
    <mergeCell ref="V3:V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opLeftCell="A10" zoomScale="90" zoomScaleNormal="90" workbookViewId="0">
      <selection activeCell="M42" sqref="M4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27" t="s">
        <v>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01"/>
    </row>
    <row r="2" spans="1:33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6"/>
    </row>
    <row r="3" spans="1:33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28" t="s">
        <v>42</v>
      </c>
      <c r="AG3" s="102" t="s">
        <v>40</v>
      </c>
    </row>
    <row r="4" spans="1:33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28" t="s">
        <v>39</v>
      </c>
      <c r="AG4" s="102" t="s">
        <v>39</v>
      </c>
    </row>
    <row r="5" spans="1:33" s="5" customFormat="1" ht="20.100000000000001" customHeight="1" x14ac:dyDescent="0.2">
      <c r="A5" s="88" t="s">
        <v>47</v>
      </c>
      <c r="B5" s="13">
        <f>[1]Setembro!$G$5</f>
        <v>26</v>
      </c>
      <c r="C5" s="13">
        <f>[1]Setembro!$G$6</f>
        <v>20</v>
      </c>
      <c r="D5" s="13">
        <f>[1]Setembro!$G$7</f>
        <v>18</v>
      </c>
      <c r="E5" s="13">
        <f>[1]Setembro!$G$8</f>
        <v>15</v>
      </c>
      <c r="F5" s="13">
        <f>[1]Setembro!$G$9</f>
        <v>14</v>
      </c>
      <c r="G5" s="13">
        <f>[1]Setembro!$G$10</f>
        <v>12</v>
      </c>
      <c r="H5" s="13">
        <f>[1]Setembro!$G$11</f>
        <v>11</v>
      </c>
      <c r="I5" s="13">
        <f>[1]Setembro!$G$12</f>
        <v>13</v>
      </c>
      <c r="J5" s="13">
        <f>[1]Setembro!$G$13</f>
        <v>13</v>
      </c>
      <c r="K5" s="13">
        <f>[1]Setembro!$G$14</f>
        <v>13</v>
      </c>
      <c r="L5" s="13">
        <f>[1]Setembro!$G$15</f>
        <v>14</v>
      </c>
      <c r="M5" s="13">
        <f>[1]Setembro!$G$16</f>
        <v>13</v>
      </c>
      <c r="N5" s="13">
        <f>[1]Setembro!$G$17</f>
        <v>13</v>
      </c>
      <c r="O5" s="13">
        <f>[1]Setembro!$G$18</f>
        <v>10</v>
      </c>
      <c r="P5" s="13">
        <f>[1]Setembro!$G$19</f>
        <v>13</v>
      </c>
      <c r="Q5" s="13">
        <f>[1]Setembro!$G$20</f>
        <v>13</v>
      </c>
      <c r="R5" s="13">
        <f>[1]Setembro!$G$21</f>
        <v>22</v>
      </c>
      <c r="S5" s="13">
        <f>[1]Setembro!$G$22</f>
        <v>14</v>
      </c>
      <c r="T5" s="13">
        <f>[1]Setembro!$G$23</f>
        <v>12</v>
      </c>
      <c r="U5" s="13">
        <f>[1]Setembro!$G$24</f>
        <v>13</v>
      </c>
      <c r="V5" s="13">
        <f>[1]Setembro!$G$25</f>
        <v>12</v>
      </c>
      <c r="W5" s="13">
        <f>[1]Setembro!$G$26</f>
        <v>12</v>
      </c>
      <c r="X5" s="13">
        <f>[1]Setembro!$G$27</f>
        <v>14</v>
      </c>
      <c r="Y5" s="13">
        <f>[1]Setembro!$G$28</f>
        <v>17</v>
      </c>
      <c r="Z5" s="13">
        <f>[1]Setembro!$G$29</f>
        <v>20</v>
      </c>
      <c r="AA5" s="13">
        <f>[1]Setembro!$G$30</f>
        <v>15</v>
      </c>
      <c r="AB5" s="13">
        <f>[1]Setembro!$G$31</f>
        <v>15</v>
      </c>
      <c r="AC5" s="13">
        <f>[1]Setembro!$G$32</f>
        <v>22</v>
      </c>
      <c r="AD5" s="13">
        <f>[1]Setembro!$G$33</f>
        <v>79</v>
      </c>
      <c r="AE5" s="13">
        <f>[1]Setembro!$G$34</f>
        <v>50</v>
      </c>
      <c r="AF5" s="29">
        <f t="shared" ref="AF5:AF13" si="1">MIN(B5:AE5)</f>
        <v>10</v>
      </c>
      <c r="AG5" s="103">
        <f t="shared" ref="AG5:AG13" si="2">AVERAGE(B5:AE5)</f>
        <v>18.266666666666666</v>
      </c>
    </row>
    <row r="6" spans="1:33" ht="17.100000000000001" customHeight="1" x14ac:dyDescent="0.2">
      <c r="A6" s="88" t="s">
        <v>0</v>
      </c>
      <c r="B6" s="14">
        <f>[2]Setembro!$G$5</f>
        <v>30</v>
      </c>
      <c r="C6" s="14">
        <f>[2]Setembro!$G$6</f>
        <v>24</v>
      </c>
      <c r="D6" s="14">
        <f>[2]Setembro!$G$7</f>
        <v>21</v>
      </c>
      <c r="E6" s="14">
        <f>[2]Setembro!$G$8</f>
        <v>13</v>
      </c>
      <c r="F6" s="14">
        <f>[2]Setembro!$G$9</f>
        <v>34</v>
      </c>
      <c r="G6" s="14">
        <f>[2]Setembro!$G$10</f>
        <v>12</v>
      </c>
      <c r="H6" s="14">
        <f>[2]Setembro!$G$11</f>
        <v>11</v>
      </c>
      <c r="I6" s="14">
        <f>[2]Setembro!$G$12</f>
        <v>13</v>
      </c>
      <c r="J6" s="14">
        <f>[2]Setembro!$G$13</f>
        <v>12</v>
      </c>
      <c r="K6" s="14">
        <f>[2]Setembro!$G$14</f>
        <v>11</v>
      </c>
      <c r="L6" s="14">
        <f>[2]Setembro!$G$15</f>
        <v>24</v>
      </c>
      <c r="M6" s="14">
        <f>[2]Setembro!$G$16</f>
        <v>16</v>
      </c>
      <c r="N6" s="14">
        <f>[2]Setembro!$G$17</f>
        <v>11</v>
      </c>
      <c r="O6" s="14">
        <f>[2]Setembro!$G$18</f>
        <v>12</v>
      </c>
      <c r="P6" s="14">
        <f>[2]Setembro!$G$19</f>
        <v>42</v>
      </c>
      <c r="Q6" s="14">
        <f>[2]Setembro!$G$20</f>
        <v>63</v>
      </c>
      <c r="R6" s="14">
        <f>[2]Setembro!$G$21</f>
        <v>23</v>
      </c>
      <c r="S6" s="14">
        <f>[2]Setembro!$G$22</f>
        <v>16</v>
      </c>
      <c r="T6" s="14">
        <f>[2]Setembro!$G$23</f>
        <v>11</v>
      </c>
      <c r="U6" s="14">
        <f>[2]Setembro!$G$24</f>
        <v>11</v>
      </c>
      <c r="V6" s="14">
        <f>[2]Setembro!$G$25</f>
        <v>11</v>
      </c>
      <c r="W6" s="14">
        <f>[2]Setembro!$G$26</f>
        <v>11</v>
      </c>
      <c r="X6" s="14">
        <f>[2]Setembro!$G$27</f>
        <v>35</v>
      </c>
      <c r="Y6" s="14">
        <f>[2]Setembro!$G$28</f>
        <v>29</v>
      </c>
      <c r="Z6" s="14">
        <f>[2]Setembro!$G$29</f>
        <v>33</v>
      </c>
      <c r="AA6" s="14">
        <f>[2]Setembro!$G$30</f>
        <v>19</v>
      </c>
      <c r="AB6" s="14">
        <f>[2]Setembro!$G$31</f>
        <v>11</v>
      </c>
      <c r="AC6" s="14">
        <f>[2]Setembro!$G$32</f>
        <v>22</v>
      </c>
      <c r="AD6" s="14">
        <f>[2]Setembro!$G$33</f>
        <v>83</v>
      </c>
      <c r="AE6" s="14">
        <f>[2]Setembro!$G$34</f>
        <v>40</v>
      </c>
      <c r="AF6" s="34">
        <f t="shared" si="1"/>
        <v>11</v>
      </c>
      <c r="AG6" s="104">
        <f t="shared" si="2"/>
        <v>23.466666666666665</v>
      </c>
    </row>
    <row r="7" spans="1:33" ht="17.100000000000001" customHeight="1" x14ac:dyDescent="0.2">
      <c r="A7" s="88" t="s">
        <v>1</v>
      </c>
      <c r="B7" s="14">
        <f>[3]Setembro!$G$5</f>
        <v>15</v>
      </c>
      <c r="C7" s="14">
        <f>[3]Setembro!$G$6</f>
        <v>13</v>
      </c>
      <c r="D7" s="14">
        <f>[3]Setembro!$G$7</f>
        <v>15</v>
      </c>
      <c r="E7" s="14">
        <f>[3]Setembro!$G$8</f>
        <v>14</v>
      </c>
      <c r="F7" s="14">
        <f>[3]Setembro!$G$9</f>
        <v>27</v>
      </c>
      <c r="G7" s="14">
        <f>[3]Setembro!$G$10</f>
        <v>22</v>
      </c>
      <c r="H7" s="14">
        <f>[3]Setembro!$G$11</f>
        <v>10</v>
      </c>
      <c r="I7" s="14">
        <f>[3]Setembro!$G$12</f>
        <v>14</v>
      </c>
      <c r="J7" s="14">
        <f>[3]Setembro!$G$13</f>
        <v>15</v>
      </c>
      <c r="K7" s="14">
        <f>[3]Setembro!$G$14</f>
        <v>13</v>
      </c>
      <c r="L7" s="14">
        <f>[3]Setembro!$G$15</f>
        <v>31</v>
      </c>
      <c r="M7" s="14">
        <f>[3]Setembro!$G$16</f>
        <v>19</v>
      </c>
      <c r="N7" s="14">
        <f>[3]Setembro!$G$17</f>
        <v>13</v>
      </c>
      <c r="O7" s="14">
        <f>[3]Setembro!$G$18</f>
        <v>15</v>
      </c>
      <c r="P7" s="14">
        <f>[3]Setembro!$G$19</f>
        <v>15</v>
      </c>
      <c r="Q7" s="14">
        <f>[3]Setembro!$G$20</f>
        <v>41</v>
      </c>
      <c r="R7" s="14">
        <f>[3]Setembro!$G$21</f>
        <v>33</v>
      </c>
      <c r="S7" s="14">
        <f>[3]Setembro!$G$22</f>
        <v>16</v>
      </c>
      <c r="T7" s="14">
        <f>[3]Setembro!$G$23</f>
        <v>11</v>
      </c>
      <c r="U7" s="14">
        <f>[3]Setembro!$G$24</f>
        <v>11</v>
      </c>
      <c r="V7" s="14">
        <f>[3]Setembro!$G$25</f>
        <v>12</v>
      </c>
      <c r="W7" s="14">
        <f>[3]Setembro!$G$26</f>
        <v>13</v>
      </c>
      <c r="X7" s="14">
        <f>[3]Setembro!$G$27</f>
        <v>23</v>
      </c>
      <c r="Y7" s="14">
        <f>[3]Setembro!$G$28</f>
        <v>18</v>
      </c>
      <c r="Z7" s="14">
        <f>[3]Setembro!$G$29</f>
        <v>26</v>
      </c>
      <c r="AA7" s="14">
        <f>[3]Setembro!$G$30</f>
        <v>16</v>
      </c>
      <c r="AB7" s="14">
        <f>[3]Setembro!$G$31</f>
        <v>14</v>
      </c>
      <c r="AC7" s="14">
        <f>[3]Setembro!$G$32</f>
        <v>30</v>
      </c>
      <c r="AD7" s="14">
        <f>[3]Setembro!$G$33</f>
        <v>58</v>
      </c>
      <c r="AE7" s="14">
        <f>[3]Setembro!$G$34</f>
        <v>44</v>
      </c>
      <c r="AF7" s="34">
        <f t="shared" si="1"/>
        <v>10</v>
      </c>
      <c r="AG7" s="104">
        <f t="shared" si="2"/>
        <v>20.566666666666666</v>
      </c>
    </row>
    <row r="8" spans="1:33" ht="17.100000000000001" customHeight="1" x14ac:dyDescent="0.2">
      <c r="A8" s="88" t="s">
        <v>55</v>
      </c>
      <c r="B8" s="14">
        <f>[4]Setembro!$G$5</f>
        <v>29</v>
      </c>
      <c r="C8" s="14">
        <f>[4]Setembro!$G$6</f>
        <v>28</v>
      </c>
      <c r="D8" s="14">
        <f>[4]Setembro!$G$7</f>
        <v>20</v>
      </c>
      <c r="E8" s="14">
        <f>[4]Setembro!$G$8</f>
        <v>17</v>
      </c>
      <c r="F8" s="14">
        <f>[4]Setembro!$G$9</f>
        <v>15</v>
      </c>
      <c r="G8" s="14">
        <f>[4]Setembro!$G$10</f>
        <v>11</v>
      </c>
      <c r="H8" s="14">
        <f>[4]Setembro!$G$11</f>
        <v>13</v>
      </c>
      <c r="I8" s="14">
        <f>[4]Setembro!$G$12</f>
        <v>13</v>
      </c>
      <c r="J8" s="14">
        <f>[4]Setembro!$G$13</f>
        <v>13</v>
      </c>
      <c r="K8" s="14">
        <f>[4]Setembro!$G$14</f>
        <v>12</v>
      </c>
      <c r="L8" s="14">
        <f>[4]Setembro!$G$15</f>
        <v>12</v>
      </c>
      <c r="M8" s="14">
        <f>[4]Setembro!$G$16</f>
        <v>11</v>
      </c>
      <c r="N8" s="14">
        <f>[4]Setembro!$G$17</f>
        <v>13</v>
      </c>
      <c r="O8" s="14">
        <f>[4]Setembro!$G$18</f>
        <v>12</v>
      </c>
      <c r="P8" s="14">
        <f>[4]Setembro!$G$19</f>
        <v>13</v>
      </c>
      <c r="Q8" s="14">
        <f>[4]Setembro!$G$20</f>
        <v>17</v>
      </c>
      <c r="R8" s="14">
        <f>[4]Setembro!$G$21</f>
        <v>27</v>
      </c>
      <c r="S8" s="14">
        <f>[4]Setembro!$G$22</f>
        <v>13</v>
      </c>
      <c r="T8" s="14">
        <f>[4]Setembro!$G$23</f>
        <v>13</v>
      </c>
      <c r="U8" s="14">
        <f>[4]Setembro!$G$24</f>
        <v>12</v>
      </c>
      <c r="V8" s="14">
        <f>[4]Setembro!$G$25</f>
        <v>13</v>
      </c>
      <c r="W8" s="14">
        <f>[4]Setembro!$G$26</f>
        <v>13</v>
      </c>
      <c r="X8" s="14">
        <f>[4]Setembro!$G$27</f>
        <v>15</v>
      </c>
      <c r="Y8" s="14">
        <f>[4]Setembro!$G$28</f>
        <v>22</v>
      </c>
      <c r="Z8" s="14">
        <f>[4]Setembro!$G$29</f>
        <v>20</v>
      </c>
      <c r="AA8" s="14">
        <f>[4]Setembro!$G$30</f>
        <v>23</v>
      </c>
      <c r="AB8" s="14">
        <f>[4]Setembro!$G$31</f>
        <v>14</v>
      </c>
      <c r="AC8" s="14">
        <f>[4]Setembro!$G$32</f>
        <v>20</v>
      </c>
      <c r="AD8" s="14">
        <f>[4]Setembro!$G$33</f>
        <v>56</v>
      </c>
      <c r="AE8" s="14">
        <f>[4]Setembro!$G$34</f>
        <v>43</v>
      </c>
      <c r="AF8" s="34">
        <f t="shared" ref="AF8" si="3">MIN(B8:AE8)</f>
        <v>11</v>
      </c>
      <c r="AG8" s="104">
        <f t="shared" ref="AG8" si="4">AVERAGE(B8:AE8)</f>
        <v>18.433333333333334</v>
      </c>
    </row>
    <row r="9" spans="1:33" ht="17.100000000000001" customHeight="1" x14ac:dyDescent="0.2">
      <c r="A9" s="88" t="s">
        <v>48</v>
      </c>
      <c r="B9" s="14">
        <f>[5]Setembro!$G$5</f>
        <v>22</v>
      </c>
      <c r="C9" s="14" t="str">
        <f>[5]Setembro!$G$6</f>
        <v>*</v>
      </c>
      <c r="D9" s="14" t="str">
        <f>[5]Setembro!$G$7</f>
        <v>*</v>
      </c>
      <c r="E9" s="14" t="str">
        <f>[5]Setembro!$G$8</f>
        <v>*</v>
      </c>
      <c r="F9" s="14" t="str">
        <f>[5]Setembro!$G$9</f>
        <v>*</v>
      </c>
      <c r="G9" s="14" t="str">
        <f>[5]Setembro!$G$10</f>
        <v>*</v>
      </c>
      <c r="H9" s="14" t="str">
        <f>[5]Setembro!$G$11</f>
        <v>*</v>
      </c>
      <c r="I9" s="14" t="str">
        <f>[5]Setembro!$G$12</f>
        <v>*</v>
      </c>
      <c r="J9" s="14" t="str">
        <f>[5]Setembro!$G$13</f>
        <v>*</v>
      </c>
      <c r="K9" s="14" t="str">
        <f>[5]Setembro!$G$14</f>
        <v>*</v>
      </c>
      <c r="L9" s="14">
        <f>[5]Setembro!$G$15</f>
        <v>20</v>
      </c>
      <c r="M9" s="14" t="str">
        <f>[5]Setembro!$G$16</f>
        <v>*</v>
      </c>
      <c r="N9" s="14" t="str">
        <f>[5]Setembro!$G$17</f>
        <v>*</v>
      </c>
      <c r="O9" s="14" t="str">
        <f>[5]Setembro!$G$18</f>
        <v>*</v>
      </c>
      <c r="P9" s="14" t="str">
        <f>[5]Setembro!$G$19</f>
        <v>*</v>
      </c>
      <c r="Q9" s="14" t="str">
        <f>[5]Setembro!$G$20</f>
        <v>*</v>
      </c>
      <c r="R9" s="14" t="str">
        <f>[5]Setembro!$G$21</f>
        <v>*</v>
      </c>
      <c r="S9" s="14" t="str">
        <f>[5]Setembro!$G$22</f>
        <v>*</v>
      </c>
      <c r="T9" s="14" t="str">
        <f>[5]Setembro!$G$23</f>
        <v>*</v>
      </c>
      <c r="U9" s="14" t="str">
        <f>[5]Setembro!$G$24</f>
        <v>*</v>
      </c>
      <c r="V9" s="14" t="str">
        <f>[5]Setembro!$G$25</f>
        <v>*</v>
      </c>
      <c r="W9" s="14" t="str">
        <f>[5]Setembro!$G$26</f>
        <v>*</v>
      </c>
      <c r="X9" s="14" t="str">
        <f>[5]Setembro!$G$27</f>
        <v>*</v>
      </c>
      <c r="Y9" s="14" t="str">
        <f>[5]Setembro!$G$28</f>
        <v>*</v>
      </c>
      <c r="Z9" s="14" t="str">
        <f>[5]Setembro!$G$29</f>
        <v>*</v>
      </c>
      <c r="AA9" s="14" t="str">
        <f>[5]Setembro!$G$30</f>
        <v>*</v>
      </c>
      <c r="AB9" s="14" t="str">
        <f>[5]Setembro!$G$31</f>
        <v>*</v>
      </c>
      <c r="AC9" s="14">
        <f>[5]Setembro!$G$32</f>
        <v>48</v>
      </c>
      <c r="AD9" s="14">
        <f>[5]Setembro!$G$33</f>
        <v>49</v>
      </c>
      <c r="AE9" s="14">
        <f>[5]Setembro!$G$34</f>
        <v>49</v>
      </c>
      <c r="AF9" s="34">
        <f t="shared" si="1"/>
        <v>20</v>
      </c>
      <c r="AG9" s="104">
        <f t="shared" si="2"/>
        <v>37.6</v>
      </c>
    </row>
    <row r="10" spans="1:33" ht="17.100000000000001" customHeight="1" x14ac:dyDescent="0.2">
      <c r="A10" s="88" t="s">
        <v>2</v>
      </c>
      <c r="B10" s="14">
        <f>[6]Setembro!$G$5</f>
        <v>23</v>
      </c>
      <c r="C10" s="14">
        <f>[6]Setembro!$G$6</f>
        <v>20</v>
      </c>
      <c r="D10" s="14">
        <f>[6]Setembro!$G$7</f>
        <v>23</v>
      </c>
      <c r="E10" s="14">
        <f>[6]Setembro!$G$8</f>
        <v>20</v>
      </c>
      <c r="F10" s="14">
        <f>[6]Setembro!$G$9</f>
        <v>23</v>
      </c>
      <c r="G10" s="14">
        <f>[6]Setembro!$G$10</f>
        <v>16</v>
      </c>
      <c r="H10" s="14">
        <f>[6]Setembro!$G$11</f>
        <v>14</v>
      </c>
      <c r="I10" s="14">
        <f>[6]Setembro!$G$12</f>
        <v>18</v>
      </c>
      <c r="J10" s="14">
        <f>[6]Setembro!$G$13</f>
        <v>17</v>
      </c>
      <c r="K10" s="14">
        <f>[6]Setembro!$G$14</f>
        <v>16</v>
      </c>
      <c r="L10" s="14">
        <f>[6]Setembro!$G$15</f>
        <v>24</v>
      </c>
      <c r="M10" s="14">
        <f>[6]Setembro!$G$16</f>
        <v>18</v>
      </c>
      <c r="N10" s="14">
        <f>[6]Setembro!$G$17</f>
        <v>19</v>
      </c>
      <c r="O10" s="14">
        <f>[6]Setembro!$G$18</f>
        <v>17</v>
      </c>
      <c r="P10" s="14">
        <f>[6]Setembro!$G$19</f>
        <v>18</v>
      </c>
      <c r="Q10" s="14">
        <f>[6]Setembro!$G$20</f>
        <v>39</v>
      </c>
      <c r="R10" s="14">
        <f>[6]Setembro!$G$21</f>
        <v>35</v>
      </c>
      <c r="S10" s="14">
        <f>[6]Setembro!$G$22</f>
        <v>16</v>
      </c>
      <c r="T10" s="14">
        <f>[6]Setembro!$G$23</f>
        <v>14</v>
      </c>
      <c r="U10" s="14">
        <f>[6]Setembro!$G$24</f>
        <v>14</v>
      </c>
      <c r="V10" s="14">
        <f>[6]Setembro!$G$25</f>
        <v>14</v>
      </c>
      <c r="W10" s="14">
        <f>[6]Setembro!$G$26</f>
        <v>15</v>
      </c>
      <c r="X10" s="14">
        <f>[6]Setembro!$G$27</f>
        <v>15</v>
      </c>
      <c r="Y10" s="14">
        <f>[6]Setembro!$G$28</f>
        <v>19</v>
      </c>
      <c r="Z10" s="14">
        <f>[6]Setembro!$G$29</f>
        <v>27</v>
      </c>
      <c r="AA10" s="14">
        <f>[6]Setembro!$G$30</f>
        <v>19</v>
      </c>
      <c r="AB10" s="14">
        <f>[6]Setembro!$G$31</f>
        <v>17</v>
      </c>
      <c r="AC10" s="14">
        <f>[6]Setembro!$G$32</f>
        <v>30</v>
      </c>
      <c r="AD10" s="14">
        <f>[6]Setembro!$G$33</f>
        <v>54</v>
      </c>
      <c r="AE10" s="14">
        <f>[6]Setembro!$G$34</f>
        <v>53</v>
      </c>
      <c r="AF10" s="34">
        <f t="shared" si="1"/>
        <v>14</v>
      </c>
      <c r="AG10" s="104">
        <f t="shared" si="2"/>
        <v>22.233333333333334</v>
      </c>
    </row>
    <row r="11" spans="1:33" ht="17.100000000000001" customHeight="1" x14ac:dyDescent="0.2">
      <c r="A11" s="88" t="s">
        <v>3</v>
      </c>
      <c r="B11" s="14">
        <f>[7]Setembro!$G$5</f>
        <v>11</v>
      </c>
      <c r="C11" s="14">
        <f>[7]Setembro!$G$6</f>
        <v>16</v>
      </c>
      <c r="D11" s="14">
        <f>[7]Setembro!$G$7</f>
        <v>15</v>
      </c>
      <c r="E11" s="14">
        <f>[7]Setembro!$G$8</f>
        <v>15</v>
      </c>
      <c r="F11" s="14">
        <f>[7]Setembro!$G$9</f>
        <v>12</v>
      </c>
      <c r="G11" s="14">
        <f>[7]Setembro!$G$10</f>
        <v>12</v>
      </c>
      <c r="H11" s="14">
        <f>[7]Setembro!$G$11</f>
        <v>13</v>
      </c>
      <c r="I11" s="14">
        <f>[7]Setembro!$G$12</f>
        <v>13</v>
      </c>
      <c r="J11" s="14">
        <f>[7]Setembro!$G$13</f>
        <v>13</v>
      </c>
      <c r="K11" s="14">
        <f>[7]Setembro!$G$14</f>
        <v>13</v>
      </c>
      <c r="L11" s="14">
        <f>[7]Setembro!$G$15</f>
        <v>12</v>
      </c>
      <c r="M11" s="14">
        <f>[7]Setembro!$G$16</f>
        <v>11</v>
      </c>
      <c r="N11" s="14">
        <f>[7]Setembro!$G$17</f>
        <v>12</v>
      </c>
      <c r="O11" s="14">
        <f>[7]Setembro!$G$18</f>
        <v>12</v>
      </c>
      <c r="P11" s="14">
        <f>[7]Setembro!$G$19</f>
        <v>12</v>
      </c>
      <c r="Q11" s="14">
        <f>[7]Setembro!$G$20</f>
        <v>11</v>
      </c>
      <c r="R11" s="14">
        <f>[7]Setembro!$G$21</f>
        <v>12</v>
      </c>
      <c r="S11" s="14">
        <f>[7]Setembro!$G$22</f>
        <v>12</v>
      </c>
      <c r="T11" s="14">
        <f>[7]Setembro!$G$23</f>
        <v>13</v>
      </c>
      <c r="U11" s="14">
        <f>[7]Setembro!$G$24</f>
        <v>12</v>
      </c>
      <c r="V11" s="14">
        <f>[7]Setembro!$G$25</f>
        <v>15</v>
      </c>
      <c r="W11" s="14">
        <f>[7]Setembro!$G$26</f>
        <v>18</v>
      </c>
      <c r="X11" s="14">
        <f>[7]Setembro!$G$27</f>
        <v>16</v>
      </c>
      <c r="Y11" s="14">
        <f>[7]Setembro!$G$28</f>
        <v>15</v>
      </c>
      <c r="Z11" s="14">
        <f>[7]Setembro!$G$29</f>
        <v>15</v>
      </c>
      <c r="AA11" s="14">
        <f>[7]Setembro!$G$30</f>
        <v>16</v>
      </c>
      <c r="AB11" s="14">
        <f>[7]Setembro!$G$31</f>
        <v>19</v>
      </c>
      <c r="AC11" s="14">
        <f>[7]Setembro!$G$32</f>
        <v>17</v>
      </c>
      <c r="AD11" s="14">
        <f>[7]Setembro!$G$33</f>
        <v>43</v>
      </c>
      <c r="AE11" s="14">
        <f>[7]Setembro!$G$34</f>
        <v>42</v>
      </c>
      <c r="AF11" s="34">
        <f t="shared" si="1"/>
        <v>11</v>
      </c>
      <c r="AG11" s="104">
        <f t="shared" si="2"/>
        <v>15.6</v>
      </c>
    </row>
    <row r="12" spans="1:33" ht="17.100000000000001" customHeight="1" x14ac:dyDescent="0.2">
      <c r="A12" s="88" t="s">
        <v>4</v>
      </c>
      <c r="B12" s="14" t="str">
        <f>[8]Setembro!$G$5</f>
        <v>*</v>
      </c>
      <c r="C12" s="14" t="str">
        <f>[8]Setembro!$G$6</f>
        <v>*</v>
      </c>
      <c r="D12" s="14" t="str">
        <f>[8]Setembro!$G$7</f>
        <v>*</v>
      </c>
      <c r="E12" s="14" t="str">
        <f>[8]Setembro!$G$8</f>
        <v>*</v>
      </c>
      <c r="F12" s="14" t="str">
        <f>[8]Setembro!$G$9</f>
        <v>*</v>
      </c>
      <c r="G12" s="14" t="str">
        <f>[8]Setembro!$G$10</f>
        <v>*</v>
      </c>
      <c r="H12" s="14" t="str">
        <f>[8]Setembro!$G$11</f>
        <v>*</v>
      </c>
      <c r="I12" s="14" t="str">
        <f>[8]Setembro!$G$12</f>
        <v>*</v>
      </c>
      <c r="J12" s="14" t="str">
        <f>[8]Setembro!$G$13</f>
        <v>*</v>
      </c>
      <c r="K12" s="14" t="str">
        <f>[8]Setembro!$G$14</f>
        <v>*</v>
      </c>
      <c r="L12" s="14" t="str">
        <f>[8]Setembro!$G$15</f>
        <v>*</v>
      </c>
      <c r="M12" s="14" t="str">
        <f>[8]Setembro!$G$16</f>
        <v>*</v>
      </c>
      <c r="N12" s="14" t="str">
        <f>[8]Setembro!$G$17</f>
        <v>*</v>
      </c>
      <c r="O12" s="14" t="str">
        <f>[8]Setembro!$G$18</f>
        <v>*</v>
      </c>
      <c r="P12" s="14" t="str">
        <f>[8]Setembro!$G$19</f>
        <v>*</v>
      </c>
      <c r="Q12" s="14" t="str">
        <f>[8]Setembro!$G$20</f>
        <v>*</v>
      </c>
      <c r="R12" s="14" t="str">
        <f>[8]Setembro!$G$21</f>
        <v>*</v>
      </c>
      <c r="S12" s="14" t="str">
        <f>[8]Setembro!$G$22</f>
        <v>*</v>
      </c>
      <c r="T12" s="14" t="str">
        <f>[8]Setembro!$G$23</f>
        <v>*</v>
      </c>
      <c r="U12" s="14" t="str">
        <f>[8]Setembro!$G$24</f>
        <v>*</v>
      </c>
      <c r="V12" s="14" t="str">
        <f>[8]Setembro!$G$25</f>
        <v>*</v>
      </c>
      <c r="W12" s="14" t="str">
        <f>[8]Setembro!$G$26</f>
        <v>*</v>
      </c>
      <c r="X12" s="14" t="str">
        <f>[8]Setembro!$G$27</f>
        <v>*</v>
      </c>
      <c r="Y12" s="14" t="str">
        <f>[8]Setembro!$G$28</f>
        <v>*</v>
      </c>
      <c r="Z12" s="14" t="str">
        <f>[8]Setembro!$G$29</f>
        <v>*</v>
      </c>
      <c r="AA12" s="14">
        <f>[8]Setembro!$G$30</f>
        <v>24</v>
      </c>
      <c r="AB12" s="14">
        <f>[8]Setembro!$G$31</f>
        <v>23</v>
      </c>
      <c r="AC12" s="14">
        <f>[8]Setembro!$G$32</f>
        <v>31</v>
      </c>
      <c r="AD12" s="14">
        <f>[8]Setembro!$G$33</f>
        <v>54</v>
      </c>
      <c r="AE12" s="14">
        <f>[8]Setembro!$G$34</f>
        <v>49</v>
      </c>
      <c r="AF12" s="34">
        <f t="shared" si="1"/>
        <v>23</v>
      </c>
      <c r="AG12" s="104">
        <f t="shared" si="2"/>
        <v>36.200000000000003</v>
      </c>
    </row>
    <row r="13" spans="1:33" ht="17.100000000000001" customHeight="1" x14ac:dyDescent="0.2">
      <c r="A13" s="88" t="s">
        <v>5</v>
      </c>
      <c r="B13" s="15">
        <f>[9]Setembro!$G$5</f>
        <v>32</v>
      </c>
      <c r="C13" s="15">
        <f>[9]Setembro!$G$6</f>
        <v>30</v>
      </c>
      <c r="D13" s="15">
        <f>[9]Setembro!$G$7</f>
        <v>30</v>
      </c>
      <c r="E13" s="15">
        <f>[9]Setembro!$G$8</f>
        <v>32</v>
      </c>
      <c r="F13" s="15">
        <f>[9]Setembro!$G$9</f>
        <v>32</v>
      </c>
      <c r="G13" s="15">
        <f>[9]Setembro!$G$10</f>
        <v>45</v>
      </c>
      <c r="H13" s="15">
        <f>[9]Setembro!$G$11</f>
        <v>27</v>
      </c>
      <c r="I13" s="15">
        <f>[9]Setembro!$G$12</f>
        <v>27</v>
      </c>
      <c r="J13" s="15">
        <f>[9]Setembro!$G$13</f>
        <v>33</v>
      </c>
      <c r="K13" s="15">
        <f>[9]Setembro!$G$14</f>
        <v>43</v>
      </c>
      <c r="L13" s="15">
        <f>[9]Setembro!$G$15</f>
        <v>35</v>
      </c>
      <c r="M13" s="15">
        <f>[9]Setembro!$G$16</f>
        <v>32</v>
      </c>
      <c r="N13" s="15">
        <f>[9]Setembro!$G$17</f>
        <v>38</v>
      </c>
      <c r="O13" s="15">
        <f>[9]Setembro!$G$18</f>
        <v>25</v>
      </c>
      <c r="P13" s="15">
        <f>[9]Setembro!$G$19</f>
        <v>35</v>
      </c>
      <c r="Q13" s="15">
        <f>[9]Setembro!$G$20</f>
        <v>47</v>
      </c>
      <c r="R13" s="15">
        <f>[9]Setembro!$G$21</f>
        <v>36</v>
      </c>
      <c r="S13" s="15">
        <f>[9]Setembro!$G$22</f>
        <v>32</v>
      </c>
      <c r="T13" s="15">
        <f>[9]Setembro!$G$23</f>
        <v>22</v>
      </c>
      <c r="U13" s="15">
        <f>[9]Setembro!$G$24</f>
        <v>23</v>
      </c>
      <c r="V13" s="15">
        <f>[9]Setembro!$G$25</f>
        <v>28</v>
      </c>
      <c r="W13" s="15">
        <f>[9]Setembro!$G$26</f>
        <v>33</v>
      </c>
      <c r="X13" s="15">
        <f>[9]Setembro!$G$27</f>
        <v>34</v>
      </c>
      <c r="Y13" s="15">
        <f>[9]Setembro!$G$28</f>
        <v>37</v>
      </c>
      <c r="Z13" s="15">
        <f>[9]Setembro!$G$29</f>
        <v>23</v>
      </c>
      <c r="AA13" s="15">
        <f>[9]Setembro!$G$30</f>
        <v>32</v>
      </c>
      <c r="AB13" s="15">
        <f>[9]Setembro!$G$31</f>
        <v>28</v>
      </c>
      <c r="AC13" s="15">
        <f>[9]Setembro!$G$32</f>
        <v>54</v>
      </c>
      <c r="AD13" s="15">
        <f>[9]Setembro!$G$33</f>
        <v>49</v>
      </c>
      <c r="AE13" s="15">
        <f>[9]Setembro!$G$34</f>
        <v>49</v>
      </c>
      <c r="AF13" s="34">
        <f t="shared" si="1"/>
        <v>22</v>
      </c>
      <c r="AG13" s="104">
        <f t="shared" si="2"/>
        <v>34.1</v>
      </c>
    </row>
    <row r="14" spans="1:33" ht="17.100000000000001" customHeight="1" x14ac:dyDescent="0.2">
      <c r="A14" s="88" t="s">
        <v>50</v>
      </c>
      <c r="B14" s="15">
        <f>[10]Setembro!$G$5</f>
        <v>12</v>
      </c>
      <c r="C14" s="15">
        <f>[10]Setembro!$G$6</f>
        <v>14</v>
      </c>
      <c r="D14" s="15">
        <f>[10]Setembro!$G$7</f>
        <v>15</v>
      </c>
      <c r="E14" s="15">
        <f>[10]Setembro!$G$8</f>
        <v>15</v>
      </c>
      <c r="F14" s="15">
        <f>[10]Setembro!$G$9</f>
        <v>13</v>
      </c>
      <c r="G14" s="15">
        <f>[10]Setembro!$G$10</f>
        <v>11</v>
      </c>
      <c r="H14" s="15">
        <f>[10]Setembro!$G$11</f>
        <v>14</v>
      </c>
      <c r="I14" s="15">
        <f>[10]Setembro!$G$12</f>
        <v>14</v>
      </c>
      <c r="J14" s="15">
        <f>[10]Setembro!$G$13</f>
        <v>13</v>
      </c>
      <c r="K14" s="15">
        <f>[10]Setembro!$G$14</f>
        <v>13</v>
      </c>
      <c r="L14" s="15">
        <f>[10]Setembro!$G$15</f>
        <v>14</v>
      </c>
      <c r="M14" s="15">
        <f>[10]Setembro!$G$16</f>
        <v>13</v>
      </c>
      <c r="N14" s="15">
        <f>[10]Setembro!$G$17</f>
        <v>14</v>
      </c>
      <c r="O14" s="15">
        <f>[10]Setembro!$G$18</f>
        <v>12</v>
      </c>
      <c r="P14" s="15">
        <f>[10]Setembro!$G$19</f>
        <v>13</v>
      </c>
      <c r="Q14" s="15">
        <f>[10]Setembro!$G$20</f>
        <v>11</v>
      </c>
      <c r="R14" s="15">
        <f>[10]Setembro!$G$21</f>
        <v>12</v>
      </c>
      <c r="S14" s="15">
        <f>[10]Setembro!$G$22</f>
        <v>13</v>
      </c>
      <c r="T14" s="15">
        <f>[10]Setembro!$G$23</f>
        <v>12</v>
      </c>
      <c r="U14" s="15">
        <f>[10]Setembro!$G$24</f>
        <v>13</v>
      </c>
      <c r="V14" s="15">
        <f>[10]Setembro!$G$25</f>
        <v>12</v>
      </c>
      <c r="W14" s="15">
        <f>[10]Setembro!$G$26</f>
        <v>14</v>
      </c>
      <c r="X14" s="15">
        <f>[10]Setembro!$G$27</f>
        <v>15</v>
      </c>
      <c r="Y14" s="15">
        <f>[10]Setembro!$G$28</f>
        <v>14</v>
      </c>
      <c r="Z14" s="15">
        <f>[10]Setembro!$G$29</f>
        <v>15</v>
      </c>
      <c r="AA14" s="15">
        <f>[10]Setembro!$G$30</f>
        <v>17</v>
      </c>
      <c r="AB14" s="15">
        <f>[10]Setembro!$G$31</f>
        <v>19</v>
      </c>
      <c r="AC14" s="15">
        <f>[10]Setembro!$G$32</f>
        <v>33</v>
      </c>
      <c r="AD14" s="15">
        <f>[10]Setembro!$G$33</f>
        <v>60</v>
      </c>
      <c r="AE14" s="15">
        <f>[10]Setembro!$G$34</f>
        <v>52</v>
      </c>
      <c r="AF14" s="34">
        <f>MIN(B14:AE14)</f>
        <v>11</v>
      </c>
      <c r="AG14" s="104">
        <f>AVERAGE(B14:AE14)</f>
        <v>17.066666666666666</v>
      </c>
    </row>
    <row r="15" spans="1:33" ht="17.100000000000001" customHeight="1" x14ac:dyDescent="0.2">
      <c r="A15" s="88" t="s">
        <v>6</v>
      </c>
      <c r="B15" s="15">
        <f>[11]Setembro!$G$5</f>
        <v>11</v>
      </c>
      <c r="C15" s="15">
        <f>[11]Setembro!$G$6</f>
        <v>14</v>
      </c>
      <c r="D15" s="15">
        <f>[11]Setembro!$G$7</f>
        <v>15</v>
      </c>
      <c r="E15" s="15">
        <f>[11]Setembro!$G$8</f>
        <v>15</v>
      </c>
      <c r="F15" s="15">
        <f>[11]Setembro!$G$9</f>
        <v>18</v>
      </c>
      <c r="G15" s="15">
        <f>[11]Setembro!$G$10</f>
        <v>15</v>
      </c>
      <c r="H15" s="15">
        <f>[11]Setembro!$G$11</f>
        <v>14</v>
      </c>
      <c r="I15" s="15">
        <f>[11]Setembro!$G$12</f>
        <v>15</v>
      </c>
      <c r="J15" s="15">
        <f>[11]Setembro!$G$13</f>
        <v>13</v>
      </c>
      <c r="K15" s="15">
        <f>[11]Setembro!$G$14</f>
        <v>13</v>
      </c>
      <c r="L15" s="15">
        <f>[11]Setembro!$G$15</f>
        <v>23</v>
      </c>
      <c r="M15" s="15">
        <f>[11]Setembro!$G$16</f>
        <v>13</v>
      </c>
      <c r="N15" s="14" t="s">
        <v>59</v>
      </c>
      <c r="O15" s="15">
        <f>[11]Setembro!$G$18</f>
        <v>11</v>
      </c>
      <c r="P15" s="15">
        <f>[11]Setembro!$G$19</f>
        <v>12</v>
      </c>
      <c r="Q15" s="15">
        <f>[11]Setembro!$G$20</f>
        <v>31</v>
      </c>
      <c r="R15" s="15">
        <f>[11]Setembro!$G$21</f>
        <v>22</v>
      </c>
      <c r="S15" s="15">
        <f>[11]Setembro!$G$22</f>
        <v>12</v>
      </c>
      <c r="T15" s="15">
        <f>[11]Setembro!$G$23</f>
        <v>12</v>
      </c>
      <c r="U15" s="15">
        <f>[11]Setembro!$G$24</f>
        <v>12</v>
      </c>
      <c r="V15" s="15">
        <f>[11]Setembro!$G$25</f>
        <v>12</v>
      </c>
      <c r="W15" s="15">
        <f>[11]Setembro!$G$26</f>
        <v>15</v>
      </c>
      <c r="X15" s="15">
        <f>[11]Setembro!$G$27</f>
        <v>18</v>
      </c>
      <c r="Y15" s="15">
        <f>[11]Setembro!$G$28</f>
        <v>14</v>
      </c>
      <c r="Z15" s="15">
        <f>[11]Setembro!$G$29</f>
        <v>14</v>
      </c>
      <c r="AA15" s="15">
        <f>[11]Setembro!$G$30</f>
        <v>22</v>
      </c>
      <c r="AB15" s="15">
        <f>[11]Setembro!$G$31</f>
        <v>20</v>
      </c>
      <c r="AC15" s="15">
        <f>[11]Setembro!$G$32</f>
        <v>37</v>
      </c>
      <c r="AD15" s="15">
        <f>[11]Setembro!$G$33</f>
        <v>57</v>
      </c>
      <c r="AE15" s="15">
        <f>[11]Setembro!$G$34</f>
        <v>35</v>
      </c>
      <c r="AF15" s="34">
        <f t="shared" ref="AF15:AF30" si="5">MIN(B15:AE15)</f>
        <v>11</v>
      </c>
      <c r="AG15" s="104">
        <f t="shared" ref="AG15:AG30" si="6">AVERAGE(B15:AE15)</f>
        <v>18.448275862068964</v>
      </c>
    </row>
    <row r="16" spans="1:33" ht="17.100000000000001" customHeight="1" x14ac:dyDescent="0.2">
      <c r="A16" s="88" t="s">
        <v>7</v>
      </c>
      <c r="B16" s="15">
        <f>[12]Setembro!$G$5</f>
        <v>32</v>
      </c>
      <c r="C16" s="15">
        <f>[12]Setembro!$G$6</f>
        <v>27</v>
      </c>
      <c r="D16" s="15">
        <f>[12]Setembro!$G$7</f>
        <v>23</v>
      </c>
      <c r="E16" s="15">
        <f>[12]Setembro!$G$8</f>
        <v>17</v>
      </c>
      <c r="F16" s="15">
        <f>[12]Setembro!$G$9</f>
        <v>24</v>
      </c>
      <c r="G16" s="15">
        <f>[12]Setembro!$G$10</f>
        <v>15</v>
      </c>
      <c r="H16" s="15">
        <f>[12]Setembro!$G$11</f>
        <v>14</v>
      </c>
      <c r="I16" s="15">
        <f>[12]Setembro!$G$12</f>
        <v>16</v>
      </c>
      <c r="J16" s="15">
        <f>[12]Setembro!$G$13</f>
        <v>15</v>
      </c>
      <c r="K16" s="15">
        <f>[12]Setembro!$G$14</f>
        <v>14</v>
      </c>
      <c r="L16" s="15">
        <f>[12]Setembro!$G$15</f>
        <v>29</v>
      </c>
      <c r="M16" s="15">
        <f>[12]Setembro!$G$16</f>
        <v>20</v>
      </c>
      <c r="N16" s="15">
        <f>[12]Setembro!$G$17</f>
        <v>15</v>
      </c>
      <c r="O16" s="15">
        <f>[12]Setembro!$G$18</f>
        <v>14</v>
      </c>
      <c r="P16" s="15">
        <f>[12]Setembro!$G$19</f>
        <v>12</v>
      </c>
      <c r="Q16" s="15">
        <f>[12]Setembro!$G$20</f>
        <v>47</v>
      </c>
      <c r="R16" s="15">
        <f>[12]Setembro!$G$21</f>
        <v>30</v>
      </c>
      <c r="S16" s="15">
        <f>[12]Setembro!$G$22</f>
        <v>22</v>
      </c>
      <c r="T16" s="15">
        <f>[12]Setembro!$G$23</f>
        <v>13</v>
      </c>
      <c r="U16" s="15">
        <f>[12]Setembro!$G$24</f>
        <v>14</v>
      </c>
      <c r="V16" s="15">
        <f>[12]Setembro!$G$25</f>
        <v>14</v>
      </c>
      <c r="W16" s="15">
        <f>[12]Setembro!$G$26</f>
        <v>12</v>
      </c>
      <c r="X16" s="15">
        <f>[12]Setembro!$G$27</f>
        <v>11</v>
      </c>
      <c r="Y16" s="15">
        <f>[12]Setembro!$G$28</f>
        <v>24</v>
      </c>
      <c r="Z16" s="15">
        <f>[12]Setembro!$G$29</f>
        <v>40</v>
      </c>
      <c r="AA16" s="15">
        <f>[12]Setembro!$G$30</f>
        <v>25</v>
      </c>
      <c r="AB16" s="15">
        <f>[12]Setembro!$G$31</f>
        <v>16</v>
      </c>
      <c r="AC16" s="15">
        <f>[12]Setembro!$G$32</f>
        <v>24</v>
      </c>
      <c r="AD16" s="15">
        <f>[12]Setembro!$G$33</f>
        <v>75</v>
      </c>
      <c r="AE16" s="15">
        <f>[12]Setembro!$G$34</f>
        <v>47</v>
      </c>
      <c r="AF16" s="34">
        <f t="shared" si="5"/>
        <v>11</v>
      </c>
      <c r="AG16" s="104">
        <f t="shared" si="6"/>
        <v>23.366666666666667</v>
      </c>
    </row>
    <row r="17" spans="1:36" ht="17.100000000000001" customHeight="1" x14ac:dyDescent="0.2">
      <c r="A17" s="88" t="s">
        <v>8</v>
      </c>
      <c r="B17" s="15">
        <f>[13]Setembro!$G$5</f>
        <v>37</v>
      </c>
      <c r="C17" s="15">
        <f>[13]Setembro!$G$6</f>
        <v>36</v>
      </c>
      <c r="D17" s="15">
        <f>[13]Setembro!$G$7</f>
        <v>34</v>
      </c>
      <c r="E17" s="15">
        <f>[13]Setembro!$G$8</f>
        <v>24</v>
      </c>
      <c r="F17" s="15">
        <f>[13]Setembro!$G$9</f>
        <v>30</v>
      </c>
      <c r="G17" s="15">
        <f>[13]Setembro!$G$10</f>
        <v>18</v>
      </c>
      <c r="H17" s="15">
        <f>[13]Setembro!$G$11</f>
        <v>25</v>
      </c>
      <c r="I17" s="15">
        <f>[13]Setembro!$G$12</f>
        <v>20</v>
      </c>
      <c r="J17" s="15">
        <f>[13]Setembro!$G$13</f>
        <v>23</v>
      </c>
      <c r="K17" s="15">
        <f>[13]Setembro!$G$14</f>
        <v>17</v>
      </c>
      <c r="L17" s="15">
        <f>[13]Setembro!$G$15</f>
        <v>31</v>
      </c>
      <c r="M17" s="15">
        <f>[13]Setembro!$G$16</f>
        <v>20</v>
      </c>
      <c r="N17" s="15">
        <f>[13]Setembro!$G$17</f>
        <v>19</v>
      </c>
      <c r="O17" s="15">
        <f>[13]Setembro!$G$18</f>
        <v>15</v>
      </c>
      <c r="P17" s="15">
        <f>[13]Setembro!$G$19</f>
        <v>34</v>
      </c>
      <c r="Q17" s="15">
        <f>[13]Setembro!$G$20</f>
        <v>59</v>
      </c>
      <c r="R17" s="15">
        <f>[13]Setembro!$G$21</f>
        <v>35</v>
      </c>
      <c r="S17" s="15">
        <f>[13]Setembro!$G$22</f>
        <v>27</v>
      </c>
      <c r="T17" s="15">
        <f>[13]Setembro!$G$23</f>
        <v>13</v>
      </c>
      <c r="U17" s="15">
        <f>[13]Setembro!$G$24</f>
        <v>15</v>
      </c>
      <c r="V17" s="15">
        <f>[13]Setembro!$G$25</f>
        <v>17</v>
      </c>
      <c r="W17" s="15">
        <f>[13]Setembro!$G$26</f>
        <v>16</v>
      </c>
      <c r="X17" s="15">
        <f>[13]Setembro!$G$27</f>
        <v>20</v>
      </c>
      <c r="Y17" s="15">
        <f>[13]Setembro!$G$28</f>
        <v>32</v>
      </c>
      <c r="Z17" s="15">
        <f>[13]Setembro!$G$29</f>
        <v>47</v>
      </c>
      <c r="AA17" s="15">
        <f>[13]Setembro!$G$30</f>
        <v>29</v>
      </c>
      <c r="AB17" s="15">
        <f>[13]Setembro!$G$31</f>
        <v>18</v>
      </c>
      <c r="AC17" s="15">
        <f>[13]Setembro!$G$32</f>
        <v>21</v>
      </c>
      <c r="AD17" s="15">
        <f>[13]Setembro!$G$33</f>
        <v>72</v>
      </c>
      <c r="AE17" s="15">
        <f>[13]Setembro!$G$34</f>
        <v>53</v>
      </c>
      <c r="AF17" s="34">
        <f t="shared" si="5"/>
        <v>13</v>
      </c>
      <c r="AG17" s="104">
        <f t="shared" si="6"/>
        <v>28.566666666666666</v>
      </c>
    </row>
    <row r="18" spans="1:36" ht="17.100000000000001" customHeight="1" x14ac:dyDescent="0.2">
      <c r="A18" s="88" t="s">
        <v>9</v>
      </c>
      <c r="B18" s="15">
        <f>[14]Setembro!$G$5</f>
        <v>33</v>
      </c>
      <c r="C18" s="15" t="str">
        <f>[14]Setembro!$G$6</f>
        <v>*</v>
      </c>
      <c r="D18" s="15" t="str">
        <f>[14]Setembro!$G$7</f>
        <v>*</v>
      </c>
      <c r="E18" s="15" t="str">
        <f>[14]Setembro!$G$8</f>
        <v>*</v>
      </c>
      <c r="F18" s="15" t="str">
        <f>[14]Setembro!$G$9</f>
        <v>*</v>
      </c>
      <c r="G18" s="15" t="str">
        <f>[14]Setembro!$G$10</f>
        <v>*</v>
      </c>
      <c r="H18" s="15" t="str">
        <f>[14]Setembro!$G$11</f>
        <v>*</v>
      </c>
      <c r="I18" s="15" t="str">
        <f>[14]Setembro!$G$12</f>
        <v>*</v>
      </c>
      <c r="J18" s="15" t="str">
        <f>[14]Setembro!$G$13</f>
        <v>*</v>
      </c>
      <c r="K18" s="15" t="str">
        <f>[14]Setembro!$G$14</f>
        <v>*</v>
      </c>
      <c r="L18" s="15" t="str">
        <f>[14]Setembro!$G$15</f>
        <v>*</v>
      </c>
      <c r="M18" s="15" t="str">
        <f>[14]Setembro!$G$16</f>
        <v>*</v>
      </c>
      <c r="N18" s="15" t="str">
        <f>[14]Setembro!$G$17</f>
        <v>*</v>
      </c>
      <c r="O18" s="15" t="str">
        <f>[14]Setembro!$G$18</f>
        <v>*</v>
      </c>
      <c r="P18" s="15" t="str">
        <f>[14]Setembro!$G$19</f>
        <v>*</v>
      </c>
      <c r="Q18" s="15" t="str">
        <f>[14]Setembro!$G$20</f>
        <v>*</v>
      </c>
      <c r="R18" s="15" t="str">
        <f>[14]Setembro!$G$21</f>
        <v>*</v>
      </c>
      <c r="S18" s="15" t="str">
        <f>[14]Setembro!$G$22</f>
        <v>*</v>
      </c>
      <c r="T18" s="15" t="str">
        <f>[14]Setembro!$G$23</f>
        <v>*</v>
      </c>
      <c r="U18" s="15" t="str">
        <f>[14]Setembro!$G$24</f>
        <v>*</v>
      </c>
      <c r="V18" s="15" t="str">
        <f>[14]Setembro!$G$25</f>
        <v>*</v>
      </c>
      <c r="W18" s="15" t="str">
        <f>[14]Setembro!$G$26</f>
        <v>*</v>
      </c>
      <c r="X18" s="15" t="str">
        <f>[14]Setembro!$G$27</f>
        <v>*</v>
      </c>
      <c r="Y18" s="15" t="str">
        <f>[14]Setembro!$G$28</f>
        <v>*</v>
      </c>
      <c r="Z18" s="15" t="str">
        <f>[14]Setembro!$G$29</f>
        <v>*</v>
      </c>
      <c r="AA18" s="15" t="str">
        <f>[14]Setembro!$G$30</f>
        <v>*</v>
      </c>
      <c r="AB18" s="15" t="str">
        <f>[14]Setembro!$G$31</f>
        <v>*</v>
      </c>
      <c r="AC18" s="15" t="str">
        <f>[14]Setembro!$G$32</f>
        <v>*</v>
      </c>
      <c r="AD18" s="15" t="str">
        <f>[14]Setembro!$G$33</f>
        <v>*</v>
      </c>
      <c r="AE18" s="15">
        <f>[14]Setembro!$G$34</f>
        <v>55</v>
      </c>
      <c r="AF18" s="34">
        <f t="shared" si="5"/>
        <v>33</v>
      </c>
      <c r="AG18" s="104">
        <f t="shared" si="6"/>
        <v>44</v>
      </c>
    </row>
    <row r="19" spans="1:36" ht="17.100000000000001" customHeight="1" x14ac:dyDescent="0.2">
      <c r="A19" s="88" t="s">
        <v>49</v>
      </c>
      <c r="B19" s="15">
        <f>[15]Setembro!$G$5</f>
        <v>20</v>
      </c>
      <c r="C19" s="15">
        <f>[15]Setembro!$G$6</f>
        <v>18</v>
      </c>
      <c r="D19" s="15">
        <f>[15]Setembro!$G$7</f>
        <v>19</v>
      </c>
      <c r="E19" s="15">
        <f>[15]Setembro!$G$8</f>
        <v>15</v>
      </c>
      <c r="F19" s="15">
        <f>[15]Setembro!$G$9</f>
        <v>39</v>
      </c>
      <c r="G19" s="15">
        <f>[15]Setembro!$G$10</f>
        <v>21</v>
      </c>
      <c r="H19" s="15">
        <f>[15]Setembro!$G$11</f>
        <v>11</v>
      </c>
      <c r="I19" s="15">
        <f>[15]Setembro!$G$12</f>
        <v>15</v>
      </c>
      <c r="J19" s="15">
        <f>[15]Setembro!$G$13</f>
        <v>16</v>
      </c>
      <c r="K19" s="15">
        <f>[15]Setembro!$G$14</f>
        <v>15</v>
      </c>
      <c r="L19" s="15">
        <f>[15]Setembro!$G$15</f>
        <v>35</v>
      </c>
      <c r="M19" s="15">
        <f>[15]Setembro!$G$16</f>
        <v>28</v>
      </c>
      <c r="N19" s="15">
        <f>[15]Setembro!$G$17</f>
        <v>14</v>
      </c>
      <c r="O19" s="15">
        <f>[15]Setembro!$G$18</f>
        <v>17</v>
      </c>
      <c r="P19" s="15">
        <f>[15]Setembro!$G$19</f>
        <v>29</v>
      </c>
      <c r="Q19" s="15">
        <f>[15]Setembro!$G$20</f>
        <v>70</v>
      </c>
      <c r="R19" s="15">
        <f>[15]Setembro!$G$21</f>
        <v>28</v>
      </c>
      <c r="S19" s="15">
        <f>[15]Setembro!$G$22</f>
        <v>18</v>
      </c>
      <c r="T19" s="15">
        <f>[15]Setembro!$G$23</f>
        <v>12</v>
      </c>
      <c r="U19" s="15">
        <f>[15]Setembro!$G$24</f>
        <v>12</v>
      </c>
      <c r="V19" s="15">
        <f>[15]Setembro!$G$25</f>
        <v>13</v>
      </c>
      <c r="W19" s="15">
        <f>[15]Setembro!$G$26</f>
        <v>14</v>
      </c>
      <c r="X19" s="15">
        <f>[15]Setembro!$G$27</f>
        <v>39</v>
      </c>
      <c r="Y19" s="15">
        <f>[15]Setembro!$G$28</f>
        <v>18</v>
      </c>
      <c r="Z19" s="15">
        <f>[15]Setembro!$G$29</f>
        <v>30</v>
      </c>
      <c r="AA19" s="15">
        <f>[15]Setembro!$G$30</f>
        <v>19</v>
      </c>
      <c r="AB19" s="15">
        <f>[15]Setembro!$G$31</f>
        <v>12</v>
      </c>
      <c r="AC19" s="15">
        <f>[15]Setembro!$G$32</f>
        <v>32</v>
      </c>
      <c r="AD19" s="15">
        <f>[15]Setembro!$G$33</f>
        <v>50</v>
      </c>
      <c r="AE19" s="15">
        <f>[15]Setembro!$G$34</f>
        <v>44</v>
      </c>
      <c r="AF19" s="34">
        <f t="shared" si="5"/>
        <v>11</v>
      </c>
      <c r="AG19" s="104">
        <f t="shared" si="6"/>
        <v>24.1</v>
      </c>
    </row>
    <row r="20" spans="1:36" ht="17.100000000000001" customHeight="1" x14ac:dyDescent="0.2">
      <c r="A20" s="88" t="s">
        <v>10</v>
      </c>
      <c r="B20" s="15">
        <f>[16]Setembro!$G$5</f>
        <v>37</v>
      </c>
      <c r="C20" s="15">
        <f>[16]Setembro!$G$6</f>
        <v>29</v>
      </c>
      <c r="D20" s="15">
        <f>[16]Setembro!$G$7</f>
        <v>26</v>
      </c>
      <c r="E20" s="15">
        <f>[16]Setembro!$G$8</f>
        <v>18</v>
      </c>
      <c r="F20" s="15">
        <f>[16]Setembro!$G$9</f>
        <v>29</v>
      </c>
      <c r="G20" s="15">
        <f>[16]Setembro!$G$10</f>
        <v>17</v>
      </c>
      <c r="H20" s="15">
        <f>[16]Setembro!$G$11</f>
        <v>14</v>
      </c>
      <c r="I20" s="15">
        <f>[16]Setembro!$G$12</f>
        <v>17</v>
      </c>
      <c r="J20" s="15">
        <f>[16]Setembro!$G$13</f>
        <v>16</v>
      </c>
      <c r="K20" s="15">
        <f>[16]Setembro!$G$14</f>
        <v>15</v>
      </c>
      <c r="L20" s="15">
        <f>[16]Setembro!$G$15</f>
        <v>26</v>
      </c>
      <c r="M20" s="15">
        <f>[16]Setembro!$G$16</f>
        <v>20</v>
      </c>
      <c r="N20" s="15">
        <f>[16]Setembro!$G$17</f>
        <v>17</v>
      </c>
      <c r="O20" s="15">
        <f>[16]Setembro!$G$18</f>
        <v>14</v>
      </c>
      <c r="P20" s="15">
        <f>[16]Setembro!$G$19</f>
        <v>30</v>
      </c>
      <c r="Q20" s="15">
        <f>[16]Setembro!$G$20</f>
        <v>58</v>
      </c>
      <c r="R20" s="15">
        <f>[16]Setembro!$G$21</f>
        <v>32</v>
      </c>
      <c r="S20" s="15">
        <f>[16]Setembro!$G$22</f>
        <v>20</v>
      </c>
      <c r="T20" s="15">
        <f>[16]Setembro!$G$23</f>
        <v>14</v>
      </c>
      <c r="U20" s="15">
        <f>[16]Setembro!$G$24</f>
        <v>14</v>
      </c>
      <c r="V20" s="15">
        <f>[16]Setembro!$G$25</f>
        <v>15</v>
      </c>
      <c r="W20" s="15">
        <f>[16]Setembro!$G$26</f>
        <v>13</v>
      </c>
      <c r="X20" s="15">
        <f>[16]Setembro!$G$27</f>
        <v>21</v>
      </c>
      <c r="Y20" s="15">
        <f>[16]Setembro!$G$28</f>
        <v>23</v>
      </c>
      <c r="Z20" s="15">
        <f>[16]Setembro!$G$29</f>
        <v>42</v>
      </c>
      <c r="AA20" s="15">
        <f>[16]Setembro!$G$30</f>
        <v>28</v>
      </c>
      <c r="AB20" s="15">
        <f>[16]Setembro!$G$31</f>
        <v>16</v>
      </c>
      <c r="AC20" s="15">
        <f>[16]Setembro!$G$32</f>
        <v>21</v>
      </c>
      <c r="AD20" s="15">
        <f>[16]Setembro!$G$33</f>
        <v>81</v>
      </c>
      <c r="AE20" s="15">
        <f>[16]Setembro!$G$34</f>
        <v>51</v>
      </c>
      <c r="AF20" s="34">
        <f t="shared" si="5"/>
        <v>13</v>
      </c>
      <c r="AG20" s="104">
        <f t="shared" si="6"/>
        <v>25.8</v>
      </c>
    </row>
    <row r="21" spans="1:36" ht="17.100000000000001" customHeight="1" x14ac:dyDescent="0.2">
      <c r="A21" s="88" t="s">
        <v>11</v>
      </c>
      <c r="B21" s="15">
        <f>[17]Setembro!$G$5</f>
        <v>31</v>
      </c>
      <c r="C21" s="15">
        <f>[17]Setembro!$G$6</f>
        <v>20</v>
      </c>
      <c r="D21" s="15">
        <f>[17]Setembro!$G$7</f>
        <v>19</v>
      </c>
      <c r="E21" s="15">
        <f>[17]Setembro!$G$8</f>
        <v>13</v>
      </c>
      <c r="F21" s="15">
        <f>[17]Setembro!$G$9</f>
        <v>22</v>
      </c>
      <c r="G21" s="15">
        <f>[17]Setembro!$G$10</f>
        <v>15</v>
      </c>
      <c r="H21" s="15">
        <f>[17]Setembro!$G$11</f>
        <v>12</v>
      </c>
      <c r="I21" s="15">
        <f>[17]Setembro!$G$12</f>
        <v>14</v>
      </c>
      <c r="J21" s="15">
        <f>[17]Setembro!$G$13</f>
        <v>14</v>
      </c>
      <c r="K21" s="15">
        <f>[17]Setembro!$G$14</f>
        <v>13</v>
      </c>
      <c r="L21" s="15">
        <f>[17]Setembro!$G$15</f>
        <v>34</v>
      </c>
      <c r="M21" s="15">
        <f>[17]Setembro!$G$16</f>
        <v>19</v>
      </c>
      <c r="N21" s="15">
        <f>[17]Setembro!$G$17</f>
        <v>15</v>
      </c>
      <c r="O21" s="15">
        <f>[17]Setembro!$G$18</f>
        <v>15</v>
      </c>
      <c r="P21" s="15">
        <f>[17]Setembro!$G$19</f>
        <v>13</v>
      </c>
      <c r="Q21" s="15">
        <f>[17]Setembro!$G$20</f>
        <v>35</v>
      </c>
      <c r="R21" s="15">
        <f>[17]Setembro!$G$21</f>
        <v>31</v>
      </c>
      <c r="S21" s="15">
        <f>[17]Setembro!$G$22</f>
        <v>21</v>
      </c>
      <c r="T21" s="15">
        <f>[17]Setembro!$G$23</f>
        <v>13</v>
      </c>
      <c r="U21" s="15">
        <f>[17]Setembro!$G$24</f>
        <v>12</v>
      </c>
      <c r="V21" s="15">
        <f>[17]Setembro!$G$25</f>
        <v>13</v>
      </c>
      <c r="W21" s="15">
        <f>[17]Setembro!$G$26</f>
        <v>12</v>
      </c>
      <c r="X21" s="15">
        <f>[17]Setembro!$G$27</f>
        <v>16</v>
      </c>
      <c r="Y21" s="15">
        <f>[17]Setembro!$G$28</f>
        <v>19</v>
      </c>
      <c r="Z21" s="15">
        <f>[17]Setembro!$G$29</f>
        <v>30</v>
      </c>
      <c r="AA21" s="15">
        <f>[17]Setembro!$G$30</f>
        <v>22</v>
      </c>
      <c r="AB21" s="15">
        <f>[17]Setembro!$G$31</f>
        <v>14</v>
      </c>
      <c r="AC21" s="15">
        <f>[17]Setembro!$G$32</f>
        <v>27</v>
      </c>
      <c r="AD21" s="15">
        <f>[17]Setembro!$G$33</f>
        <v>59</v>
      </c>
      <c r="AE21" s="15">
        <f>[17]Setembro!$G$34</f>
        <v>35</v>
      </c>
      <c r="AF21" s="34">
        <f t="shared" si="5"/>
        <v>12</v>
      </c>
      <c r="AG21" s="104">
        <f t="shared" si="6"/>
        <v>20.933333333333334</v>
      </c>
    </row>
    <row r="22" spans="1:36" ht="17.100000000000001" customHeight="1" x14ac:dyDescent="0.2">
      <c r="A22" s="88" t="s">
        <v>12</v>
      </c>
      <c r="B22" s="15">
        <f>[18]Setembro!$G$5</f>
        <v>15</v>
      </c>
      <c r="C22" s="15">
        <f>[18]Setembro!$G$6</f>
        <v>17</v>
      </c>
      <c r="D22" s="15">
        <f>[18]Setembro!$G$7</f>
        <v>15</v>
      </c>
      <c r="E22" s="15">
        <f>[18]Setembro!$G$8</f>
        <v>15</v>
      </c>
      <c r="F22" s="15">
        <f>[18]Setembro!$G$9</f>
        <v>32</v>
      </c>
      <c r="G22" s="15">
        <f>[18]Setembro!$G$10</f>
        <v>17</v>
      </c>
      <c r="H22" s="15">
        <f>[18]Setembro!$G$11</f>
        <v>12</v>
      </c>
      <c r="I22" s="15">
        <f>[18]Setembro!$G$12</f>
        <v>15</v>
      </c>
      <c r="J22" s="15">
        <f>[18]Setembro!$G$13</f>
        <v>20</v>
      </c>
      <c r="K22" s="15">
        <f>[18]Setembro!$G$14</f>
        <v>16</v>
      </c>
      <c r="L22" s="15">
        <f>[18]Setembro!$G$15</f>
        <v>35</v>
      </c>
      <c r="M22" s="15">
        <f>[18]Setembro!$G$16</f>
        <v>25</v>
      </c>
      <c r="N22" s="15">
        <f>[18]Setembro!$G$17</f>
        <v>14</v>
      </c>
      <c r="O22" s="15">
        <f>[18]Setembro!$G$18</f>
        <v>17</v>
      </c>
      <c r="P22" s="15">
        <f>[18]Setembro!$G$19</f>
        <v>23</v>
      </c>
      <c r="Q22" s="15">
        <f>[18]Setembro!$G$20</f>
        <v>38</v>
      </c>
      <c r="R22" s="15">
        <f>[18]Setembro!$G$21</f>
        <v>31</v>
      </c>
      <c r="S22" s="15">
        <f>[18]Setembro!$G$22</f>
        <v>16</v>
      </c>
      <c r="T22" s="15">
        <f>[18]Setembro!$G$23</f>
        <v>11</v>
      </c>
      <c r="U22" s="15">
        <f>[18]Setembro!$G$24</f>
        <v>11</v>
      </c>
      <c r="V22" s="15">
        <f>[18]Setembro!$G$25</f>
        <v>13</v>
      </c>
      <c r="W22" s="15">
        <f>[18]Setembro!$G$26</f>
        <v>19</v>
      </c>
      <c r="X22" s="15">
        <f>[18]Setembro!$G$27</f>
        <v>17</v>
      </c>
      <c r="Y22" s="15">
        <f>[18]Setembro!$G$28</f>
        <v>19</v>
      </c>
      <c r="Z22" s="15">
        <f>[18]Setembro!$G$29</f>
        <v>27</v>
      </c>
      <c r="AA22" s="15">
        <f>[18]Setembro!$G$30</f>
        <v>18</v>
      </c>
      <c r="AB22" s="15">
        <f>[18]Setembro!$G$31</f>
        <v>16</v>
      </c>
      <c r="AC22" s="15">
        <f>[18]Setembro!$G$32</f>
        <v>32</v>
      </c>
      <c r="AD22" s="15">
        <f>[18]Setembro!$G$33</f>
        <v>51</v>
      </c>
      <c r="AE22" s="15">
        <f>[18]Setembro!$G$34</f>
        <v>48</v>
      </c>
      <c r="AF22" s="34">
        <f t="shared" si="5"/>
        <v>11</v>
      </c>
      <c r="AG22" s="104">
        <f t="shared" si="6"/>
        <v>21.833333333333332</v>
      </c>
    </row>
    <row r="23" spans="1:36" ht="17.100000000000001" customHeight="1" x14ac:dyDescent="0.2">
      <c r="A23" s="88" t="s">
        <v>13</v>
      </c>
      <c r="B23" s="15">
        <f>[19]Setembro!$G$5</f>
        <v>17</v>
      </c>
      <c r="C23" s="15">
        <f>[19]Setembro!$G$6</f>
        <v>19</v>
      </c>
      <c r="D23" s="15">
        <f>[19]Setembro!$G$7</f>
        <v>17</v>
      </c>
      <c r="E23" s="15">
        <f>[19]Setembro!$G$8</f>
        <v>20</v>
      </c>
      <c r="F23" s="15">
        <f>[19]Setembro!$G$9</f>
        <v>46</v>
      </c>
      <c r="G23" s="15">
        <f>[19]Setembro!$G$10</f>
        <v>29</v>
      </c>
      <c r="H23" s="15">
        <f>[19]Setembro!$G$11</f>
        <v>13</v>
      </c>
      <c r="I23" s="15">
        <f>[19]Setembro!$G$12</f>
        <v>18</v>
      </c>
      <c r="J23" s="15">
        <f>[19]Setembro!$G$13</f>
        <v>20</v>
      </c>
      <c r="K23" s="15">
        <f>[19]Setembro!$G$14</f>
        <v>28</v>
      </c>
      <c r="L23" s="15">
        <f>[19]Setembro!$G$15</f>
        <v>49</v>
      </c>
      <c r="M23" s="15">
        <f>[19]Setembro!$G$16</f>
        <v>37</v>
      </c>
      <c r="N23" s="15">
        <f>[19]Setembro!$G$17</f>
        <v>26</v>
      </c>
      <c r="O23" s="15">
        <f>[19]Setembro!$G$18</f>
        <v>17</v>
      </c>
      <c r="P23" s="15">
        <f>[19]Setembro!$G$19</f>
        <v>22</v>
      </c>
      <c r="Q23" s="15">
        <f>[19]Setembro!$G$20</f>
        <v>51</v>
      </c>
      <c r="R23" s="15">
        <f>[19]Setembro!$G$21</f>
        <v>44</v>
      </c>
      <c r="S23" s="15">
        <f>[19]Setembro!$G$22</f>
        <v>19</v>
      </c>
      <c r="T23" s="15">
        <f>[19]Setembro!$G$23</f>
        <v>12</v>
      </c>
      <c r="U23" s="15">
        <f>[19]Setembro!$G$24</f>
        <v>12</v>
      </c>
      <c r="V23" s="15">
        <f>[19]Setembro!$G$25</f>
        <v>18</v>
      </c>
      <c r="W23" s="15">
        <f>[19]Setembro!$G$26</f>
        <v>34</v>
      </c>
      <c r="X23" s="15">
        <f>[19]Setembro!$G$27</f>
        <v>41</v>
      </c>
      <c r="Y23" s="15">
        <f>[19]Setembro!$G$28</f>
        <v>29</v>
      </c>
      <c r="Z23" s="15">
        <f>[19]Setembro!$G$29</f>
        <v>15</v>
      </c>
      <c r="AA23" s="15">
        <f>[19]Setembro!$G$30</f>
        <v>25</v>
      </c>
      <c r="AB23" s="15">
        <f>[19]Setembro!$G$31</f>
        <v>25</v>
      </c>
      <c r="AC23" s="15">
        <f>[19]Setembro!$G$32</f>
        <v>48</v>
      </c>
      <c r="AD23" s="15">
        <f>[19]Setembro!$G$33</f>
        <v>52</v>
      </c>
      <c r="AE23" s="15">
        <f>[19]Setembro!$G$34</f>
        <v>40</v>
      </c>
      <c r="AF23" s="34">
        <f t="shared" si="5"/>
        <v>12</v>
      </c>
      <c r="AG23" s="104">
        <f t="shared" si="6"/>
        <v>28.1</v>
      </c>
      <c r="AJ23" s="37" t="s">
        <v>54</v>
      </c>
    </row>
    <row r="24" spans="1:36" ht="17.100000000000001" customHeight="1" x14ac:dyDescent="0.2">
      <c r="A24" s="88" t="s">
        <v>14</v>
      </c>
      <c r="B24" s="15">
        <f>[20]Setembro!$G$5</f>
        <v>14</v>
      </c>
      <c r="C24" s="15">
        <f>[20]Setembro!$G$6</f>
        <v>17</v>
      </c>
      <c r="D24" s="15">
        <f>[20]Setembro!$G$7</f>
        <v>15</v>
      </c>
      <c r="E24" s="15">
        <f>[20]Setembro!$G$8</f>
        <v>14</v>
      </c>
      <c r="F24" s="15">
        <f>[20]Setembro!$G$9</f>
        <v>14</v>
      </c>
      <c r="G24" s="15">
        <f>[20]Setembro!$G$10</f>
        <v>10</v>
      </c>
      <c r="H24" s="15">
        <f>[20]Setembro!$G$11</f>
        <v>12</v>
      </c>
      <c r="I24" s="15">
        <f>[20]Setembro!$G$12</f>
        <v>12</v>
      </c>
      <c r="J24" s="15">
        <f>[20]Setembro!$G$13</f>
        <v>12</v>
      </c>
      <c r="K24" s="15">
        <f>[20]Setembro!$G$14</f>
        <v>10</v>
      </c>
      <c r="L24" s="15">
        <f>[20]Setembro!$G$15</f>
        <v>11</v>
      </c>
      <c r="M24" s="15">
        <f>[20]Setembro!$G$16</f>
        <v>12</v>
      </c>
      <c r="N24" s="15">
        <f>[20]Setembro!$G$17</f>
        <v>12</v>
      </c>
      <c r="O24" s="15">
        <f>[20]Setembro!$G$18</f>
        <v>14</v>
      </c>
      <c r="P24" s="15">
        <f>[20]Setembro!$G$19</f>
        <v>11</v>
      </c>
      <c r="Q24" s="15">
        <f>[20]Setembro!$G$20</f>
        <v>11</v>
      </c>
      <c r="R24" s="15">
        <f>[20]Setembro!$G$21</f>
        <v>11</v>
      </c>
      <c r="S24" s="15">
        <f>[20]Setembro!$G$22</f>
        <v>12</v>
      </c>
      <c r="T24" s="15">
        <f>[20]Setembro!$G$23</f>
        <v>12</v>
      </c>
      <c r="U24" s="15">
        <f>[20]Setembro!$G$24</f>
        <v>13</v>
      </c>
      <c r="V24" s="15">
        <f>[20]Setembro!$G$25</f>
        <v>15</v>
      </c>
      <c r="W24" s="15">
        <f>[20]Setembro!$G$26</f>
        <v>18</v>
      </c>
      <c r="X24" s="15">
        <f>[20]Setembro!$G$27</f>
        <v>16</v>
      </c>
      <c r="Y24" s="15">
        <f>[20]Setembro!$G$28</f>
        <v>17</v>
      </c>
      <c r="Z24" s="15">
        <f>[20]Setembro!$G$29</f>
        <v>14</v>
      </c>
      <c r="AA24" s="15">
        <f>[20]Setembro!$G$30</f>
        <v>15</v>
      </c>
      <c r="AB24" s="15">
        <f>[20]Setembro!$G$31</f>
        <v>17</v>
      </c>
      <c r="AC24" s="15">
        <f>[20]Setembro!$G$32</f>
        <v>19</v>
      </c>
      <c r="AD24" s="15">
        <f>[20]Setembro!$G$33</f>
        <v>34</v>
      </c>
      <c r="AE24" s="15">
        <f>[20]Setembro!$G$34</f>
        <v>43</v>
      </c>
      <c r="AF24" s="34">
        <f t="shared" si="5"/>
        <v>10</v>
      </c>
      <c r="AG24" s="104">
        <f t="shared" si="6"/>
        <v>15.233333333333333</v>
      </c>
    </row>
    <row r="25" spans="1:36" ht="17.100000000000001" customHeight="1" x14ac:dyDescent="0.2">
      <c r="A25" s="88" t="s">
        <v>15</v>
      </c>
      <c r="B25" s="15">
        <f>[21]Setembro!$G$5</f>
        <v>47</v>
      </c>
      <c r="C25" s="15">
        <f>[21]Setembro!$G$6</f>
        <v>39</v>
      </c>
      <c r="D25" s="15">
        <f>[21]Setembro!$G$7</f>
        <v>38</v>
      </c>
      <c r="E25" s="15">
        <f>[21]Setembro!$G$8</f>
        <v>34</v>
      </c>
      <c r="F25" s="15">
        <f>[21]Setembro!$G$9</f>
        <v>41</v>
      </c>
      <c r="G25" s="15">
        <f>[21]Setembro!$G$10</f>
        <v>32</v>
      </c>
      <c r="H25" s="15">
        <f>[21]Setembro!$G$11</f>
        <v>30</v>
      </c>
      <c r="I25" s="15">
        <f>[21]Setembro!$G$12</f>
        <v>32</v>
      </c>
      <c r="J25" s="15">
        <f>[21]Setembro!$G$13</f>
        <v>33</v>
      </c>
      <c r="K25" s="15">
        <f>[21]Setembro!$G$14</f>
        <v>33</v>
      </c>
      <c r="L25" s="15">
        <f>[21]Setembro!$G$15</f>
        <v>40</v>
      </c>
      <c r="M25" s="15">
        <f>[21]Setembro!$G$16</f>
        <v>41</v>
      </c>
      <c r="N25" s="15">
        <f>[21]Setembro!$G$17</f>
        <v>35</v>
      </c>
      <c r="O25" s="15">
        <f>[21]Setembro!$G$18</f>
        <v>37</v>
      </c>
      <c r="P25" s="15">
        <f>[21]Setembro!$G$19</f>
        <v>50</v>
      </c>
      <c r="Q25" s="15">
        <f>[21]Setembro!$G$20</f>
        <v>72</v>
      </c>
      <c r="R25" s="15">
        <f>[21]Setembro!$G$21</f>
        <v>46</v>
      </c>
      <c r="S25" s="15">
        <f>[21]Setembro!$G$22</f>
        <v>36</v>
      </c>
      <c r="T25" s="15">
        <f>[21]Setembro!$G$23</f>
        <v>30</v>
      </c>
      <c r="U25" s="15">
        <f>[21]Setembro!$G$24</f>
        <v>34</v>
      </c>
      <c r="V25" s="15">
        <f>[21]Setembro!$G$25</f>
        <v>34</v>
      </c>
      <c r="W25" s="15">
        <f>[21]Setembro!$G$26</f>
        <v>34</v>
      </c>
      <c r="X25" s="15">
        <f>[21]Setembro!$G$27</f>
        <v>52</v>
      </c>
      <c r="Y25" s="15">
        <f>[21]Setembro!$G$28</f>
        <v>44</v>
      </c>
      <c r="Z25" s="15">
        <f>[21]Setembro!$G$29</f>
        <v>47</v>
      </c>
      <c r="AA25" s="15">
        <f>[21]Setembro!$G$30</f>
        <v>43</v>
      </c>
      <c r="AB25" s="15">
        <f>[21]Setembro!$G$31</f>
        <v>37</v>
      </c>
      <c r="AC25" s="15">
        <f>[21]Setembro!$G$32</f>
        <v>43</v>
      </c>
      <c r="AD25" s="15">
        <f>[21]Setembro!$G$33</f>
        <v>63</v>
      </c>
      <c r="AE25" s="15">
        <f>[21]Setembro!$G$34</f>
        <v>60</v>
      </c>
      <c r="AF25" s="34">
        <f t="shared" si="5"/>
        <v>30</v>
      </c>
      <c r="AG25" s="104">
        <f t="shared" si="6"/>
        <v>41.233333333333334</v>
      </c>
    </row>
    <row r="26" spans="1:36" ht="17.100000000000001" customHeight="1" x14ac:dyDescent="0.2">
      <c r="A26" s="88" t="s">
        <v>16</v>
      </c>
      <c r="B26" s="15">
        <f>[22]Setembro!$G$5</f>
        <v>14</v>
      </c>
      <c r="C26" s="15">
        <f>[22]Setembro!$G$6</f>
        <v>14</v>
      </c>
      <c r="D26" s="15">
        <f>[22]Setembro!$G$7</f>
        <v>15</v>
      </c>
      <c r="E26" s="15">
        <f>[22]Setembro!$G$8</f>
        <v>18</v>
      </c>
      <c r="F26" s="15">
        <f>[22]Setembro!$G$9</f>
        <v>25</v>
      </c>
      <c r="G26" s="15">
        <f>[22]Setembro!$G$10</f>
        <v>32</v>
      </c>
      <c r="H26" s="15">
        <f>[22]Setembro!$G$11</f>
        <v>15</v>
      </c>
      <c r="I26" s="15">
        <f>[22]Setembro!$G$12</f>
        <v>17</v>
      </c>
      <c r="J26" s="15">
        <f>[22]Setembro!$G$13</f>
        <v>23</v>
      </c>
      <c r="K26" s="15">
        <f>[22]Setembro!$G$14</f>
        <v>26</v>
      </c>
      <c r="L26" s="15">
        <f>[22]Setembro!$G$15</f>
        <v>32</v>
      </c>
      <c r="M26" s="15">
        <f>[22]Setembro!$G$16</f>
        <v>37</v>
      </c>
      <c r="N26" s="15">
        <f>[22]Setembro!$G$17</f>
        <v>22</v>
      </c>
      <c r="O26" s="15">
        <f>[22]Setembro!$G$18</f>
        <v>31</v>
      </c>
      <c r="P26" s="15">
        <f>[22]Setembro!$G$19</f>
        <v>41</v>
      </c>
      <c r="Q26" s="15">
        <f>[22]Setembro!$G$20</f>
        <v>71</v>
      </c>
      <c r="R26" s="15">
        <f>[22]Setembro!$G$21</f>
        <v>33</v>
      </c>
      <c r="S26" s="15">
        <f>[22]Setembro!$G$22</f>
        <v>32</v>
      </c>
      <c r="T26" s="15">
        <f>[22]Setembro!$G$23</f>
        <v>17</v>
      </c>
      <c r="U26" s="15">
        <f>[22]Setembro!$G$24</f>
        <v>13</v>
      </c>
      <c r="V26" s="15">
        <f>[22]Setembro!$G$25</f>
        <v>17</v>
      </c>
      <c r="W26" s="15">
        <f>[22]Setembro!$G$26</f>
        <v>29</v>
      </c>
      <c r="X26" s="15">
        <f>[22]Setembro!$G$27</f>
        <v>49</v>
      </c>
      <c r="Y26" s="15">
        <f>[22]Setembro!$G$28</f>
        <v>30</v>
      </c>
      <c r="Z26" s="15">
        <f>[22]Setembro!$G$29</f>
        <v>35</v>
      </c>
      <c r="AA26" s="15">
        <f>[22]Setembro!$G$30</f>
        <v>22</v>
      </c>
      <c r="AB26" s="15">
        <f>[22]Setembro!$G$31</f>
        <v>15</v>
      </c>
      <c r="AC26" s="15">
        <f>[22]Setembro!$G$32</f>
        <v>33</v>
      </c>
      <c r="AD26" s="15">
        <f>[22]Setembro!$G$33</f>
        <v>57</v>
      </c>
      <c r="AE26" s="15">
        <f>[22]Setembro!$G$34</f>
        <v>50</v>
      </c>
      <c r="AF26" s="34">
        <f t="shared" si="5"/>
        <v>13</v>
      </c>
      <c r="AG26" s="104">
        <f t="shared" si="6"/>
        <v>28.833333333333332</v>
      </c>
    </row>
    <row r="27" spans="1:36" ht="17.100000000000001" customHeight="1" x14ac:dyDescent="0.2">
      <c r="A27" s="88" t="s">
        <v>17</v>
      </c>
      <c r="B27" s="15" t="str">
        <f>[23]Setembro!$G$5</f>
        <v>*</v>
      </c>
      <c r="C27" s="15" t="str">
        <f>[23]Setembro!$G$6</f>
        <v>*</v>
      </c>
      <c r="D27" s="15" t="str">
        <f>[23]Setembro!$G$7</f>
        <v>*</v>
      </c>
      <c r="E27" s="15" t="str">
        <f>[23]Setembro!$G$8</f>
        <v>*</v>
      </c>
      <c r="F27" s="15" t="str">
        <f>[23]Setembro!$G$9</f>
        <v>*</v>
      </c>
      <c r="G27" s="15" t="str">
        <f>[23]Setembro!$G$10</f>
        <v>*</v>
      </c>
      <c r="H27" s="15" t="str">
        <f>[23]Setembro!$G$11</f>
        <v>*</v>
      </c>
      <c r="I27" s="15" t="str">
        <f>[23]Setembro!$G$12</f>
        <v>*</v>
      </c>
      <c r="J27" s="15" t="str">
        <f>[23]Setembro!$G$13</f>
        <v>*</v>
      </c>
      <c r="K27" s="15" t="str">
        <f>[23]Setembro!$G$14</f>
        <v>*</v>
      </c>
      <c r="L27" s="15" t="str">
        <f>[23]Setembro!$G$15</f>
        <v>*</v>
      </c>
      <c r="M27" s="15" t="str">
        <f>[23]Setembro!$G$16</f>
        <v>*</v>
      </c>
      <c r="N27" s="15" t="str">
        <f>[23]Setembro!$G$17</f>
        <v>*</v>
      </c>
      <c r="O27" s="15" t="str">
        <f>[23]Setembro!$G$18</f>
        <v>*</v>
      </c>
      <c r="P27" s="15" t="str">
        <f>[23]Setembro!$G$19</f>
        <v>*</v>
      </c>
      <c r="Q27" s="15" t="str">
        <f>[23]Setembro!$G$20</f>
        <v>*</v>
      </c>
      <c r="R27" s="15" t="str">
        <f>[23]Setembro!$G$21</f>
        <v>*</v>
      </c>
      <c r="S27" s="15" t="str">
        <f>[23]Setembro!$G$22</f>
        <v>*</v>
      </c>
      <c r="T27" s="15" t="str">
        <f>[23]Setembro!$G$23</f>
        <v>*</v>
      </c>
      <c r="U27" s="15" t="str">
        <f>[23]Setembro!$G$24</f>
        <v>*</v>
      </c>
      <c r="V27" s="15" t="str">
        <f>[23]Setembro!$G$25</f>
        <v>*</v>
      </c>
      <c r="W27" s="15" t="str">
        <f>[23]Setembro!$G$26</f>
        <v>*</v>
      </c>
      <c r="X27" s="15" t="str">
        <f>[23]Setembro!$G$27</f>
        <v>*</v>
      </c>
      <c r="Y27" s="15" t="str">
        <f>[23]Setembro!$G$28</f>
        <v>*</v>
      </c>
      <c r="Z27" s="15" t="str">
        <f>[23]Setembro!$G$29</f>
        <v>*</v>
      </c>
      <c r="AA27" s="15" t="str">
        <f>[23]Setembro!$G$30</f>
        <v>*</v>
      </c>
      <c r="AB27" s="15" t="str">
        <f>[23]Setembro!$G$31</f>
        <v>*</v>
      </c>
      <c r="AC27" s="15" t="str">
        <f>[23]Setembro!$G$32</f>
        <v>*</v>
      </c>
      <c r="AD27" s="15">
        <f>[23]Setembro!$G$33</f>
        <v>12</v>
      </c>
      <c r="AE27" s="15" t="str">
        <f>[23]Setembro!$G$34</f>
        <v>*</v>
      </c>
      <c r="AF27" s="34" t="s">
        <v>142</v>
      </c>
      <c r="AG27" s="104" t="s">
        <v>142</v>
      </c>
    </row>
    <row r="28" spans="1:36" ht="17.100000000000001" customHeight="1" x14ac:dyDescent="0.2">
      <c r="A28" s="88" t="s">
        <v>18</v>
      </c>
      <c r="B28" s="15">
        <f>[24]Setembro!$G$5</f>
        <v>14</v>
      </c>
      <c r="C28" s="15">
        <f>[24]Setembro!$G$6</f>
        <v>16</v>
      </c>
      <c r="D28" s="15">
        <f>[24]Setembro!$G$7</f>
        <v>19</v>
      </c>
      <c r="E28" s="15">
        <f>[24]Setembro!$G$8</f>
        <v>16</v>
      </c>
      <c r="F28" s="15">
        <f>[24]Setembro!$G$9</f>
        <v>17</v>
      </c>
      <c r="G28" s="15">
        <f>[24]Setembro!$G$10</f>
        <v>13</v>
      </c>
      <c r="H28" s="15">
        <f>[24]Setembro!$G$11</f>
        <v>12</v>
      </c>
      <c r="I28" s="15">
        <f>[24]Setembro!$G$12</f>
        <v>16</v>
      </c>
      <c r="J28" s="15">
        <f>[24]Setembro!$G$13</f>
        <v>15</v>
      </c>
      <c r="K28" s="15">
        <f>[24]Setembro!$G$14</f>
        <v>13</v>
      </c>
      <c r="L28" s="15">
        <f>[24]Setembro!$G$15</f>
        <v>18</v>
      </c>
      <c r="M28" s="15">
        <f>[24]Setembro!$G$16</f>
        <v>15</v>
      </c>
      <c r="N28" s="15">
        <f>[24]Setembro!$G$17</f>
        <v>15</v>
      </c>
      <c r="O28" s="15">
        <f>[24]Setembro!$G$18</f>
        <v>12</v>
      </c>
      <c r="P28" s="15">
        <f>[24]Setembro!$G$19</f>
        <v>12</v>
      </c>
      <c r="Q28" s="15">
        <f>[24]Setembro!$G$20</f>
        <v>21</v>
      </c>
      <c r="R28" s="15">
        <f>[24]Setembro!$G$21</f>
        <v>19</v>
      </c>
      <c r="S28" s="15">
        <f>[24]Setembro!$G$22</f>
        <v>14</v>
      </c>
      <c r="T28" s="15">
        <f>[24]Setembro!$G$23</f>
        <v>13</v>
      </c>
      <c r="U28" s="15">
        <f>[24]Setembro!$G$24</f>
        <v>12</v>
      </c>
      <c r="V28" s="15">
        <f>[24]Setembro!$G$25</f>
        <v>13</v>
      </c>
      <c r="W28" s="15">
        <f>[24]Setembro!$G$26</f>
        <v>12</v>
      </c>
      <c r="X28" s="15">
        <f>[24]Setembro!$G$27</f>
        <v>14</v>
      </c>
      <c r="Y28" s="15">
        <f>[24]Setembro!$G$28</f>
        <v>17</v>
      </c>
      <c r="Z28" s="15">
        <f>[24]Setembro!$G$29</f>
        <v>19</v>
      </c>
      <c r="AA28" s="15">
        <f>[24]Setembro!$G$30</f>
        <v>19</v>
      </c>
      <c r="AB28" s="15">
        <f>[24]Setembro!$G$31</f>
        <v>16</v>
      </c>
      <c r="AC28" s="15">
        <f>[24]Setembro!$G$32</f>
        <v>42</v>
      </c>
      <c r="AD28" s="15">
        <f>[24]Setembro!$G$33</f>
        <v>70</v>
      </c>
      <c r="AE28" s="15">
        <f>[24]Setembro!$G$34</f>
        <v>42</v>
      </c>
      <c r="AF28" s="34">
        <f t="shared" si="5"/>
        <v>12</v>
      </c>
      <c r="AG28" s="104">
        <f t="shared" si="6"/>
        <v>18.866666666666667</v>
      </c>
    </row>
    <row r="29" spans="1:36" ht="17.100000000000001" customHeight="1" x14ac:dyDescent="0.2">
      <c r="A29" s="88" t="s">
        <v>19</v>
      </c>
      <c r="B29" s="15">
        <f>[25]Setembro!$G$5</f>
        <v>37</v>
      </c>
      <c r="C29" s="15">
        <f>[25]Setembro!$G$6</f>
        <v>32</v>
      </c>
      <c r="D29" s="15">
        <f>[25]Setembro!$G$7</f>
        <v>30</v>
      </c>
      <c r="E29" s="15">
        <f>[25]Setembro!$G$8</f>
        <v>21</v>
      </c>
      <c r="F29" s="15">
        <f>[25]Setembro!$G$9</f>
        <v>33</v>
      </c>
      <c r="G29" s="15">
        <f>[25]Setembro!$G$10</f>
        <v>20</v>
      </c>
      <c r="H29" s="15">
        <f>[25]Setembro!$G$11</f>
        <v>19</v>
      </c>
      <c r="I29" s="15">
        <f>[25]Setembro!$G$12</f>
        <v>19</v>
      </c>
      <c r="J29" s="15">
        <f>[25]Setembro!$G$13</f>
        <v>19</v>
      </c>
      <c r="K29" s="15">
        <f>[25]Setembro!$G$14</f>
        <v>16</v>
      </c>
      <c r="L29" s="15">
        <f>[25]Setembro!$G$15</f>
        <v>31</v>
      </c>
      <c r="M29" s="15">
        <f>[25]Setembro!$G$16</f>
        <v>27</v>
      </c>
      <c r="N29" s="15">
        <f>[25]Setembro!$G$17</f>
        <v>17</v>
      </c>
      <c r="O29" s="15">
        <f>[25]Setembro!$G$18</f>
        <v>20</v>
      </c>
      <c r="P29" s="15">
        <f>[25]Setembro!$G$19</f>
        <v>45</v>
      </c>
      <c r="Q29" s="15">
        <f>[25]Setembro!$G$20</f>
        <v>60</v>
      </c>
      <c r="R29" s="15">
        <f>[25]Setembro!$G$21</f>
        <v>33</v>
      </c>
      <c r="S29" s="15">
        <f>[25]Setembro!$G$22</f>
        <v>25</v>
      </c>
      <c r="T29" s="15">
        <f>[25]Setembro!$G$23</f>
        <v>15</v>
      </c>
      <c r="U29" s="15">
        <f>[25]Setembro!$G$24</f>
        <v>14</v>
      </c>
      <c r="V29" s="15">
        <f>[25]Setembro!$G$25</f>
        <v>16</v>
      </c>
      <c r="W29" s="15">
        <f>[25]Setembro!$G$26</f>
        <v>17</v>
      </c>
      <c r="X29" s="15">
        <f>[25]Setembro!$G$27</f>
        <v>42</v>
      </c>
      <c r="Y29" s="15">
        <f>[25]Setembro!$G$28</f>
        <v>49</v>
      </c>
      <c r="Z29" s="15">
        <f>[25]Setembro!$G$29</f>
        <v>37</v>
      </c>
      <c r="AA29" s="15">
        <f>[25]Setembro!$G$30</f>
        <v>26</v>
      </c>
      <c r="AB29" s="15">
        <f>[25]Setembro!$G$31</f>
        <v>16</v>
      </c>
      <c r="AC29" s="15">
        <f>[25]Setembro!$G$32</f>
        <v>27</v>
      </c>
      <c r="AD29" s="15">
        <f>[25]Setembro!$G$33</f>
        <v>84</v>
      </c>
      <c r="AE29" s="15">
        <f>[25]Setembro!$G$34</f>
        <v>50</v>
      </c>
      <c r="AF29" s="34">
        <f t="shared" si="5"/>
        <v>14</v>
      </c>
      <c r="AG29" s="104">
        <f t="shared" si="6"/>
        <v>29.9</v>
      </c>
    </row>
    <row r="30" spans="1:36" ht="17.100000000000001" customHeight="1" x14ac:dyDescent="0.2">
      <c r="A30" s="88" t="s">
        <v>31</v>
      </c>
      <c r="B30" s="15">
        <f>[26]Setembro!$G$5</f>
        <v>29</v>
      </c>
      <c r="C30" s="15">
        <f>[26]Setembro!$G$6</f>
        <v>23</v>
      </c>
      <c r="D30" s="15">
        <f>[26]Setembro!$G$7</f>
        <v>44</v>
      </c>
      <c r="E30" s="15" t="str">
        <f>[26]Setembro!$G$8</f>
        <v>*</v>
      </c>
      <c r="F30" s="15" t="str">
        <f>[26]Setembro!$G$9</f>
        <v>*</v>
      </c>
      <c r="G30" s="15">
        <f>[26]Setembro!$G$10</f>
        <v>14</v>
      </c>
      <c r="H30" s="15">
        <f>[26]Setembro!$G$11</f>
        <v>15</v>
      </c>
      <c r="I30" s="15">
        <f>[26]Setembro!$G$12</f>
        <v>15</v>
      </c>
      <c r="J30" s="15" t="str">
        <f>[26]Setembro!$G$13</f>
        <v>*</v>
      </c>
      <c r="K30" s="15">
        <f>[26]Setembro!$G$14</f>
        <v>14</v>
      </c>
      <c r="L30" s="15" t="str">
        <f>[26]Setembro!$G$15</f>
        <v>*</v>
      </c>
      <c r="M30" s="15" t="str">
        <f>[26]Setembro!$G$16</f>
        <v>*</v>
      </c>
      <c r="N30" s="15" t="str">
        <f>[26]Setembro!$G$17</f>
        <v>*</v>
      </c>
      <c r="O30" s="15">
        <f>[26]Setembro!$G$18</f>
        <v>14</v>
      </c>
      <c r="P30" s="15" t="str">
        <f>[26]Setembro!$G$19</f>
        <v>*</v>
      </c>
      <c r="Q30" s="15">
        <f>[26]Setembro!$G$20</f>
        <v>54</v>
      </c>
      <c r="R30" s="15">
        <f>[26]Setembro!$G$21</f>
        <v>40</v>
      </c>
      <c r="S30" s="15" t="str">
        <f>[26]Setembro!$G$22</f>
        <v>*</v>
      </c>
      <c r="T30" s="15">
        <f>[26]Setembro!$G$23</f>
        <v>20</v>
      </c>
      <c r="U30" s="15">
        <f>[26]Setembro!$G$24</f>
        <v>13</v>
      </c>
      <c r="V30" s="15">
        <f>[26]Setembro!$G$25</f>
        <v>14</v>
      </c>
      <c r="W30" s="15">
        <f>[26]Setembro!$G$26</f>
        <v>13</v>
      </c>
      <c r="X30" s="15" t="str">
        <f>[26]Setembro!$G$27</f>
        <v>*</v>
      </c>
      <c r="Y30" s="15">
        <f>[26]Setembro!$G$28</f>
        <v>18</v>
      </c>
      <c r="Z30" s="15" t="str">
        <f>[26]Setembro!$G$29</f>
        <v>*</v>
      </c>
      <c r="AA30" s="15">
        <f>[26]Setembro!$G$30</f>
        <v>19</v>
      </c>
      <c r="AB30" s="15">
        <f>[26]Setembro!$G$31</f>
        <v>14</v>
      </c>
      <c r="AC30" s="15">
        <f>[26]Setembro!$G$32</f>
        <v>25</v>
      </c>
      <c r="AD30" s="15">
        <f>[26]Setembro!$G$33</f>
        <v>52</v>
      </c>
      <c r="AE30" s="15">
        <f>[26]Setembro!$G$34</f>
        <v>43</v>
      </c>
      <c r="AF30" s="34">
        <f t="shared" si="5"/>
        <v>13</v>
      </c>
      <c r="AG30" s="104">
        <f t="shared" si="6"/>
        <v>24.65</v>
      </c>
    </row>
    <row r="31" spans="1:36" ht="17.100000000000001" customHeight="1" x14ac:dyDescent="0.2">
      <c r="A31" s="88" t="s">
        <v>51</v>
      </c>
      <c r="B31" s="15">
        <f>[27]Setembro!$G$5</f>
        <v>10</v>
      </c>
      <c r="C31" s="15">
        <f>[27]Setembro!$G$6</f>
        <v>13</v>
      </c>
      <c r="D31" s="15">
        <f>[27]Setembro!$G$7</f>
        <v>14</v>
      </c>
      <c r="E31" s="15">
        <f>[27]Setembro!$G$8</f>
        <v>15</v>
      </c>
      <c r="F31" s="15">
        <f>[27]Setembro!$G$9</f>
        <v>13</v>
      </c>
      <c r="G31" s="15">
        <f>[27]Setembro!$G$10</f>
        <v>12</v>
      </c>
      <c r="H31" s="15">
        <f>[27]Setembro!$G$11</f>
        <v>14</v>
      </c>
      <c r="I31" s="15">
        <f>[27]Setembro!$G$12</f>
        <v>15</v>
      </c>
      <c r="J31" s="15">
        <f>[27]Setembro!$G$13</f>
        <v>13</v>
      </c>
      <c r="K31" s="15">
        <f>[27]Setembro!$G$14</f>
        <v>14</v>
      </c>
      <c r="L31" s="15">
        <f>[27]Setembro!$G$15</f>
        <v>22</v>
      </c>
      <c r="M31" s="15">
        <f>[27]Setembro!$G$16</f>
        <v>15</v>
      </c>
      <c r="N31" s="15">
        <f>[27]Setembro!$G$17</f>
        <v>14</v>
      </c>
      <c r="O31" s="15">
        <f>[27]Setembro!$G$18</f>
        <v>11</v>
      </c>
      <c r="P31" s="15">
        <f>[27]Setembro!$G$19</f>
        <v>12</v>
      </c>
      <c r="Q31" s="15">
        <f>[27]Setembro!$G$20</f>
        <v>29</v>
      </c>
      <c r="R31" s="15">
        <f>[27]Setembro!$G$21</f>
        <v>33</v>
      </c>
      <c r="S31" s="15">
        <f>[27]Setembro!$G$22</f>
        <v>12</v>
      </c>
      <c r="T31" s="15">
        <f>[27]Setembro!$G$23</f>
        <v>11</v>
      </c>
      <c r="U31" s="15">
        <f>[27]Setembro!$G$24</f>
        <v>13</v>
      </c>
      <c r="V31" s="15">
        <f>[27]Setembro!$G$25</f>
        <v>13</v>
      </c>
      <c r="W31" s="15">
        <f>[27]Setembro!$G$26</f>
        <v>17</v>
      </c>
      <c r="X31" s="15">
        <f>[27]Setembro!$G$27</f>
        <v>18</v>
      </c>
      <c r="Y31" s="15">
        <f>[27]Setembro!$G$28</f>
        <v>14</v>
      </c>
      <c r="Z31" s="15">
        <f>[27]Setembro!$G$29</f>
        <v>16</v>
      </c>
      <c r="AA31" s="15">
        <f>[27]Setembro!$G$30</f>
        <v>26</v>
      </c>
      <c r="AB31" s="15">
        <f>[27]Setembro!$G$31</f>
        <v>23</v>
      </c>
      <c r="AC31" s="15">
        <f>[27]Setembro!$G$32</f>
        <v>38</v>
      </c>
      <c r="AD31" s="15">
        <f>[27]Setembro!$G$33</f>
        <v>69</v>
      </c>
      <c r="AE31" s="15">
        <f>[27]Setembro!$G$34</f>
        <v>40</v>
      </c>
      <c r="AF31" s="34">
        <f>MIN(B31:AE31)</f>
        <v>10</v>
      </c>
      <c r="AG31" s="104">
        <f>AVERAGE(B31:AE31)</f>
        <v>19.3</v>
      </c>
    </row>
    <row r="32" spans="1:36" ht="17.100000000000001" customHeight="1" x14ac:dyDescent="0.2">
      <c r="A32" s="88" t="s">
        <v>20</v>
      </c>
      <c r="B32" s="15" t="str">
        <f>[28]Setembro!$G$5</f>
        <v>*</v>
      </c>
      <c r="C32" s="15" t="str">
        <f>[28]Setembro!$G$6</f>
        <v>*</v>
      </c>
      <c r="D32" s="15" t="str">
        <f>[28]Setembro!$G$7</f>
        <v>*</v>
      </c>
      <c r="E32" s="15" t="str">
        <f>[28]Setembro!$G$8</f>
        <v>*</v>
      </c>
      <c r="F32" s="15" t="str">
        <f>[28]Setembro!$G$9</f>
        <v>*</v>
      </c>
      <c r="G32" s="15" t="str">
        <f>[28]Setembro!$G$10</f>
        <v>*</v>
      </c>
      <c r="H32" s="15" t="str">
        <f>[28]Setembro!$G$11</f>
        <v>*</v>
      </c>
      <c r="I32" s="15" t="str">
        <f>[28]Setembro!$G$12</f>
        <v>*</v>
      </c>
      <c r="J32" s="15" t="str">
        <f>[28]Setembro!$G$13</f>
        <v>*</v>
      </c>
      <c r="K32" s="15" t="str">
        <f>[28]Setembro!$G$14</f>
        <v>*</v>
      </c>
      <c r="L32" s="15" t="str">
        <f>[28]Setembro!$G$15</f>
        <v>*</v>
      </c>
      <c r="M32" s="15" t="str">
        <f>[28]Setembro!$G$16</f>
        <v>*</v>
      </c>
      <c r="N32" s="15" t="str">
        <f>[28]Setembro!$G$17</f>
        <v>*</v>
      </c>
      <c r="O32" s="15" t="str">
        <f>[28]Setembro!$G$18</f>
        <v>*</v>
      </c>
      <c r="P32" s="15" t="str">
        <f>[28]Setembro!$G$19</f>
        <v>*</v>
      </c>
      <c r="Q32" s="15" t="str">
        <f>[28]Setembro!$G$20</f>
        <v>*</v>
      </c>
      <c r="R32" s="15" t="str">
        <f>[28]Setembro!$G$21</f>
        <v>*</v>
      </c>
      <c r="S32" s="15" t="str">
        <f>[28]Setembro!$G$22</f>
        <v>*</v>
      </c>
      <c r="T32" s="15" t="str">
        <f>[28]Setembro!$G$23</f>
        <v>*</v>
      </c>
      <c r="U32" s="15" t="str">
        <f>[28]Setembro!$G$24</f>
        <v>*</v>
      </c>
      <c r="V32" s="15" t="str">
        <f>[28]Setembro!$G$25</f>
        <v>*</v>
      </c>
      <c r="W32" s="15" t="str">
        <f>[28]Setembro!$G$26</f>
        <v>*</v>
      </c>
      <c r="X32" s="15" t="str">
        <f>[28]Setembro!$G$27</f>
        <v>*</v>
      </c>
      <c r="Y32" s="15" t="str">
        <f>[28]Setembro!$G$28</f>
        <v>*</v>
      </c>
      <c r="Z32" s="15" t="str">
        <f>[28]Setembro!$G$29</f>
        <v>*</v>
      </c>
      <c r="AA32" s="15" t="str">
        <f>[28]Setembro!$G$30</f>
        <v>*</v>
      </c>
      <c r="AB32" s="15" t="str">
        <f>[28]Setembro!$G$31</f>
        <v>*</v>
      </c>
      <c r="AC32" s="15" t="str">
        <f>[28]Setembro!$G$32</f>
        <v>*</v>
      </c>
      <c r="AD32" s="15" t="str">
        <f>[28]Setembro!$G$33</f>
        <v>*</v>
      </c>
      <c r="AE32" s="15" t="str">
        <f>[28]Setembro!$G$34</f>
        <v>*</v>
      </c>
      <c r="AF32" s="34" t="s">
        <v>142</v>
      </c>
      <c r="AG32" s="104" t="s">
        <v>142</v>
      </c>
    </row>
    <row r="33" spans="1:35" s="5" customFormat="1" ht="17.100000000000001" customHeight="1" x14ac:dyDescent="0.2">
      <c r="A33" s="105" t="s">
        <v>35</v>
      </c>
      <c r="B33" s="25">
        <f t="shared" ref="B33:AF33" si="7">MIN(B5:B32)</f>
        <v>10</v>
      </c>
      <c r="C33" s="25">
        <f t="shared" si="7"/>
        <v>13</v>
      </c>
      <c r="D33" s="25">
        <f t="shared" si="7"/>
        <v>14</v>
      </c>
      <c r="E33" s="25">
        <f t="shared" si="7"/>
        <v>13</v>
      </c>
      <c r="F33" s="25">
        <f t="shared" si="7"/>
        <v>12</v>
      </c>
      <c r="G33" s="25">
        <f t="shared" si="7"/>
        <v>10</v>
      </c>
      <c r="H33" s="25">
        <f t="shared" si="7"/>
        <v>10</v>
      </c>
      <c r="I33" s="25">
        <f t="shared" si="7"/>
        <v>12</v>
      </c>
      <c r="J33" s="25">
        <f t="shared" si="7"/>
        <v>12</v>
      </c>
      <c r="K33" s="25">
        <f t="shared" si="7"/>
        <v>10</v>
      </c>
      <c r="L33" s="25">
        <f t="shared" si="7"/>
        <v>11</v>
      </c>
      <c r="M33" s="25">
        <f t="shared" si="7"/>
        <v>11</v>
      </c>
      <c r="N33" s="25">
        <f t="shared" si="7"/>
        <v>11</v>
      </c>
      <c r="O33" s="25">
        <f t="shared" si="7"/>
        <v>10</v>
      </c>
      <c r="P33" s="25">
        <f t="shared" si="7"/>
        <v>11</v>
      </c>
      <c r="Q33" s="25">
        <f t="shared" si="7"/>
        <v>11</v>
      </c>
      <c r="R33" s="25">
        <f t="shared" si="7"/>
        <v>11</v>
      </c>
      <c r="S33" s="25">
        <f t="shared" si="7"/>
        <v>12</v>
      </c>
      <c r="T33" s="25">
        <f t="shared" si="7"/>
        <v>11</v>
      </c>
      <c r="U33" s="25">
        <f t="shared" si="7"/>
        <v>11</v>
      </c>
      <c r="V33" s="25">
        <f t="shared" si="7"/>
        <v>11</v>
      </c>
      <c r="W33" s="25">
        <f t="shared" si="7"/>
        <v>11</v>
      </c>
      <c r="X33" s="25">
        <f t="shared" si="7"/>
        <v>11</v>
      </c>
      <c r="Y33" s="25">
        <f t="shared" si="7"/>
        <v>14</v>
      </c>
      <c r="Z33" s="25">
        <f t="shared" si="7"/>
        <v>14</v>
      </c>
      <c r="AA33" s="25">
        <f t="shared" si="7"/>
        <v>15</v>
      </c>
      <c r="AB33" s="25">
        <f t="shared" si="7"/>
        <v>11</v>
      </c>
      <c r="AC33" s="25">
        <f t="shared" si="7"/>
        <v>17</v>
      </c>
      <c r="AD33" s="25">
        <f t="shared" si="7"/>
        <v>12</v>
      </c>
      <c r="AE33" s="25">
        <f t="shared" si="7"/>
        <v>35</v>
      </c>
      <c r="AF33" s="34">
        <f t="shared" si="7"/>
        <v>10</v>
      </c>
      <c r="AG33" s="103">
        <f>AVERAGE(AG5:AG32)</f>
        <v>25.257625994694958</v>
      </c>
    </row>
    <row r="34" spans="1:35" x14ac:dyDescent="0.2">
      <c r="A34" s="68"/>
      <c r="B34" s="69"/>
      <c r="C34" s="69"/>
      <c r="D34" s="69" t="s">
        <v>141</v>
      </c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72"/>
      <c r="AF34" s="73"/>
      <c r="AG34" s="74"/>
    </row>
    <row r="35" spans="1:35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70"/>
      <c r="K35" s="70"/>
      <c r="L35" s="70"/>
      <c r="M35" s="70" t="s">
        <v>52</v>
      </c>
      <c r="N35" s="70"/>
      <c r="O35" s="70"/>
      <c r="P35" s="70"/>
      <c r="Q35" s="70"/>
      <c r="R35" s="70"/>
      <c r="S35" s="70"/>
      <c r="T35" s="122" t="s">
        <v>139</v>
      </c>
      <c r="U35" s="122"/>
      <c r="V35" s="122"/>
      <c r="W35" s="122"/>
      <c r="X35" s="122"/>
      <c r="Y35" s="70"/>
      <c r="Z35" s="70"/>
      <c r="AA35" s="70"/>
      <c r="AB35" s="70"/>
      <c r="AC35" s="70"/>
      <c r="AD35" s="71"/>
      <c r="AE35" s="70"/>
      <c r="AF35" s="70"/>
      <c r="AG35" s="76"/>
      <c r="AH35" s="2"/>
    </row>
    <row r="36" spans="1:35" x14ac:dyDescent="0.2">
      <c r="A36" s="77"/>
      <c r="B36" s="70"/>
      <c r="C36" s="70"/>
      <c r="D36" s="70"/>
      <c r="E36" s="70"/>
      <c r="F36" s="70"/>
      <c r="G36" s="70"/>
      <c r="H36" s="70"/>
      <c r="I36" s="70"/>
      <c r="J36" s="78"/>
      <c r="K36" s="78"/>
      <c r="L36" s="78"/>
      <c r="M36" s="78" t="s">
        <v>53</v>
      </c>
      <c r="N36" s="78"/>
      <c r="O36" s="78"/>
      <c r="P36" s="78"/>
      <c r="Q36" s="70"/>
      <c r="R36" s="70"/>
      <c r="S36" s="70"/>
      <c r="T36" s="123" t="s">
        <v>140</v>
      </c>
      <c r="U36" s="123"/>
      <c r="V36" s="123"/>
      <c r="W36" s="123"/>
      <c r="X36" s="123"/>
      <c r="Y36" s="70"/>
      <c r="Z36" s="70"/>
      <c r="AA36" s="70"/>
      <c r="AB36" s="70"/>
      <c r="AC36" s="70"/>
      <c r="AD36" s="71"/>
      <c r="AE36" s="72"/>
      <c r="AF36" s="73"/>
      <c r="AG36" s="79"/>
      <c r="AH36" s="2"/>
      <c r="AI36" s="2"/>
    </row>
    <row r="37" spans="1:35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72"/>
      <c r="AF37" s="73"/>
      <c r="AG37" s="80"/>
      <c r="AH37" s="12"/>
    </row>
    <row r="38" spans="1:35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3"/>
    </row>
  </sheetData>
  <mergeCells count="35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T35:X35"/>
    <mergeCell ref="T36:X36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9" workbookViewId="0">
      <selection activeCell="I46" sqref="I4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127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9"/>
    </row>
    <row r="2" spans="1:32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6"/>
    </row>
    <row r="3" spans="1:32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94" t="s">
        <v>41</v>
      </c>
    </row>
    <row r="4" spans="1:32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94" t="s">
        <v>39</v>
      </c>
    </row>
    <row r="5" spans="1:32" s="5" customFormat="1" ht="20.100000000000001" customHeight="1" x14ac:dyDescent="0.2">
      <c r="A5" s="88" t="s">
        <v>47</v>
      </c>
      <c r="B5" s="13">
        <f>[1]Setembro!$H$5</f>
        <v>13.32</v>
      </c>
      <c r="C5" s="13">
        <f>[1]Setembro!$H$6</f>
        <v>13.32</v>
      </c>
      <c r="D5" s="13">
        <f>[1]Setembro!$H$7</f>
        <v>14.04</v>
      </c>
      <c r="E5" s="13">
        <f>[1]Setembro!$H$8</f>
        <v>15.120000000000001</v>
      </c>
      <c r="F5" s="13">
        <f>[1]Setembro!$H$9</f>
        <v>11.879999999999999</v>
      </c>
      <c r="G5" s="13">
        <f>[1]Setembro!$H$10</f>
        <v>15.120000000000001</v>
      </c>
      <c r="H5" s="13">
        <f>[1]Setembro!$H$11</f>
        <v>10.8</v>
      </c>
      <c r="I5" s="13">
        <f>[1]Setembro!$H$12</f>
        <v>9</v>
      </c>
      <c r="J5" s="13">
        <f>[1]Setembro!$H$13</f>
        <v>18</v>
      </c>
      <c r="K5" s="13">
        <f>[1]Setembro!$H$14</f>
        <v>16.2</v>
      </c>
      <c r="L5" s="13">
        <f>[1]Setembro!$H$15</f>
        <v>12.24</v>
      </c>
      <c r="M5" s="13">
        <f>[1]Setembro!$H$16</f>
        <v>11.520000000000001</v>
      </c>
      <c r="N5" s="13">
        <f>[1]Setembro!$H$17</f>
        <v>13.68</v>
      </c>
      <c r="O5" s="13">
        <f>[1]Setembro!$H$18</f>
        <v>12.6</v>
      </c>
      <c r="P5" s="13">
        <f>[1]Setembro!$H$19</f>
        <v>13.32</v>
      </c>
      <c r="Q5" s="13">
        <f>[1]Setembro!$H$20</f>
        <v>8.64</v>
      </c>
      <c r="R5" s="13">
        <f>[1]Setembro!$H$21</f>
        <v>10.08</v>
      </c>
      <c r="S5" s="13">
        <f>[1]Setembro!$H$22</f>
        <v>8.64</v>
      </c>
      <c r="T5" s="13">
        <f>[1]Setembro!$H$23</f>
        <v>14.04</v>
      </c>
      <c r="U5" s="13">
        <f>[1]Setembro!$H$24</f>
        <v>13.32</v>
      </c>
      <c r="V5" s="13">
        <f>[1]Setembro!$H$25</f>
        <v>12.24</v>
      </c>
      <c r="W5" s="13">
        <f>[1]Setembro!$H$26</f>
        <v>10.8</v>
      </c>
      <c r="X5" s="13">
        <f>[1]Setembro!$H$27</f>
        <v>11.16</v>
      </c>
      <c r="Y5" s="13">
        <f>[1]Setembro!$H$28</f>
        <v>12.24</v>
      </c>
      <c r="Z5" s="13">
        <f>[1]Setembro!$H$29</f>
        <v>14.04</v>
      </c>
      <c r="AA5" s="13">
        <f>[1]Setembro!$H$30</f>
        <v>10.08</v>
      </c>
      <c r="AB5" s="13">
        <f>[1]Setembro!$H$31</f>
        <v>12.6</v>
      </c>
      <c r="AC5" s="13">
        <f>[1]Setembro!$H$32</f>
        <v>25.92</v>
      </c>
      <c r="AD5" s="13">
        <f>[1]Setembro!$H$33</f>
        <v>5.04</v>
      </c>
      <c r="AE5" s="13">
        <f>[1]Setembro!$H$34</f>
        <v>7.2</v>
      </c>
      <c r="AF5" s="95">
        <f t="shared" ref="AF5:AF14" si="1">MAX(B5:AE5)</f>
        <v>25.92</v>
      </c>
    </row>
    <row r="6" spans="1:32" ht="17.100000000000001" customHeight="1" x14ac:dyDescent="0.2">
      <c r="A6" s="88" t="s">
        <v>0</v>
      </c>
      <c r="B6" s="14">
        <f>[2]Setembro!$H$5</f>
        <v>25.92</v>
      </c>
      <c r="C6" s="14">
        <f>[2]Setembro!$H$6</f>
        <v>25.92</v>
      </c>
      <c r="D6" s="14">
        <f>[2]Setembro!$H$7</f>
        <v>17.64</v>
      </c>
      <c r="E6" s="14">
        <f>[2]Setembro!$H$8</f>
        <v>16.920000000000002</v>
      </c>
      <c r="F6" s="14">
        <f>[2]Setembro!$H$9</f>
        <v>11.16</v>
      </c>
      <c r="G6" s="14">
        <f>[2]Setembro!$H$10</f>
        <v>20.88</v>
      </c>
      <c r="H6" s="14">
        <f>[2]Setembro!$H$11</f>
        <v>15.840000000000002</v>
      </c>
      <c r="I6" s="14">
        <f>[2]Setembro!$H$12</f>
        <v>19.440000000000001</v>
      </c>
      <c r="J6" s="14">
        <f>[2]Setembro!$H$13</f>
        <v>23.400000000000002</v>
      </c>
      <c r="K6" s="14">
        <f>[2]Setembro!$H$14</f>
        <v>21.240000000000002</v>
      </c>
      <c r="L6" s="14">
        <f>[2]Setembro!$H$15</f>
        <v>12.96</v>
      </c>
      <c r="M6" s="14">
        <f>[2]Setembro!$H$16</f>
        <v>13.32</v>
      </c>
      <c r="N6" s="14">
        <f>[2]Setembro!$H$17</f>
        <v>18</v>
      </c>
      <c r="O6" s="14">
        <f>[2]Setembro!$H$18</f>
        <v>26.64</v>
      </c>
      <c r="P6" s="14">
        <f>[2]Setembro!$H$19</f>
        <v>16.2</v>
      </c>
      <c r="Q6" s="14">
        <f>[2]Setembro!$H$20</f>
        <v>11.520000000000001</v>
      </c>
      <c r="R6" s="14">
        <f>[2]Setembro!$H$21</f>
        <v>11.16</v>
      </c>
      <c r="S6" s="14">
        <f>[2]Setembro!$H$22</f>
        <v>8.64</v>
      </c>
      <c r="T6" s="14">
        <f>[2]Setembro!$H$23</f>
        <v>18.720000000000002</v>
      </c>
      <c r="U6" s="14">
        <f>[2]Setembro!$H$24</f>
        <v>21.96</v>
      </c>
      <c r="V6" s="14">
        <f>[2]Setembro!$H$25</f>
        <v>18.720000000000002</v>
      </c>
      <c r="W6" s="14">
        <f>[2]Setembro!$H$26</f>
        <v>18.720000000000002</v>
      </c>
      <c r="X6" s="14">
        <f>[2]Setembro!$H$27</f>
        <v>11.520000000000001</v>
      </c>
      <c r="Y6" s="14">
        <f>[2]Setembro!$H$28</f>
        <v>19.8</v>
      </c>
      <c r="Z6" s="14">
        <f>[2]Setembro!$H$29</f>
        <v>18</v>
      </c>
      <c r="AA6" s="14">
        <f>[2]Setembro!$H$30</f>
        <v>20.88</v>
      </c>
      <c r="AB6" s="14">
        <f>[2]Setembro!$H$31</f>
        <v>15.120000000000001</v>
      </c>
      <c r="AC6" s="14">
        <f>[2]Setembro!$H$32</f>
        <v>13.32</v>
      </c>
      <c r="AD6" s="14">
        <f>[2]Setembro!$H$33</f>
        <v>12.6</v>
      </c>
      <c r="AE6" s="14">
        <f>[2]Setembro!$H$34</f>
        <v>7.5600000000000005</v>
      </c>
      <c r="AF6" s="96">
        <f t="shared" si="1"/>
        <v>26.64</v>
      </c>
    </row>
    <row r="7" spans="1:32" ht="17.100000000000001" customHeight="1" x14ac:dyDescent="0.2">
      <c r="A7" s="88" t="s">
        <v>1</v>
      </c>
      <c r="B7" s="14">
        <f>[3]Setembro!$H$5</f>
        <v>16.920000000000002</v>
      </c>
      <c r="C7" s="14">
        <f>[3]Setembro!$H$6</f>
        <v>18.720000000000002</v>
      </c>
      <c r="D7" s="14">
        <f>[3]Setembro!$H$7</f>
        <v>15.840000000000002</v>
      </c>
      <c r="E7" s="14">
        <f>[3]Setembro!$H$8</f>
        <v>10.08</v>
      </c>
      <c r="F7" s="14">
        <f>[3]Setembro!$H$9</f>
        <v>7.2</v>
      </c>
      <c r="G7" s="14">
        <f>[3]Setembro!$H$10</f>
        <v>7.2</v>
      </c>
      <c r="H7" s="14">
        <f>[3]Setembro!$H$11</f>
        <v>12.6</v>
      </c>
      <c r="I7" s="14">
        <f>[3]Setembro!$H$12</f>
        <v>8.64</v>
      </c>
      <c r="J7" s="14">
        <f>[3]Setembro!$H$13</f>
        <v>11.879999999999999</v>
      </c>
      <c r="K7" s="14">
        <f>[3]Setembro!$H$14</f>
        <v>25.2</v>
      </c>
      <c r="L7" s="14">
        <f>[3]Setembro!$H$15</f>
        <v>7.2</v>
      </c>
      <c r="M7" s="14">
        <f>[3]Setembro!$H$16</f>
        <v>8.2799999999999994</v>
      </c>
      <c r="N7" s="14">
        <f>[3]Setembro!$H$17</f>
        <v>20.52</v>
      </c>
      <c r="O7" s="14">
        <f>[3]Setembro!$H$18</f>
        <v>19.079999999999998</v>
      </c>
      <c r="P7" s="14">
        <f>[3]Setembro!$H$19</f>
        <v>13.32</v>
      </c>
      <c r="Q7" s="14">
        <f>[3]Setembro!$H$20</f>
        <v>14.4</v>
      </c>
      <c r="R7" s="14">
        <f>[3]Setembro!$H$21</f>
        <v>10.08</v>
      </c>
      <c r="S7" s="14">
        <f>[3]Setembro!$H$22</f>
        <v>11.879999999999999</v>
      </c>
      <c r="T7" s="14">
        <f>[3]Setembro!$H$23</f>
        <v>13.68</v>
      </c>
      <c r="U7" s="14">
        <f>[3]Setembro!$H$24</f>
        <v>20.16</v>
      </c>
      <c r="V7" s="14">
        <f>[3]Setembro!$H$25</f>
        <v>11.879999999999999</v>
      </c>
      <c r="W7" s="14">
        <f>[3]Setembro!$H$26</f>
        <v>10.8</v>
      </c>
      <c r="X7" s="14">
        <f>[3]Setembro!$H$27</f>
        <v>5.4</v>
      </c>
      <c r="Y7" s="14">
        <f>[3]Setembro!$H$28</f>
        <v>16.2</v>
      </c>
      <c r="Z7" s="14">
        <f>[3]Setembro!$H$29</f>
        <v>15.840000000000002</v>
      </c>
      <c r="AA7" s="14">
        <f>[3]Setembro!$H$30</f>
        <v>11.520000000000001</v>
      </c>
      <c r="AB7" s="14">
        <f>[3]Setembro!$H$31</f>
        <v>8.64</v>
      </c>
      <c r="AC7" s="14">
        <f>[3]Setembro!$H$32</f>
        <v>12.24</v>
      </c>
      <c r="AD7" s="14">
        <f>[3]Setembro!$H$33</f>
        <v>7.5600000000000005</v>
      </c>
      <c r="AE7" s="14">
        <f>[3]Setembro!$H$34</f>
        <v>11.16</v>
      </c>
      <c r="AF7" s="96">
        <f t="shared" si="1"/>
        <v>25.2</v>
      </c>
    </row>
    <row r="8" spans="1:32" ht="17.100000000000001" customHeight="1" x14ac:dyDescent="0.2">
      <c r="A8" s="88" t="s">
        <v>55</v>
      </c>
      <c r="B8" s="14">
        <f>[4]Setembro!$H$5</f>
        <v>27</v>
      </c>
      <c r="C8" s="14">
        <f>[4]Setembro!$H$6</f>
        <v>26.64</v>
      </c>
      <c r="D8" s="14">
        <f>[4]Setembro!$H$7</f>
        <v>24.48</v>
      </c>
      <c r="E8" s="14">
        <f>[4]Setembro!$H$8</f>
        <v>20.88</v>
      </c>
      <c r="F8" s="14">
        <f>[4]Setembro!$H$9</f>
        <v>17.64</v>
      </c>
      <c r="G8" s="14">
        <f>[4]Setembro!$H$10</f>
        <v>19.079999999999998</v>
      </c>
      <c r="H8" s="14">
        <f>[4]Setembro!$H$11</f>
        <v>26.64</v>
      </c>
      <c r="I8" s="14">
        <f>[4]Setembro!$H$12</f>
        <v>21.6</v>
      </c>
      <c r="J8" s="14">
        <f>[4]Setembro!$H$13</f>
        <v>22.68</v>
      </c>
      <c r="K8" s="14">
        <f>[4]Setembro!$H$14</f>
        <v>22.68</v>
      </c>
      <c r="L8" s="14">
        <f>[4]Setembro!$H$15</f>
        <v>18.720000000000002</v>
      </c>
      <c r="M8" s="14">
        <f>[4]Setembro!$H$16</f>
        <v>16.920000000000002</v>
      </c>
      <c r="N8" s="14">
        <f>[4]Setembro!$H$17</f>
        <v>19.8</v>
      </c>
      <c r="O8" s="14">
        <f>[4]Setembro!$H$18</f>
        <v>22.32</v>
      </c>
      <c r="P8" s="14">
        <f>[4]Setembro!$H$19</f>
        <v>18</v>
      </c>
      <c r="Q8" s="14">
        <f>[4]Setembro!$H$20</f>
        <v>19.079999999999998</v>
      </c>
      <c r="R8" s="14">
        <f>[4]Setembro!$H$21</f>
        <v>23.759999999999998</v>
      </c>
      <c r="S8" s="14">
        <f>[4]Setembro!$H$22</f>
        <v>15.120000000000001</v>
      </c>
      <c r="T8" s="14">
        <f>[4]Setembro!$H$23</f>
        <v>19.8</v>
      </c>
      <c r="U8" s="14">
        <f>[4]Setembro!$H$24</f>
        <v>22.68</v>
      </c>
      <c r="V8" s="14">
        <f>[4]Setembro!$H$25</f>
        <v>27.36</v>
      </c>
      <c r="W8" s="14">
        <f>[4]Setembro!$H$26</f>
        <v>21.6</v>
      </c>
      <c r="X8" s="14">
        <f>[4]Setembro!$H$27</f>
        <v>17.64</v>
      </c>
      <c r="Y8" s="14">
        <f>[4]Setembro!$H$28</f>
        <v>23.400000000000002</v>
      </c>
      <c r="Z8" s="14">
        <f>[4]Setembro!$H$29</f>
        <v>27</v>
      </c>
      <c r="AA8" s="14">
        <f>[4]Setembro!$H$30</f>
        <v>21.240000000000002</v>
      </c>
      <c r="AB8" s="14">
        <f>[4]Setembro!$H$31</f>
        <v>19.440000000000001</v>
      </c>
      <c r="AC8" s="14">
        <f>[4]Setembro!$H$32</f>
        <v>15.840000000000002</v>
      </c>
      <c r="AD8" s="14">
        <f>[4]Setembro!$H$33</f>
        <v>29.52</v>
      </c>
      <c r="AE8" s="14">
        <f>[4]Setembro!$H$34</f>
        <v>13.32</v>
      </c>
      <c r="AF8" s="96">
        <f t="shared" ref="AF8" si="2">MAX(B8:AE8)</f>
        <v>29.52</v>
      </c>
    </row>
    <row r="9" spans="1:32" ht="17.100000000000001" customHeight="1" x14ac:dyDescent="0.2">
      <c r="A9" s="88" t="s">
        <v>48</v>
      </c>
      <c r="B9" s="14">
        <f>[5]Setembro!$H$5</f>
        <v>14.76</v>
      </c>
      <c r="C9" s="14">
        <f>[5]Setembro!$H$6</f>
        <v>20.16</v>
      </c>
      <c r="D9" s="14">
        <f>[5]Setembro!$H$7</f>
        <v>19.440000000000001</v>
      </c>
      <c r="E9" s="14">
        <f>[5]Setembro!$H$8</f>
        <v>19.440000000000001</v>
      </c>
      <c r="F9" s="14">
        <f>[5]Setembro!$H$9</f>
        <v>21.6</v>
      </c>
      <c r="G9" s="14">
        <f>[5]Setembro!$H$10</f>
        <v>9.7200000000000006</v>
      </c>
      <c r="H9" s="14">
        <f>[5]Setembro!$H$11</f>
        <v>16.2</v>
      </c>
      <c r="I9" s="14">
        <f>[5]Setembro!$H$12</f>
        <v>12.6</v>
      </c>
      <c r="J9" s="14">
        <f>[5]Setembro!$H$13</f>
        <v>15.120000000000001</v>
      </c>
      <c r="K9" s="14">
        <f>[5]Setembro!$H$14</f>
        <v>25.2</v>
      </c>
      <c r="L9" s="14">
        <f>[5]Setembro!$H$15</f>
        <v>26.28</v>
      </c>
      <c r="M9" s="14">
        <f>[5]Setembro!$H$16</f>
        <v>9.7200000000000006</v>
      </c>
      <c r="N9" s="14">
        <f>[5]Setembro!$H$17</f>
        <v>16.559999999999999</v>
      </c>
      <c r="O9" s="14">
        <f>[5]Setembro!$H$18</f>
        <v>17.28</v>
      </c>
      <c r="P9" s="14">
        <f>[5]Setembro!$H$19</f>
        <v>16.2</v>
      </c>
      <c r="Q9" s="14">
        <f>[5]Setembro!$H$20</f>
        <v>18.720000000000002</v>
      </c>
      <c r="R9" s="14">
        <f>[5]Setembro!$H$21</f>
        <v>16.920000000000002</v>
      </c>
      <c r="S9" s="14">
        <f>[5]Setembro!$H$22</f>
        <v>7.5600000000000005</v>
      </c>
      <c r="T9" s="14">
        <f>[5]Setembro!$H$23</f>
        <v>12.24</v>
      </c>
      <c r="U9" s="14">
        <f>[5]Setembro!$H$24</f>
        <v>18.36</v>
      </c>
      <c r="V9" s="14">
        <f>[5]Setembro!$H$25</f>
        <v>18.36</v>
      </c>
      <c r="W9" s="14">
        <f>[5]Setembro!$H$26</f>
        <v>15.840000000000002</v>
      </c>
      <c r="X9" s="14">
        <f>[5]Setembro!$H$27</f>
        <v>15.120000000000001</v>
      </c>
      <c r="Y9" s="14">
        <f>[5]Setembro!$H$28</f>
        <v>8.64</v>
      </c>
      <c r="Z9" s="14">
        <f>[5]Setembro!$H$29</f>
        <v>14.76</v>
      </c>
      <c r="AA9" s="14">
        <f>[5]Setembro!$H$30</f>
        <v>9.7200000000000006</v>
      </c>
      <c r="AB9" s="14">
        <f>[5]Setembro!$H$31</f>
        <v>9.3600000000000012</v>
      </c>
      <c r="AC9" s="14">
        <f>[5]Setembro!$H$32</f>
        <v>16.920000000000002</v>
      </c>
      <c r="AD9" s="14">
        <f>[5]Setembro!$H$33</f>
        <v>12.24</v>
      </c>
      <c r="AE9" s="14">
        <f>[5]Setembro!$H$34</f>
        <v>9.7200000000000006</v>
      </c>
      <c r="AF9" s="96">
        <f t="shared" si="1"/>
        <v>26.28</v>
      </c>
    </row>
    <row r="10" spans="1:32" ht="17.100000000000001" customHeight="1" x14ac:dyDescent="0.2">
      <c r="A10" s="88" t="s">
        <v>2</v>
      </c>
      <c r="B10" s="14">
        <f>[6]Setembro!$H$5</f>
        <v>37.080000000000005</v>
      </c>
      <c r="C10" s="14">
        <f>[6]Setembro!$H$6</f>
        <v>31.319999999999997</v>
      </c>
      <c r="D10" s="14">
        <f>[6]Setembro!$H$7</f>
        <v>30.240000000000002</v>
      </c>
      <c r="E10" s="14">
        <f>[6]Setembro!$H$8</f>
        <v>26.28</v>
      </c>
      <c r="F10" s="14">
        <f>[6]Setembro!$H$9</f>
        <v>18.720000000000002</v>
      </c>
      <c r="G10" s="14">
        <f>[6]Setembro!$H$10</f>
        <v>16.920000000000002</v>
      </c>
      <c r="H10" s="14">
        <f>[6]Setembro!$H$11</f>
        <v>18</v>
      </c>
      <c r="I10" s="14">
        <f>[6]Setembro!$H$12</f>
        <v>21.240000000000002</v>
      </c>
      <c r="J10" s="14">
        <f>[6]Setembro!$H$13</f>
        <v>25.92</v>
      </c>
      <c r="K10" s="14">
        <f>[6]Setembro!$H$14</f>
        <v>26.64</v>
      </c>
      <c r="L10" s="14">
        <f>[6]Setembro!$H$15</f>
        <v>19.079999999999998</v>
      </c>
      <c r="M10" s="14">
        <f>[6]Setembro!$H$16</f>
        <v>22.68</v>
      </c>
      <c r="N10" s="14">
        <f>[6]Setembro!$H$17</f>
        <v>21.240000000000002</v>
      </c>
      <c r="O10" s="14">
        <f>[6]Setembro!$H$18</f>
        <v>20.88</v>
      </c>
      <c r="P10" s="14">
        <f>[6]Setembro!$H$19</f>
        <v>15.840000000000002</v>
      </c>
      <c r="Q10" s="14">
        <f>[6]Setembro!$H$20</f>
        <v>20.16</v>
      </c>
      <c r="R10" s="14">
        <f>[6]Setembro!$H$21</f>
        <v>28.8</v>
      </c>
      <c r="S10" s="14">
        <f>[6]Setembro!$H$22</f>
        <v>20.88</v>
      </c>
      <c r="T10" s="14">
        <f>[6]Setembro!$H$23</f>
        <v>27.720000000000002</v>
      </c>
      <c r="U10" s="14">
        <f>[6]Setembro!$H$24</f>
        <v>29.880000000000003</v>
      </c>
      <c r="V10" s="14">
        <f>[6]Setembro!$H$25</f>
        <v>25.56</v>
      </c>
      <c r="W10" s="14">
        <f>[6]Setembro!$H$26</f>
        <v>18.720000000000002</v>
      </c>
      <c r="X10" s="14">
        <f>[6]Setembro!$H$27</f>
        <v>13.68</v>
      </c>
      <c r="Y10" s="14">
        <f>[6]Setembro!$H$28</f>
        <v>25.56</v>
      </c>
      <c r="Z10" s="14">
        <f>[6]Setembro!$H$29</f>
        <v>30.6</v>
      </c>
      <c r="AA10" s="14">
        <f>[6]Setembro!$H$30</f>
        <v>19.440000000000001</v>
      </c>
      <c r="AB10" s="14">
        <f>[6]Setembro!$H$31</f>
        <v>21.240000000000002</v>
      </c>
      <c r="AC10" s="14">
        <f>[6]Setembro!$H$32</f>
        <v>19.440000000000001</v>
      </c>
      <c r="AD10" s="14">
        <f>[6]Setembro!$H$33</f>
        <v>15.840000000000002</v>
      </c>
      <c r="AE10" s="14">
        <f>[6]Setembro!$H$34</f>
        <v>19.8</v>
      </c>
      <c r="AF10" s="96">
        <f t="shared" si="1"/>
        <v>37.080000000000005</v>
      </c>
    </row>
    <row r="11" spans="1:32" ht="17.100000000000001" customHeight="1" x14ac:dyDescent="0.2">
      <c r="A11" s="88" t="s">
        <v>3</v>
      </c>
      <c r="B11" s="14">
        <f>[7]Setembro!$H$5</f>
        <v>15.48</v>
      </c>
      <c r="C11" s="14">
        <f>[7]Setembro!$H$6</f>
        <v>20.16</v>
      </c>
      <c r="D11" s="14">
        <f>[7]Setembro!$H$7</f>
        <v>18</v>
      </c>
      <c r="E11" s="14">
        <f>[7]Setembro!$H$8</f>
        <v>14.4</v>
      </c>
      <c r="F11" s="14">
        <f>[7]Setembro!$H$9</f>
        <v>14.04</v>
      </c>
      <c r="G11" s="14">
        <f>[7]Setembro!$H$10</f>
        <v>15.120000000000001</v>
      </c>
      <c r="H11" s="14">
        <f>[7]Setembro!$H$11</f>
        <v>9</v>
      </c>
      <c r="I11" s="14">
        <f>[7]Setembro!$H$12</f>
        <v>12.6</v>
      </c>
      <c r="J11" s="14">
        <f>[7]Setembro!$H$13</f>
        <v>15.48</v>
      </c>
      <c r="K11" s="14">
        <f>[7]Setembro!$H$14</f>
        <v>15.48</v>
      </c>
      <c r="L11" s="14">
        <f>[7]Setembro!$H$15</f>
        <v>11.16</v>
      </c>
      <c r="M11" s="14">
        <f>[7]Setembro!$H$16</f>
        <v>16.920000000000002</v>
      </c>
      <c r="N11" s="14">
        <f>[7]Setembro!$H$17</f>
        <v>19.8</v>
      </c>
      <c r="O11" s="14">
        <f>[7]Setembro!$H$18</f>
        <v>13.32</v>
      </c>
      <c r="P11" s="14">
        <f>[7]Setembro!$H$19</f>
        <v>12.6</v>
      </c>
      <c r="Q11" s="14">
        <f>[7]Setembro!$H$20</f>
        <v>13.68</v>
      </c>
      <c r="R11" s="14">
        <f>[7]Setembro!$H$21</f>
        <v>14.04</v>
      </c>
      <c r="S11" s="14">
        <f>[7]Setembro!$H$22</f>
        <v>10.08</v>
      </c>
      <c r="T11" s="14">
        <f>[7]Setembro!$H$23</f>
        <v>8.2799999999999994</v>
      </c>
      <c r="U11" s="14">
        <f>[7]Setembro!$H$24</f>
        <v>17.64</v>
      </c>
      <c r="V11" s="14">
        <f>[7]Setembro!$H$25</f>
        <v>13.32</v>
      </c>
      <c r="W11" s="14">
        <f>[7]Setembro!$H$26</f>
        <v>18.36</v>
      </c>
      <c r="X11" s="14">
        <f>[7]Setembro!$H$27</f>
        <v>10.08</v>
      </c>
      <c r="Y11" s="14">
        <f>[7]Setembro!$H$28</f>
        <v>16.2</v>
      </c>
      <c r="Z11" s="14">
        <f>[7]Setembro!$H$29</f>
        <v>21.96</v>
      </c>
      <c r="AA11" s="14">
        <f>[7]Setembro!$H$30</f>
        <v>12.96</v>
      </c>
      <c r="AB11" s="14">
        <f>[7]Setembro!$H$31</f>
        <v>15.840000000000002</v>
      </c>
      <c r="AC11" s="14">
        <f>[7]Setembro!$H$32</f>
        <v>13.68</v>
      </c>
      <c r="AD11" s="14">
        <f>[7]Setembro!$H$33</f>
        <v>14.4</v>
      </c>
      <c r="AE11" s="14">
        <f>[7]Setembro!$H$34</f>
        <v>15.120000000000001</v>
      </c>
      <c r="AF11" s="96">
        <f t="shared" si="1"/>
        <v>21.96</v>
      </c>
    </row>
    <row r="12" spans="1:32" ht="17.100000000000001" customHeight="1" x14ac:dyDescent="0.2">
      <c r="A12" s="88" t="s">
        <v>4</v>
      </c>
      <c r="B12" s="14" t="str">
        <f>[8]Setembro!$H$5</f>
        <v>*</v>
      </c>
      <c r="C12" s="14" t="str">
        <f>[8]Setembro!$H$6</f>
        <v>*</v>
      </c>
      <c r="D12" s="14" t="str">
        <f>[8]Setembro!$H$7</f>
        <v>*</v>
      </c>
      <c r="E12" s="14" t="str">
        <f>[8]Setembro!$H$8</f>
        <v>*</v>
      </c>
      <c r="F12" s="14" t="str">
        <f>[8]Setembro!$H$9</f>
        <v>*</v>
      </c>
      <c r="G12" s="14" t="str">
        <f>[8]Setembro!$H$10</f>
        <v>*</v>
      </c>
      <c r="H12" s="14" t="str">
        <f>[8]Setembro!$H$11</f>
        <v>*</v>
      </c>
      <c r="I12" s="14" t="str">
        <f>[8]Setembro!$H$12</f>
        <v>*</v>
      </c>
      <c r="J12" s="14" t="str">
        <f>[8]Setembro!$H$13</f>
        <v>*</v>
      </c>
      <c r="K12" s="14" t="str">
        <f>[8]Setembro!$H$14</f>
        <v>*</v>
      </c>
      <c r="L12" s="14" t="str">
        <f>[8]Setembro!$H$15</f>
        <v>*</v>
      </c>
      <c r="M12" s="14" t="str">
        <f>[8]Setembro!$H$16</f>
        <v>*</v>
      </c>
      <c r="N12" s="14" t="str">
        <f>[8]Setembro!$H$17</f>
        <v>*</v>
      </c>
      <c r="O12" s="14" t="str">
        <f>[8]Setembro!$H$18</f>
        <v>*</v>
      </c>
      <c r="P12" s="14" t="str">
        <f>[8]Setembro!$H$19</f>
        <v>*</v>
      </c>
      <c r="Q12" s="14" t="str">
        <f>[8]Setembro!$H$20</f>
        <v>*</v>
      </c>
      <c r="R12" s="14" t="str">
        <f>[8]Setembro!$H$21</f>
        <v>*</v>
      </c>
      <c r="S12" s="14" t="str">
        <f>[8]Setembro!$H$22</f>
        <v>*</v>
      </c>
      <c r="T12" s="14" t="str">
        <f>[8]Setembro!$H$23</f>
        <v>*</v>
      </c>
      <c r="U12" s="14" t="str">
        <f>[8]Setembro!$H$24</f>
        <v>*</v>
      </c>
      <c r="V12" s="14" t="str">
        <f>[8]Setembro!$H$25</f>
        <v>*</v>
      </c>
      <c r="W12" s="14" t="str">
        <f>[8]Setembro!$H$26</f>
        <v>*</v>
      </c>
      <c r="X12" s="14" t="str">
        <f>[8]Setembro!$H$27</f>
        <v>*</v>
      </c>
      <c r="Y12" s="14" t="str">
        <f>[8]Setembro!$H$28</f>
        <v>*</v>
      </c>
      <c r="Z12" s="14" t="str">
        <f>[8]Setembro!$H$29</f>
        <v>*</v>
      </c>
      <c r="AA12" s="14">
        <f>[8]Setembro!$H$30</f>
        <v>15.48</v>
      </c>
      <c r="AB12" s="14">
        <f>[8]Setembro!$H$31</f>
        <v>18</v>
      </c>
      <c r="AC12" s="14">
        <f>[8]Setembro!$H$32</f>
        <v>16.2</v>
      </c>
      <c r="AD12" s="14">
        <f>[8]Setembro!$H$33</f>
        <v>11.879999999999999</v>
      </c>
      <c r="AE12" s="14">
        <f>[8]Setembro!$H$34</f>
        <v>16.2</v>
      </c>
      <c r="AF12" s="96">
        <f t="shared" si="1"/>
        <v>18</v>
      </c>
    </row>
    <row r="13" spans="1:32" ht="17.100000000000001" customHeight="1" x14ac:dyDescent="0.2">
      <c r="A13" s="88" t="s">
        <v>5</v>
      </c>
      <c r="B13" s="14">
        <f>[9]Setembro!$H$5</f>
        <v>11.16</v>
      </c>
      <c r="C13" s="14">
        <f>[9]Setembro!$H$6</f>
        <v>19.440000000000001</v>
      </c>
      <c r="D13" s="14">
        <f>[9]Setembro!$H$7</f>
        <v>15.120000000000001</v>
      </c>
      <c r="E13" s="14">
        <f>[9]Setembro!$H$8</f>
        <v>17.64</v>
      </c>
      <c r="F13" s="14">
        <f>[9]Setembro!$H$9</f>
        <v>34.56</v>
      </c>
      <c r="G13" s="14">
        <f>[9]Setembro!$H$10</f>
        <v>17.64</v>
      </c>
      <c r="H13" s="14">
        <f>[9]Setembro!$H$11</f>
        <v>15.48</v>
      </c>
      <c r="I13" s="14">
        <f>[9]Setembro!$H$12</f>
        <v>12.24</v>
      </c>
      <c r="J13" s="14">
        <f>[9]Setembro!$H$13</f>
        <v>10.44</v>
      </c>
      <c r="K13" s="14">
        <f>[9]Setembro!$H$14</f>
        <v>14.76</v>
      </c>
      <c r="L13" s="14">
        <f>[9]Setembro!$H$15</f>
        <v>23.759999999999998</v>
      </c>
      <c r="M13" s="14">
        <f>[9]Setembro!$H$16</f>
        <v>12.24</v>
      </c>
      <c r="N13" s="14">
        <f>[9]Setembro!$H$17</f>
        <v>11.520000000000001</v>
      </c>
      <c r="O13" s="14">
        <f>[9]Setembro!$H$18</f>
        <v>18.720000000000002</v>
      </c>
      <c r="P13" s="14">
        <f>[9]Setembro!$H$19</f>
        <v>27</v>
      </c>
      <c r="Q13" s="14">
        <f>[9]Setembro!$H$20</f>
        <v>26.64</v>
      </c>
      <c r="R13" s="14">
        <f>[9]Setembro!$H$21</f>
        <v>15.840000000000002</v>
      </c>
      <c r="S13" s="14">
        <f>[9]Setembro!$H$22</f>
        <v>12.24</v>
      </c>
      <c r="T13" s="14">
        <f>[9]Setembro!$H$23</f>
        <v>11.520000000000001</v>
      </c>
      <c r="U13" s="14">
        <f>[9]Setembro!$H$24</f>
        <v>21.96</v>
      </c>
      <c r="V13" s="14">
        <f>[9]Setembro!$H$25</f>
        <v>15.48</v>
      </c>
      <c r="W13" s="14">
        <f>[9]Setembro!$H$26</f>
        <v>16.2</v>
      </c>
      <c r="X13" s="14">
        <f>[9]Setembro!$H$27</f>
        <v>18.720000000000002</v>
      </c>
      <c r="Y13" s="14">
        <f>[9]Setembro!$H$28</f>
        <v>20.16</v>
      </c>
      <c r="Z13" s="14">
        <f>[9]Setembro!$H$29</f>
        <v>20.52</v>
      </c>
      <c r="AA13" s="14">
        <f>[9]Setembro!$H$30</f>
        <v>27</v>
      </c>
      <c r="AB13" s="14">
        <f>[9]Setembro!$H$31</f>
        <v>11.879999999999999</v>
      </c>
      <c r="AC13" s="14">
        <f>[9]Setembro!$H$32</f>
        <v>15.840000000000002</v>
      </c>
      <c r="AD13" s="14">
        <f>[9]Setembro!$H$33</f>
        <v>17.64</v>
      </c>
      <c r="AE13" s="14">
        <f>[9]Setembro!$H$34</f>
        <v>12.24</v>
      </c>
      <c r="AF13" s="96">
        <f t="shared" si="1"/>
        <v>34.56</v>
      </c>
    </row>
    <row r="14" spans="1:32" ht="17.100000000000001" customHeight="1" x14ac:dyDescent="0.2">
      <c r="A14" s="88" t="s">
        <v>50</v>
      </c>
      <c r="B14" s="14">
        <f>[10]Setembro!$H$5</f>
        <v>18.720000000000002</v>
      </c>
      <c r="C14" s="14">
        <f>[10]Setembro!$H$6</f>
        <v>29.880000000000003</v>
      </c>
      <c r="D14" s="14">
        <f>[10]Setembro!$H$7</f>
        <v>24.12</v>
      </c>
      <c r="E14" s="14">
        <f>[10]Setembro!$H$8</f>
        <v>25.92</v>
      </c>
      <c r="F14" s="14">
        <f>[10]Setembro!$H$9</f>
        <v>24.12</v>
      </c>
      <c r="G14" s="14">
        <f>[10]Setembro!$H$10</f>
        <v>21.240000000000002</v>
      </c>
      <c r="H14" s="14">
        <f>[10]Setembro!$H$11</f>
        <v>19.440000000000001</v>
      </c>
      <c r="I14" s="14">
        <f>[10]Setembro!$H$12</f>
        <v>20.16</v>
      </c>
      <c r="J14" s="14">
        <f>[10]Setembro!$H$13</f>
        <v>30.96</v>
      </c>
      <c r="K14" s="14">
        <f>[10]Setembro!$H$14</f>
        <v>26.64</v>
      </c>
      <c r="L14" s="14">
        <f>[10]Setembro!$H$15</f>
        <v>24.12</v>
      </c>
      <c r="M14" s="14">
        <f>[10]Setembro!$H$16</f>
        <v>19.079999999999998</v>
      </c>
      <c r="N14" s="14">
        <f>[10]Setembro!$H$17</f>
        <v>30.240000000000002</v>
      </c>
      <c r="O14" s="14">
        <f>[10]Setembro!$H$18</f>
        <v>27.720000000000002</v>
      </c>
      <c r="P14" s="14">
        <f>[10]Setembro!$H$19</f>
        <v>21.6</v>
      </c>
      <c r="Q14" s="14">
        <f>[10]Setembro!$H$20</f>
        <v>24.48</v>
      </c>
      <c r="R14" s="14">
        <f>[10]Setembro!$H$21</f>
        <v>18.720000000000002</v>
      </c>
      <c r="S14" s="14">
        <f>[10]Setembro!$H$22</f>
        <v>21.6</v>
      </c>
      <c r="T14" s="14">
        <f>[10]Setembro!$H$23</f>
        <v>20.52</v>
      </c>
      <c r="U14" s="14">
        <f>[10]Setembro!$H$24</f>
        <v>25.2</v>
      </c>
      <c r="V14" s="14">
        <f>[10]Setembro!$H$25</f>
        <v>22.32</v>
      </c>
      <c r="W14" s="14">
        <f>[10]Setembro!$H$26</f>
        <v>18.36</v>
      </c>
      <c r="X14" s="14">
        <f>[10]Setembro!$H$27</f>
        <v>18.720000000000002</v>
      </c>
      <c r="Y14" s="14">
        <f>[10]Setembro!$H$28</f>
        <v>18.720000000000002</v>
      </c>
      <c r="Z14" s="14">
        <f>[10]Setembro!$H$29</f>
        <v>25.56</v>
      </c>
      <c r="AA14" s="14">
        <f>[10]Setembro!$H$30</f>
        <v>18.720000000000002</v>
      </c>
      <c r="AB14" s="14">
        <f>[10]Setembro!$H$31</f>
        <v>24.48</v>
      </c>
      <c r="AC14" s="14">
        <f>[10]Setembro!$H$32</f>
        <v>20.88</v>
      </c>
      <c r="AD14" s="14">
        <f>[10]Setembro!$H$33</f>
        <v>14.4</v>
      </c>
      <c r="AE14" s="14">
        <f>[10]Setembro!$H$34</f>
        <v>16.920000000000002</v>
      </c>
      <c r="AF14" s="96">
        <f t="shared" si="1"/>
        <v>30.96</v>
      </c>
    </row>
    <row r="15" spans="1:32" ht="17.100000000000001" customHeight="1" x14ac:dyDescent="0.2">
      <c r="A15" s="88" t="s">
        <v>6</v>
      </c>
      <c r="B15" s="14">
        <f>[11]Setembro!$H$5</f>
        <v>10.44</v>
      </c>
      <c r="C15" s="14">
        <f>[11]Setembro!$H$6</f>
        <v>9.3600000000000012</v>
      </c>
      <c r="D15" s="14">
        <f>[11]Setembro!$H$7</f>
        <v>10.44</v>
      </c>
      <c r="E15" s="14">
        <f>[11]Setembro!$H$8</f>
        <v>7.5600000000000005</v>
      </c>
      <c r="F15" s="14">
        <f>[11]Setembro!$H$9</f>
        <v>11.16</v>
      </c>
      <c r="G15" s="14">
        <f>[11]Setembro!$H$10</f>
        <v>9.3600000000000012</v>
      </c>
      <c r="H15" s="14">
        <f>[11]Setembro!$H$11</f>
        <v>7.5600000000000005</v>
      </c>
      <c r="I15" s="14">
        <f>[11]Setembro!$H$12</f>
        <v>7.5600000000000005</v>
      </c>
      <c r="J15" s="14">
        <f>[11]Setembro!$H$13</f>
        <v>10.8</v>
      </c>
      <c r="K15" s="14">
        <f>[11]Setembro!$H$14</f>
        <v>16.920000000000002</v>
      </c>
      <c r="L15" s="14">
        <f>[11]Setembro!$H$15</f>
        <v>11.520000000000001</v>
      </c>
      <c r="M15" s="14">
        <f>[11]Setembro!$H$16</f>
        <v>10.08</v>
      </c>
      <c r="N15" s="14">
        <f>[11]Setembro!$H$17</f>
        <v>13.68</v>
      </c>
      <c r="O15" s="14">
        <f>[11]Setembro!$H$18</f>
        <v>12.6</v>
      </c>
      <c r="P15" s="14">
        <f>[11]Setembro!$H$19</f>
        <v>8.2799999999999994</v>
      </c>
      <c r="Q15" s="14">
        <f>[11]Setembro!$H$20</f>
        <v>18</v>
      </c>
      <c r="R15" s="14">
        <f>[11]Setembro!$H$21</f>
        <v>18.36</v>
      </c>
      <c r="S15" s="14">
        <f>[11]Setembro!$H$22</f>
        <v>10.8</v>
      </c>
      <c r="T15" s="14">
        <f>[11]Setembro!$H$23</f>
        <v>10.44</v>
      </c>
      <c r="U15" s="14">
        <f>[11]Setembro!$H$24</f>
        <v>9</v>
      </c>
      <c r="V15" s="14">
        <f>[11]Setembro!$H$25</f>
        <v>8.2799999999999994</v>
      </c>
      <c r="W15" s="14">
        <f>[11]Setembro!$H$26</f>
        <v>10.08</v>
      </c>
      <c r="X15" s="14">
        <f>[11]Setembro!$H$27</f>
        <v>11.16</v>
      </c>
      <c r="Y15" s="14">
        <f>[11]Setembro!$H$28</f>
        <v>10.8</v>
      </c>
      <c r="Z15" s="14">
        <f>[11]Setembro!$H$29</f>
        <v>14.04</v>
      </c>
      <c r="AA15" s="14">
        <f>[11]Setembro!$H$30</f>
        <v>12.6</v>
      </c>
      <c r="AB15" s="14">
        <f>[11]Setembro!$H$31</f>
        <v>20.16</v>
      </c>
      <c r="AC15" s="14">
        <f>[11]Setembro!$H$32</f>
        <v>19.079999999999998</v>
      </c>
      <c r="AD15" s="14">
        <f>[11]Setembro!$H$33</f>
        <v>10.44</v>
      </c>
      <c r="AE15" s="14">
        <f>[11]Setembro!$H$34</f>
        <v>12.6</v>
      </c>
      <c r="AF15" s="96">
        <f t="shared" ref="AF15:AF30" si="3">MAX(B15:AE15)</f>
        <v>20.16</v>
      </c>
    </row>
    <row r="16" spans="1:32" ht="17.100000000000001" customHeight="1" x14ac:dyDescent="0.2">
      <c r="A16" s="88" t="s">
        <v>7</v>
      </c>
      <c r="B16" s="14">
        <f>[12]Setembro!$H$5</f>
        <v>24.840000000000003</v>
      </c>
      <c r="C16" s="14">
        <f>[12]Setembro!$H$6</f>
        <v>20.16</v>
      </c>
      <c r="D16" s="14">
        <f>[12]Setembro!$H$7</f>
        <v>21.240000000000002</v>
      </c>
      <c r="E16" s="14">
        <f>[12]Setembro!$H$8</f>
        <v>17.28</v>
      </c>
      <c r="F16" s="14">
        <f>[12]Setembro!$H$9</f>
        <v>14.04</v>
      </c>
      <c r="G16" s="14">
        <f>[12]Setembro!$H$10</f>
        <v>16.2</v>
      </c>
      <c r="H16" s="14">
        <f>[12]Setembro!$H$11</f>
        <v>16.920000000000002</v>
      </c>
      <c r="I16" s="14">
        <f>[12]Setembro!$H$12</f>
        <v>18</v>
      </c>
      <c r="J16" s="14">
        <f>[12]Setembro!$H$13</f>
        <v>21.96</v>
      </c>
      <c r="K16" s="14">
        <f>[12]Setembro!$H$14</f>
        <v>22.68</v>
      </c>
      <c r="L16" s="14">
        <f>[12]Setembro!$H$15</f>
        <v>24.12</v>
      </c>
      <c r="M16" s="14">
        <f>[12]Setembro!$H$16</f>
        <v>15.48</v>
      </c>
      <c r="N16" s="14">
        <f>[12]Setembro!$H$17</f>
        <v>18</v>
      </c>
      <c r="O16" s="14">
        <f>[12]Setembro!$H$18</f>
        <v>24.12</v>
      </c>
      <c r="P16" s="14">
        <f>[12]Setembro!$H$19</f>
        <v>16.920000000000002</v>
      </c>
      <c r="Q16" s="14">
        <f>[12]Setembro!$H$20</f>
        <v>22.32</v>
      </c>
      <c r="R16" s="14">
        <f>[12]Setembro!$H$21</f>
        <v>24.48</v>
      </c>
      <c r="S16" s="14">
        <f>[12]Setembro!$H$22</f>
        <v>12.6</v>
      </c>
      <c r="T16" s="14">
        <f>[12]Setembro!$H$23</f>
        <v>16.2</v>
      </c>
      <c r="U16" s="14">
        <f>[12]Setembro!$H$24</f>
        <v>24.840000000000003</v>
      </c>
      <c r="V16" s="14">
        <f>[12]Setembro!$H$25</f>
        <v>19.440000000000001</v>
      </c>
      <c r="W16" s="14">
        <f>[12]Setembro!$H$26</f>
        <v>16.920000000000002</v>
      </c>
      <c r="X16" s="14">
        <f>[12]Setembro!$H$27</f>
        <v>13.68</v>
      </c>
      <c r="Y16" s="14">
        <f>[12]Setembro!$H$28</f>
        <v>18.36</v>
      </c>
      <c r="Z16" s="14">
        <f>[12]Setembro!$H$29</f>
        <v>19.079999999999998</v>
      </c>
      <c r="AA16" s="14">
        <f>[12]Setembro!$H$30</f>
        <v>18</v>
      </c>
      <c r="AB16" s="14">
        <f>[12]Setembro!$H$31</f>
        <v>17.64</v>
      </c>
      <c r="AC16" s="14">
        <f>[12]Setembro!$H$32</f>
        <v>15.120000000000001</v>
      </c>
      <c r="AD16" s="14">
        <f>[12]Setembro!$H$33</f>
        <v>15.120000000000001</v>
      </c>
      <c r="AE16" s="14">
        <f>[12]Setembro!$H$34</f>
        <v>10.08</v>
      </c>
      <c r="AF16" s="96">
        <f t="shared" si="3"/>
        <v>24.840000000000003</v>
      </c>
    </row>
    <row r="17" spans="1:35" ht="17.100000000000001" customHeight="1" x14ac:dyDescent="0.2">
      <c r="A17" s="88" t="s">
        <v>8</v>
      </c>
      <c r="B17" s="14">
        <f>[13]Setembro!$H$5</f>
        <v>25.56</v>
      </c>
      <c r="C17" s="14">
        <f>[13]Setembro!$H$6</f>
        <v>23.759999999999998</v>
      </c>
      <c r="D17" s="14">
        <f>[13]Setembro!$H$7</f>
        <v>17.64</v>
      </c>
      <c r="E17" s="14">
        <f>[13]Setembro!$H$8</f>
        <v>11.879999999999999</v>
      </c>
      <c r="F17" s="14">
        <f>[13]Setembro!$H$9</f>
        <v>1.8</v>
      </c>
      <c r="G17" s="14">
        <f>[13]Setembro!$H$10</f>
        <v>16.920000000000002</v>
      </c>
      <c r="H17" s="14">
        <f>[13]Setembro!$H$11</f>
        <v>20.52</v>
      </c>
      <c r="I17" s="14">
        <f>[13]Setembro!$H$12</f>
        <v>16.559999999999999</v>
      </c>
      <c r="J17" s="14">
        <f>[13]Setembro!$H$13</f>
        <v>25.56</v>
      </c>
      <c r="K17" s="14">
        <f>[13]Setembro!$H$14</f>
        <v>22.68</v>
      </c>
      <c r="L17" s="14">
        <f>[13]Setembro!$H$15</f>
        <v>3.9600000000000004</v>
      </c>
      <c r="M17" s="14">
        <f>[13]Setembro!$H$16</f>
        <v>16.559999999999999</v>
      </c>
      <c r="N17" s="14">
        <f>[13]Setembro!$H$17</f>
        <v>24.12</v>
      </c>
      <c r="O17" s="14">
        <f>[13]Setembro!$H$18</f>
        <v>19.8</v>
      </c>
      <c r="P17" s="14">
        <f>[13]Setembro!$H$19</f>
        <v>14.76</v>
      </c>
      <c r="Q17" s="14">
        <f>[13]Setembro!$H$20</f>
        <v>22.32</v>
      </c>
      <c r="R17" s="14">
        <f>[13]Setembro!$H$21</f>
        <v>11.879999999999999</v>
      </c>
      <c r="S17" s="14">
        <f>[13]Setembro!$H$22</f>
        <v>1.4400000000000002</v>
      </c>
      <c r="T17" s="14">
        <f>[13]Setembro!$H$23</f>
        <v>14.4</v>
      </c>
      <c r="U17" s="14">
        <f>[13]Setembro!$H$24</f>
        <v>21.240000000000002</v>
      </c>
      <c r="V17" s="14">
        <f>[13]Setembro!$H$25</f>
        <v>22.68</v>
      </c>
      <c r="W17" s="14">
        <f>[13]Setembro!$H$26</f>
        <v>19.079999999999998</v>
      </c>
      <c r="X17" s="14">
        <f>[13]Setembro!$H$27</f>
        <v>13.68</v>
      </c>
      <c r="Y17" s="14">
        <f>[13]Setembro!$H$28</f>
        <v>11.520000000000001</v>
      </c>
      <c r="Z17" s="14">
        <f>[13]Setembro!$H$29</f>
        <v>21.240000000000002</v>
      </c>
      <c r="AA17" s="14">
        <f>[13]Setembro!$H$30</f>
        <v>20.88</v>
      </c>
      <c r="AB17" s="14">
        <f>[13]Setembro!$H$31</f>
        <v>11.520000000000001</v>
      </c>
      <c r="AC17" s="14">
        <f>[13]Setembro!$H$32</f>
        <v>23.040000000000003</v>
      </c>
      <c r="AD17" s="14">
        <f>[13]Setembro!$H$33</f>
        <v>16.920000000000002</v>
      </c>
      <c r="AE17" s="14">
        <f>[13]Setembro!$H$34</f>
        <v>0.36000000000000004</v>
      </c>
      <c r="AF17" s="96">
        <f t="shared" si="3"/>
        <v>25.56</v>
      </c>
    </row>
    <row r="18" spans="1:35" ht="17.100000000000001" customHeight="1" x14ac:dyDescent="0.2">
      <c r="A18" s="88" t="s">
        <v>9</v>
      </c>
      <c r="B18" s="14">
        <f>[14]Setembro!$H$5</f>
        <v>18.36</v>
      </c>
      <c r="C18" s="14" t="str">
        <f>[14]Setembro!$H$6</f>
        <v>*</v>
      </c>
      <c r="D18" s="14" t="str">
        <f>[14]Setembro!$H$7</f>
        <v>*</v>
      </c>
      <c r="E18" s="14" t="str">
        <f>[14]Setembro!$H$8</f>
        <v>*</v>
      </c>
      <c r="F18" s="14" t="str">
        <f>[14]Setembro!$H$9</f>
        <v>*</v>
      </c>
      <c r="G18" s="14" t="str">
        <f>[14]Setembro!$H$10</f>
        <v>*</v>
      </c>
      <c r="H18" s="14" t="str">
        <f>[14]Setembro!$H$11</f>
        <v>*</v>
      </c>
      <c r="I18" s="14" t="str">
        <f>[14]Setembro!$H$12</f>
        <v>*</v>
      </c>
      <c r="J18" s="14" t="str">
        <f>[14]Setembro!$H$13</f>
        <v>*</v>
      </c>
      <c r="K18" s="14" t="str">
        <f>[14]Setembro!$H$14</f>
        <v>*</v>
      </c>
      <c r="L18" s="14" t="str">
        <f>[14]Setembro!$H$15</f>
        <v>*</v>
      </c>
      <c r="M18" s="14" t="str">
        <f>[14]Setembro!$H$16</f>
        <v>*</v>
      </c>
      <c r="N18" s="14" t="str">
        <f>[14]Setembro!$H$17</f>
        <v>*</v>
      </c>
      <c r="O18" s="14" t="str">
        <f>[14]Setembro!$H$18</f>
        <v>*</v>
      </c>
      <c r="P18" s="14" t="str">
        <f>[14]Setembro!$H$19</f>
        <v>*</v>
      </c>
      <c r="Q18" s="14" t="str">
        <f>[14]Setembro!$H$20</f>
        <v>*</v>
      </c>
      <c r="R18" s="14" t="str">
        <f>[14]Setembro!$H$21</f>
        <v>*</v>
      </c>
      <c r="S18" s="14" t="str">
        <f>[14]Setembro!$H$22</f>
        <v>*</v>
      </c>
      <c r="T18" s="14" t="str">
        <f>[14]Setembro!$H$23</f>
        <v>*</v>
      </c>
      <c r="U18" s="14" t="str">
        <f>[14]Setembro!$H$24</f>
        <v>*</v>
      </c>
      <c r="V18" s="14" t="str">
        <f>[14]Setembro!$H$25</f>
        <v>*</v>
      </c>
      <c r="W18" s="14" t="str">
        <f>[14]Setembro!$H$26</f>
        <v>*</v>
      </c>
      <c r="X18" s="14" t="str">
        <f>[14]Setembro!$H$27</f>
        <v>*</v>
      </c>
      <c r="Y18" s="14" t="str">
        <f>[14]Setembro!$H$28</f>
        <v>*</v>
      </c>
      <c r="Z18" s="14" t="str">
        <f>[14]Setembro!$H$29</f>
        <v>*</v>
      </c>
      <c r="AA18" s="14" t="str">
        <f>[14]Setembro!$H$30</f>
        <v>*</v>
      </c>
      <c r="AB18" s="14" t="str">
        <f>[14]Setembro!$H$31</f>
        <v>*</v>
      </c>
      <c r="AC18" s="14" t="str">
        <f>[14]Setembro!$H$32</f>
        <v>*</v>
      </c>
      <c r="AD18" s="14" t="str">
        <f>[14]Setembro!$H$33</f>
        <v>*</v>
      </c>
      <c r="AE18" s="14">
        <f>[14]Setembro!$H$34</f>
        <v>5.4</v>
      </c>
      <c r="AF18" s="96">
        <f t="shared" si="3"/>
        <v>18.36</v>
      </c>
    </row>
    <row r="19" spans="1:35" ht="17.100000000000001" customHeight="1" x14ac:dyDescent="0.2">
      <c r="A19" s="88" t="s">
        <v>49</v>
      </c>
      <c r="B19" s="14">
        <f>[15]Setembro!$H$5</f>
        <v>13.32</v>
      </c>
      <c r="C19" s="14">
        <f>[15]Setembro!$H$6</f>
        <v>18</v>
      </c>
      <c r="D19" s="14">
        <f>[15]Setembro!$H$7</f>
        <v>18.720000000000002</v>
      </c>
      <c r="E19" s="14">
        <f>[15]Setembro!$H$8</f>
        <v>15.48</v>
      </c>
      <c r="F19" s="14">
        <f>[15]Setembro!$H$9</f>
        <v>15.120000000000001</v>
      </c>
      <c r="G19" s="14">
        <f>[15]Setembro!$H$10</f>
        <v>10.8</v>
      </c>
      <c r="H19" s="14">
        <f>[15]Setembro!$H$11</f>
        <v>16.2</v>
      </c>
      <c r="I19" s="14">
        <f>[15]Setembro!$H$12</f>
        <v>11.879999999999999</v>
      </c>
      <c r="J19" s="14">
        <f>[15]Setembro!$H$13</f>
        <v>18.720000000000002</v>
      </c>
      <c r="K19" s="14">
        <f>[15]Setembro!$H$14</f>
        <v>19.440000000000001</v>
      </c>
      <c r="L19" s="14">
        <f>[15]Setembro!$H$15</f>
        <v>12.96</v>
      </c>
      <c r="M19" s="14">
        <f>[15]Setembro!$H$16</f>
        <v>9.7200000000000006</v>
      </c>
      <c r="N19" s="14">
        <f>[15]Setembro!$H$17</f>
        <v>16.920000000000002</v>
      </c>
      <c r="O19" s="14">
        <f>[15]Setembro!$H$18</f>
        <v>20.88</v>
      </c>
      <c r="P19" s="14">
        <f>[15]Setembro!$H$19</f>
        <v>16.920000000000002</v>
      </c>
      <c r="Q19" s="14">
        <f>[15]Setembro!$H$20</f>
        <v>14.76</v>
      </c>
      <c r="R19" s="14">
        <f>[15]Setembro!$H$21</f>
        <v>10.08</v>
      </c>
      <c r="S19" s="14">
        <f>[15]Setembro!$H$22</f>
        <v>7.9200000000000008</v>
      </c>
      <c r="T19" s="14">
        <f>[15]Setembro!$H$23</f>
        <v>12.6</v>
      </c>
      <c r="U19" s="14">
        <f>[15]Setembro!$H$24</f>
        <v>19.440000000000001</v>
      </c>
      <c r="V19" s="14">
        <f>[15]Setembro!$H$25</f>
        <v>20.52</v>
      </c>
      <c r="W19" s="14">
        <f>[15]Setembro!$H$26</f>
        <v>11.879999999999999</v>
      </c>
      <c r="X19" s="14">
        <f>[15]Setembro!$H$27</f>
        <v>12.24</v>
      </c>
      <c r="Y19" s="14">
        <f>[15]Setembro!$H$28</f>
        <v>10.8</v>
      </c>
      <c r="Z19" s="14">
        <f>[15]Setembro!$H$29</f>
        <v>10.8</v>
      </c>
      <c r="AA19" s="14">
        <f>[15]Setembro!$H$30</f>
        <v>9.3600000000000012</v>
      </c>
      <c r="AB19" s="14">
        <f>[15]Setembro!$H$31</f>
        <v>11.16</v>
      </c>
      <c r="AC19" s="14">
        <f>[15]Setembro!$H$32</f>
        <v>17.64</v>
      </c>
      <c r="AD19" s="14">
        <f>[15]Setembro!$H$33</f>
        <v>12.24</v>
      </c>
      <c r="AE19" s="14">
        <f>[15]Setembro!$H$34</f>
        <v>17.64</v>
      </c>
      <c r="AF19" s="96">
        <f t="shared" si="3"/>
        <v>20.88</v>
      </c>
    </row>
    <row r="20" spans="1:35" ht="17.100000000000001" customHeight="1" x14ac:dyDescent="0.2">
      <c r="A20" s="88" t="s">
        <v>10</v>
      </c>
      <c r="B20" s="14">
        <f>[16]Setembro!$H$5</f>
        <v>18</v>
      </c>
      <c r="C20" s="14">
        <f>[16]Setembro!$H$6</f>
        <v>16.2</v>
      </c>
      <c r="D20" s="14">
        <f>[16]Setembro!$H$7</f>
        <v>14.04</v>
      </c>
      <c r="E20" s="14">
        <f>[16]Setembro!$H$8</f>
        <v>15.120000000000001</v>
      </c>
      <c r="F20" s="14">
        <f>[16]Setembro!$H$9</f>
        <v>10.8</v>
      </c>
      <c r="G20" s="14">
        <f>[16]Setembro!$H$10</f>
        <v>16.2</v>
      </c>
      <c r="H20" s="14">
        <f>[16]Setembro!$H$11</f>
        <v>11.879999999999999</v>
      </c>
      <c r="I20" s="14">
        <f>[16]Setembro!$H$12</f>
        <v>15.48</v>
      </c>
      <c r="J20" s="14">
        <f>[16]Setembro!$H$13</f>
        <v>20.88</v>
      </c>
      <c r="K20" s="14">
        <f>[16]Setembro!$H$14</f>
        <v>24.48</v>
      </c>
      <c r="L20" s="14">
        <f>[16]Setembro!$H$15</f>
        <v>9.7200000000000006</v>
      </c>
      <c r="M20" s="14">
        <f>[16]Setembro!$H$16</f>
        <v>9</v>
      </c>
      <c r="N20" s="14">
        <f>[16]Setembro!$H$17</f>
        <v>20.16</v>
      </c>
      <c r="O20" s="14">
        <f>[16]Setembro!$H$18</f>
        <v>16.920000000000002</v>
      </c>
      <c r="P20" s="14">
        <f>[16]Setembro!$H$19</f>
        <v>14.4</v>
      </c>
      <c r="Q20" s="14">
        <f>[16]Setembro!$H$20</f>
        <v>17.28</v>
      </c>
      <c r="R20" s="14">
        <f>[16]Setembro!$H$21</f>
        <v>10.8</v>
      </c>
      <c r="S20" s="14">
        <f>[16]Setembro!$H$22</f>
        <v>6.84</v>
      </c>
      <c r="T20" s="14">
        <f>[16]Setembro!$H$23</f>
        <v>12.6</v>
      </c>
      <c r="U20" s="14">
        <f>[16]Setembro!$H$24</f>
        <v>15.48</v>
      </c>
      <c r="V20" s="14">
        <f>[16]Setembro!$H$25</f>
        <v>14.04</v>
      </c>
      <c r="W20" s="14">
        <f>[16]Setembro!$H$26</f>
        <v>14.4</v>
      </c>
      <c r="X20" s="14">
        <f>[16]Setembro!$H$27</f>
        <v>10.08</v>
      </c>
      <c r="Y20" s="14">
        <f>[16]Setembro!$H$28</f>
        <v>9.3600000000000012</v>
      </c>
      <c r="Z20" s="14">
        <f>[16]Setembro!$H$29</f>
        <v>10.44</v>
      </c>
      <c r="AA20" s="14">
        <f>[16]Setembro!$H$30</f>
        <v>10.8</v>
      </c>
      <c r="AB20" s="14">
        <f>[16]Setembro!$H$31</f>
        <v>14.4</v>
      </c>
      <c r="AC20" s="14">
        <f>[16]Setembro!$H$32</f>
        <v>13.32</v>
      </c>
      <c r="AD20" s="14">
        <f>[16]Setembro!$H$33</f>
        <v>13.68</v>
      </c>
      <c r="AE20" s="14">
        <f>[16]Setembro!$H$34</f>
        <v>6.84</v>
      </c>
      <c r="AF20" s="96">
        <f t="shared" si="3"/>
        <v>24.48</v>
      </c>
    </row>
    <row r="21" spans="1:35" ht="17.100000000000001" customHeight="1" x14ac:dyDescent="0.2">
      <c r="A21" s="88" t="s">
        <v>11</v>
      </c>
      <c r="B21" s="14">
        <f>[17]Setembro!$H$5</f>
        <v>13.68</v>
      </c>
      <c r="C21" s="14">
        <f>[17]Setembro!$H$6</f>
        <v>1.08</v>
      </c>
      <c r="D21" s="14">
        <f>[17]Setembro!$H$7</f>
        <v>0</v>
      </c>
      <c r="E21" s="14">
        <f>[17]Setembro!$H$8</f>
        <v>0</v>
      </c>
      <c r="F21" s="14">
        <f>[17]Setembro!$H$9</f>
        <v>6.12</v>
      </c>
      <c r="G21" s="14">
        <f>[17]Setembro!$H$10</f>
        <v>0</v>
      </c>
      <c r="H21" s="14">
        <f>[17]Setembro!$H$11</f>
        <v>0.72000000000000008</v>
      </c>
      <c r="I21" s="14">
        <f>[17]Setembro!$H$12</f>
        <v>0.72000000000000008</v>
      </c>
      <c r="J21" s="14">
        <f>[17]Setembro!$H$13</f>
        <v>3.6</v>
      </c>
      <c r="K21" s="14">
        <f>[17]Setembro!$H$14</f>
        <v>2.16</v>
      </c>
      <c r="L21" s="14">
        <f>[17]Setembro!$H$15</f>
        <v>19.079999999999998</v>
      </c>
      <c r="M21" s="14">
        <f>[17]Setembro!$H$16</f>
        <v>1.4400000000000002</v>
      </c>
      <c r="N21" s="14">
        <f>[17]Setembro!$H$17</f>
        <v>0.36000000000000004</v>
      </c>
      <c r="O21" s="14">
        <f>[17]Setembro!$H$18</f>
        <v>7.2</v>
      </c>
      <c r="P21" s="14">
        <f>[17]Setembro!$H$19</f>
        <v>25.92</v>
      </c>
      <c r="Q21" s="14">
        <f>[17]Setembro!$H$20</f>
        <v>8.64</v>
      </c>
      <c r="R21" s="14">
        <f>[17]Setembro!$H$21</f>
        <v>1.08</v>
      </c>
      <c r="S21" s="14">
        <f>[17]Setembro!$H$22</f>
        <v>0</v>
      </c>
      <c r="T21" s="14">
        <f>[17]Setembro!$H$23</f>
        <v>1.08</v>
      </c>
      <c r="U21" s="14">
        <f>[17]Setembro!$H$24</f>
        <v>1.8</v>
      </c>
      <c r="V21" s="14">
        <f>[17]Setembro!$H$25</f>
        <v>1.08</v>
      </c>
      <c r="W21" s="14">
        <f>[17]Setembro!$H$26</f>
        <v>1.08</v>
      </c>
      <c r="X21" s="14">
        <f>[17]Setembro!$H$27</f>
        <v>7.9200000000000008</v>
      </c>
      <c r="Y21" s="14">
        <f>[17]Setembro!$H$28</f>
        <v>5.04</v>
      </c>
      <c r="Z21" s="14">
        <f>[17]Setembro!$H$29</f>
        <v>15.120000000000001</v>
      </c>
      <c r="AA21" s="14">
        <f>[17]Setembro!$H$30</f>
        <v>4.32</v>
      </c>
      <c r="AB21" s="14">
        <f>[17]Setembro!$H$31</f>
        <v>1.4400000000000002</v>
      </c>
      <c r="AC21" s="14">
        <f>[17]Setembro!$H$32</f>
        <v>19.440000000000001</v>
      </c>
      <c r="AD21" s="14">
        <f>[17]Setembro!$H$33</f>
        <v>1.08</v>
      </c>
      <c r="AE21" s="14">
        <f>[17]Setembro!$H$34</f>
        <v>0.36000000000000004</v>
      </c>
      <c r="AF21" s="96">
        <f t="shared" si="3"/>
        <v>25.92</v>
      </c>
      <c r="AI21" s="37" t="s">
        <v>54</v>
      </c>
    </row>
    <row r="22" spans="1:35" ht="17.100000000000001" customHeight="1" x14ac:dyDescent="0.2">
      <c r="A22" s="88" t="s">
        <v>12</v>
      </c>
      <c r="B22" s="14">
        <f>[18]Setembro!$H$5</f>
        <v>10.44</v>
      </c>
      <c r="C22" s="14">
        <f>[18]Setembro!$H$6</f>
        <v>15.120000000000001</v>
      </c>
      <c r="D22" s="14">
        <f>[18]Setembro!$H$7</f>
        <v>16.2</v>
      </c>
      <c r="E22" s="14">
        <f>[18]Setembro!$H$8</f>
        <v>11.16</v>
      </c>
      <c r="F22" s="14">
        <f>[18]Setembro!$H$9</f>
        <v>14.04</v>
      </c>
      <c r="G22" s="14">
        <f>[18]Setembro!$H$10</f>
        <v>8.2799999999999994</v>
      </c>
      <c r="H22" s="14">
        <f>[18]Setembro!$H$11</f>
        <v>14.04</v>
      </c>
      <c r="I22" s="14">
        <f>[18]Setembro!$H$12</f>
        <v>8.64</v>
      </c>
      <c r="J22" s="14">
        <f>[18]Setembro!$H$13</f>
        <v>12.24</v>
      </c>
      <c r="K22" s="14">
        <f>[18]Setembro!$H$14</f>
        <v>18</v>
      </c>
      <c r="L22" s="14">
        <f>[18]Setembro!$H$15</f>
        <v>8.2799999999999994</v>
      </c>
      <c r="M22" s="14">
        <f>[18]Setembro!$H$16</f>
        <v>5.4</v>
      </c>
      <c r="N22" s="14">
        <f>[18]Setembro!$H$17</f>
        <v>14.76</v>
      </c>
      <c r="O22" s="14">
        <f>[18]Setembro!$H$18</f>
        <v>17.28</v>
      </c>
      <c r="P22" s="14">
        <f>[18]Setembro!$H$19</f>
        <v>11.520000000000001</v>
      </c>
      <c r="Q22" s="14">
        <f>[18]Setembro!$H$20</f>
        <v>15.48</v>
      </c>
      <c r="R22" s="14">
        <f>[18]Setembro!$H$21</f>
        <v>14.04</v>
      </c>
      <c r="S22" s="14">
        <f>[18]Setembro!$H$22</f>
        <v>8.2799999999999994</v>
      </c>
      <c r="T22" s="14">
        <f>[18]Setembro!$H$23</f>
        <v>13.32</v>
      </c>
      <c r="U22" s="14">
        <f>[18]Setembro!$H$24</f>
        <v>16.559999999999999</v>
      </c>
      <c r="V22" s="14">
        <f>[18]Setembro!$H$25</f>
        <v>16.2</v>
      </c>
      <c r="W22" s="14">
        <f>[18]Setembro!$H$26</f>
        <v>11.520000000000001</v>
      </c>
      <c r="X22" s="14">
        <f>[18]Setembro!$H$27</f>
        <v>9.3600000000000012</v>
      </c>
      <c r="Y22" s="14">
        <f>[18]Setembro!$H$28</f>
        <v>8.64</v>
      </c>
      <c r="Z22" s="14">
        <f>[18]Setembro!$H$29</f>
        <v>17.64</v>
      </c>
      <c r="AA22" s="14">
        <f>[18]Setembro!$H$30</f>
        <v>7.5600000000000005</v>
      </c>
      <c r="AB22" s="14">
        <f>[18]Setembro!$H$31</f>
        <v>9</v>
      </c>
      <c r="AC22" s="14">
        <f>[18]Setembro!$H$32</f>
        <v>11.879999999999999</v>
      </c>
      <c r="AD22" s="14">
        <f>[18]Setembro!$H$33</f>
        <v>14.04</v>
      </c>
      <c r="AE22" s="14">
        <f>[18]Setembro!$H$34</f>
        <v>9.3600000000000012</v>
      </c>
      <c r="AF22" s="96">
        <f t="shared" si="3"/>
        <v>18</v>
      </c>
    </row>
    <row r="23" spans="1:35" ht="17.100000000000001" customHeight="1" x14ac:dyDescent="0.2">
      <c r="A23" s="88" t="s">
        <v>13</v>
      </c>
      <c r="B23" s="14">
        <f>[19]Setembro!$H$5</f>
        <v>6.84</v>
      </c>
      <c r="C23" s="14">
        <f>[19]Setembro!$H$6</f>
        <v>13.68</v>
      </c>
      <c r="D23" s="14">
        <f>[19]Setembro!$H$7</f>
        <v>25.2</v>
      </c>
      <c r="E23" s="14">
        <f>[19]Setembro!$H$8</f>
        <v>10.8</v>
      </c>
      <c r="F23" s="14">
        <f>[19]Setembro!$H$9</f>
        <v>23.400000000000002</v>
      </c>
      <c r="G23" s="14">
        <f>[19]Setembro!$H$10</f>
        <v>0.36000000000000004</v>
      </c>
      <c r="H23" s="14">
        <f>[19]Setembro!$H$11</f>
        <v>10.8</v>
      </c>
      <c r="I23" s="14">
        <f>[19]Setembro!$H$12</f>
        <v>12.24</v>
      </c>
      <c r="J23" s="14">
        <f>[19]Setembro!$H$13</f>
        <v>7.9200000000000008</v>
      </c>
      <c r="K23" s="14">
        <f>[19]Setembro!$H$14</f>
        <v>21.6</v>
      </c>
      <c r="L23" s="14">
        <f>[19]Setembro!$H$15</f>
        <v>19.440000000000001</v>
      </c>
      <c r="M23" s="14">
        <f>[19]Setembro!$H$16</f>
        <v>15.840000000000002</v>
      </c>
      <c r="N23" s="14">
        <f>[19]Setembro!$H$17</f>
        <v>14.04</v>
      </c>
      <c r="O23" s="14">
        <f>[19]Setembro!$H$18</f>
        <v>24.840000000000003</v>
      </c>
      <c r="P23" s="14">
        <f>[19]Setembro!$H$19</f>
        <v>25.92</v>
      </c>
      <c r="Q23" s="14">
        <f>[19]Setembro!$H$20</f>
        <v>25.56</v>
      </c>
      <c r="R23" s="14">
        <f>[19]Setembro!$H$21</f>
        <v>21.240000000000002</v>
      </c>
      <c r="S23" s="14">
        <f>[19]Setembro!$H$22</f>
        <v>9.3600000000000012</v>
      </c>
      <c r="T23" s="14">
        <f>[19]Setembro!$H$23</f>
        <v>14.4</v>
      </c>
      <c r="U23" s="14">
        <f>[19]Setembro!$H$24</f>
        <v>21.240000000000002</v>
      </c>
      <c r="V23" s="14">
        <f>[19]Setembro!$H$25</f>
        <v>13.32</v>
      </c>
      <c r="W23" s="14">
        <f>[19]Setembro!$H$26</f>
        <v>13.32</v>
      </c>
      <c r="X23" s="14">
        <f>[19]Setembro!$H$27</f>
        <v>12.6</v>
      </c>
      <c r="Y23" s="14">
        <f>[19]Setembro!$H$28</f>
        <v>0</v>
      </c>
      <c r="Z23" s="14">
        <f>[19]Setembro!$H$29</f>
        <v>15.840000000000002</v>
      </c>
      <c r="AA23" s="14">
        <f>[19]Setembro!$H$30</f>
        <v>15.120000000000001</v>
      </c>
      <c r="AB23" s="14">
        <f>[19]Setembro!$H$31</f>
        <v>15.120000000000001</v>
      </c>
      <c r="AC23" s="14">
        <f>[19]Setembro!$H$32</f>
        <v>18.36</v>
      </c>
      <c r="AD23" s="14">
        <f>[19]Setembro!$H$33</f>
        <v>1.4400000000000002</v>
      </c>
      <c r="AE23" s="14">
        <f>[19]Setembro!$H$34</f>
        <v>17.64</v>
      </c>
      <c r="AF23" s="96">
        <f t="shared" si="3"/>
        <v>25.92</v>
      </c>
    </row>
    <row r="24" spans="1:35" ht="17.100000000000001" customHeight="1" x14ac:dyDescent="0.2">
      <c r="A24" s="88" t="s">
        <v>14</v>
      </c>
      <c r="B24" s="14">
        <f>[20]Setembro!$H$5</f>
        <v>17.28</v>
      </c>
      <c r="C24" s="14">
        <f>[20]Setembro!$H$6</f>
        <v>18.720000000000002</v>
      </c>
      <c r="D24" s="14">
        <f>[20]Setembro!$H$7</f>
        <v>23.759999999999998</v>
      </c>
      <c r="E24" s="14">
        <f>[20]Setembro!$H$8</f>
        <v>21.240000000000002</v>
      </c>
      <c r="F24" s="14">
        <f>[20]Setembro!$H$9</f>
        <v>15.120000000000001</v>
      </c>
      <c r="G24" s="14">
        <f>[20]Setembro!$H$10</f>
        <v>11.879999999999999</v>
      </c>
      <c r="H24" s="14">
        <f>[20]Setembro!$H$11</f>
        <v>11.879999999999999</v>
      </c>
      <c r="I24" s="14">
        <f>[20]Setembro!$H$12</f>
        <v>13.68</v>
      </c>
      <c r="J24" s="14">
        <f>[20]Setembro!$H$13</f>
        <v>20.88</v>
      </c>
      <c r="K24" s="14">
        <f>[20]Setembro!$H$14</f>
        <v>24.840000000000003</v>
      </c>
      <c r="L24" s="14">
        <f>[20]Setembro!$H$15</f>
        <v>15.48</v>
      </c>
      <c r="M24" s="14">
        <f>[20]Setembro!$H$16</f>
        <v>13.68</v>
      </c>
      <c r="N24" s="14">
        <f>[20]Setembro!$H$17</f>
        <v>26.64</v>
      </c>
      <c r="O24" s="14">
        <f>[20]Setembro!$H$18</f>
        <v>18.36</v>
      </c>
      <c r="P24" s="14">
        <f>[20]Setembro!$H$19</f>
        <v>16.559999999999999</v>
      </c>
      <c r="Q24" s="14">
        <f>[20]Setembro!$H$20</f>
        <v>12.6</v>
      </c>
      <c r="R24" s="14">
        <f>[20]Setembro!$H$21</f>
        <v>20.16</v>
      </c>
      <c r="S24" s="14">
        <f>[20]Setembro!$H$22</f>
        <v>15.120000000000001</v>
      </c>
      <c r="T24" s="14">
        <f>[20]Setembro!$H$23</f>
        <v>14.4</v>
      </c>
      <c r="U24" s="14">
        <f>[20]Setembro!$H$24</f>
        <v>16.2</v>
      </c>
      <c r="V24" s="14">
        <f>[20]Setembro!$H$25</f>
        <v>15.48</v>
      </c>
      <c r="W24" s="14">
        <f>[20]Setembro!$H$26</f>
        <v>18</v>
      </c>
      <c r="X24" s="14">
        <f>[20]Setembro!$H$27</f>
        <v>12.24</v>
      </c>
      <c r="Y24" s="14">
        <f>[20]Setembro!$H$28</f>
        <v>12.24</v>
      </c>
      <c r="Z24" s="14">
        <f>[20]Setembro!$H$29</f>
        <v>17.28</v>
      </c>
      <c r="AA24" s="14">
        <f>[20]Setembro!$H$30</f>
        <v>18.720000000000002</v>
      </c>
      <c r="AB24" s="14">
        <f>[20]Setembro!$H$31</f>
        <v>16.559999999999999</v>
      </c>
      <c r="AC24" s="14">
        <f>[20]Setembro!$H$32</f>
        <v>19.079999999999998</v>
      </c>
      <c r="AD24" s="14">
        <f>[20]Setembro!$H$33</f>
        <v>21.96</v>
      </c>
      <c r="AE24" s="14">
        <f>[20]Setembro!$H$34</f>
        <v>14.76</v>
      </c>
      <c r="AF24" s="96">
        <f t="shared" si="3"/>
        <v>26.64</v>
      </c>
    </row>
    <row r="25" spans="1:35" ht="17.100000000000001" customHeight="1" x14ac:dyDescent="0.2">
      <c r="A25" s="88" t="s">
        <v>15</v>
      </c>
      <c r="B25" s="14">
        <f>[21]Setembro!$H$5</f>
        <v>22.32</v>
      </c>
      <c r="C25" s="14">
        <f>[21]Setembro!$H$6</f>
        <v>20.88</v>
      </c>
      <c r="D25" s="14">
        <f>[21]Setembro!$H$7</f>
        <v>22.32</v>
      </c>
      <c r="E25" s="14">
        <f>[21]Setembro!$H$8</f>
        <v>17.28</v>
      </c>
      <c r="F25" s="14">
        <f>[21]Setembro!$H$9</f>
        <v>19.440000000000001</v>
      </c>
      <c r="G25" s="14">
        <f>[21]Setembro!$H$10</f>
        <v>19.079999999999998</v>
      </c>
      <c r="H25" s="14">
        <f>[21]Setembro!$H$11</f>
        <v>17.64</v>
      </c>
      <c r="I25" s="14">
        <f>[21]Setembro!$H$12</f>
        <v>14.76</v>
      </c>
      <c r="J25" s="14">
        <f>[21]Setembro!$H$13</f>
        <v>23.400000000000002</v>
      </c>
      <c r="K25" s="14">
        <f>[21]Setembro!$H$14</f>
        <v>20.16</v>
      </c>
      <c r="L25" s="14">
        <f>[21]Setembro!$H$15</f>
        <v>21.6</v>
      </c>
      <c r="M25" s="14">
        <f>[21]Setembro!$H$16</f>
        <v>14.76</v>
      </c>
      <c r="N25" s="14">
        <f>[21]Setembro!$H$17</f>
        <v>20.16</v>
      </c>
      <c r="O25" s="14">
        <f>[21]Setembro!$H$18</f>
        <v>19.8</v>
      </c>
      <c r="P25" s="14">
        <f>[21]Setembro!$H$19</f>
        <v>17.28</v>
      </c>
      <c r="Q25" s="14">
        <f>[21]Setembro!$H$20</f>
        <v>20.88</v>
      </c>
      <c r="R25" s="14">
        <f>[21]Setembro!$H$21</f>
        <v>15.48</v>
      </c>
      <c r="S25" s="14">
        <f>[21]Setembro!$H$22</f>
        <v>11.520000000000001</v>
      </c>
      <c r="T25" s="14">
        <f>[21]Setembro!$H$23</f>
        <v>16.559999999999999</v>
      </c>
      <c r="U25" s="14">
        <f>[21]Setembro!$H$24</f>
        <v>19.079999999999998</v>
      </c>
      <c r="V25" s="14">
        <f>[21]Setembro!$H$25</f>
        <v>21.6</v>
      </c>
      <c r="W25" s="14">
        <f>[21]Setembro!$H$26</f>
        <v>15.840000000000002</v>
      </c>
      <c r="X25" s="14">
        <f>[21]Setembro!$H$27</f>
        <v>16.920000000000002</v>
      </c>
      <c r="Y25" s="14">
        <f>[21]Setembro!$H$28</f>
        <v>21.6</v>
      </c>
      <c r="Z25" s="14">
        <f>[21]Setembro!$H$29</f>
        <v>12.96</v>
      </c>
      <c r="AA25" s="14">
        <f>[21]Setembro!$H$30</f>
        <v>17.64</v>
      </c>
      <c r="AB25" s="14">
        <f>[21]Setembro!$H$31</f>
        <v>15.840000000000002</v>
      </c>
      <c r="AC25" s="14">
        <f>[21]Setembro!$H$32</f>
        <v>18</v>
      </c>
      <c r="AD25" s="14">
        <f>[21]Setembro!$H$33</f>
        <v>16.2</v>
      </c>
      <c r="AE25" s="14">
        <f>[21]Setembro!$H$34</f>
        <v>12.6</v>
      </c>
      <c r="AF25" s="96">
        <f t="shared" si="3"/>
        <v>23.400000000000002</v>
      </c>
    </row>
    <row r="26" spans="1:35" ht="17.100000000000001" customHeight="1" x14ac:dyDescent="0.2">
      <c r="A26" s="88" t="s">
        <v>16</v>
      </c>
      <c r="B26" s="14">
        <f>[22]Setembro!$H$5</f>
        <v>13.68</v>
      </c>
      <c r="C26" s="14">
        <f>[22]Setembro!$H$6</f>
        <v>20.88</v>
      </c>
      <c r="D26" s="14">
        <f>[22]Setembro!$H$7</f>
        <v>20.16</v>
      </c>
      <c r="E26" s="14">
        <f>[22]Setembro!$H$8</f>
        <v>13.68</v>
      </c>
      <c r="F26" s="14">
        <f>[22]Setembro!$H$9</f>
        <v>17.64</v>
      </c>
      <c r="G26" s="14">
        <f>[22]Setembro!$H$10</f>
        <v>11.520000000000001</v>
      </c>
      <c r="H26" s="14">
        <f>[22]Setembro!$H$11</f>
        <v>15.48</v>
      </c>
      <c r="I26" s="14">
        <f>[22]Setembro!$H$12</f>
        <v>18.720000000000002</v>
      </c>
      <c r="J26" s="14">
        <f>[22]Setembro!$H$13</f>
        <v>13.68</v>
      </c>
      <c r="K26" s="14">
        <f>[22]Setembro!$H$14</f>
        <v>23.759999999999998</v>
      </c>
      <c r="L26" s="14">
        <f>[22]Setembro!$H$15</f>
        <v>16.920000000000002</v>
      </c>
      <c r="M26" s="14">
        <f>[22]Setembro!$H$16</f>
        <v>14.04</v>
      </c>
      <c r="N26" s="14">
        <f>[22]Setembro!$H$17</f>
        <v>12.6</v>
      </c>
      <c r="O26" s="14">
        <f>[22]Setembro!$H$18</f>
        <v>14.4</v>
      </c>
      <c r="P26" s="14">
        <f>[22]Setembro!$H$19</f>
        <v>16.2</v>
      </c>
      <c r="Q26" s="14">
        <f>[22]Setembro!$H$20</f>
        <v>15.120000000000001</v>
      </c>
      <c r="R26" s="14">
        <f>[22]Setembro!$H$21</f>
        <v>19.8</v>
      </c>
      <c r="S26" s="14">
        <f>[22]Setembro!$H$22</f>
        <v>10.8</v>
      </c>
      <c r="T26" s="14">
        <f>[22]Setembro!$H$23</f>
        <v>10.8</v>
      </c>
      <c r="U26" s="14">
        <f>[22]Setembro!$H$24</f>
        <v>19.079999999999998</v>
      </c>
      <c r="V26" s="14">
        <f>[22]Setembro!$H$25</f>
        <v>13.32</v>
      </c>
      <c r="W26" s="14">
        <f>[22]Setembro!$H$26</f>
        <v>12.96</v>
      </c>
      <c r="X26" s="14">
        <f>[22]Setembro!$H$27</f>
        <v>13.68</v>
      </c>
      <c r="Y26" s="14">
        <f>[22]Setembro!$H$28</f>
        <v>15.840000000000002</v>
      </c>
      <c r="Z26" s="14">
        <f>[22]Setembro!$H$29</f>
        <v>16.559999999999999</v>
      </c>
      <c r="AA26" s="14">
        <f>[22]Setembro!$H$30</f>
        <v>6.12</v>
      </c>
      <c r="AB26" s="14">
        <f>[22]Setembro!$H$31</f>
        <v>10.44</v>
      </c>
      <c r="AC26" s="14">
        <f>[22]Setembro!$H$32</f>
        <v>14.04</v>
      </c>
      <c r="AD26" s="14">
        <f>[22]Setembro!$H$33</f>
        <v>9.3600000000000012</v>
      </c>
      <c r="AE26" s="14">
        <f>[22]Setembro!$H$34</f>
        <v>11.879999999999999</v>
      </c>
      <c r="AF26" s="96">
        <f t="shared" si="3"/>
        <v>23.759999999999998</v>
      </c>
    </row>
    <row r="27" spans="1:35" ht="17.100000000000001" customHeight="1" x14ac:dyDescent="0.2">
      <c r="A27" s="88" t="s">
        <v>17</v>
      </c>
      <c r="B27" s="14">
        <f>[23]Setembro!$H$5</f>
        <v>16.559999999999999</v>
      </c>
      <c r="C27" s="14">
        <f>[23]Setembro!$H$6</f>
        <v>17.64</v>
      </c>
      <c r="D27" s="14">
        <f>[23]Setembro!$H$7</f>
        <v>19.079999999999998</v>
      </c>
      <c r="E27" s="14">
        <f>[23]Setembro!$H$8</f>
        <v>18.36</v>
      </c>
      <c r="F27" s="14">
        <f>[23]Setembro!$H$9</f>
        <v>10.8</v>
      </c>
      <c r="G27" s="14">
        <f>[23]Setembro!$H$10</f>
        <v>16.559999999999999</v>
      </c>
      <c r="H27" s="14">
        <f>[23]Setembro!$H$11</f>
        <v>16.559999999999999</v>
      </c>
      <c r="I27" s="14">
        <f>[23]Setembro!$H$12</f>
        <v>18.720000000000002</v>
      </c>
      <c r="J27" s="14">
        <f>[23]Setembro!$H$13</f>
        <v>29.52</v>
      </c>
      <c r="K27" s="14">
        <f>[23]Setembro!$H$14</f>
        <v>27</v>
      </c>
      <c r="L27" s="14">
        <f>[23]Setembro!$H$15</f>
        <v>13.68</v>
      </c>
      <c r="M27" s="14">
        <f>[23]Setembro!$H$16</f>
        <v>13.32</v>
      </c>
      <c r="N27" s="14">
        <f>[23]Setembro!$H$17</f>
        <v>20.52</v>
      </c>
      <c r="O27" s="14">
        <f>[23]Setembro!$H$18</f>
        <v>26.28</v>
      </c>
      <c r="P27" s="14">
        <f>[23]Setembro!$H$19</f>
        <v>27.36</v>
      </c>
      <c r="Q27" s="14">
        <f>[23]Setembro!$H$20</f>
        <v>19.440000000000001</v>
      </c>
      <c r="R27" s="14">
        <f>[23]Setembro!$H$21</f>
        <v>16.559999999999999</v>
      </c>
      <c r="S27" s="14">
        <f>[23]Setembro!$H$22</f>
        <v>9.7200000000000006</v>
      </c>
      <c r="T27" s="14">
        <f>[23]Setembro!$H$23</f>
        <v>13.68</v>
      </c>
      <c r="U27" s="14">
        <f>[23]Setembro!$H$24</f>
        <v>15.840000000000002</v>
      </c>
      <c r="V27" s="14">
        <f>[23]Setembro!$H$25</f>
        <v>15.120000000000001</v>
      </c>
      <c r="W27" s="14">
        <f>[23]Setembro!$H$26</f>
        <v>14.04</v>
      </c>
      <c r="X27" s="14">
        <f>[23]Setembro!$H$27</f>
        <v>9.3600000000000012</v>
      </c>
      <c r="Y27" s="14">
        <f>[23]Setembro!$H$28</f>
        <v>15.840000000000002</v>
      </c>
      <c r="Z27" s="14">
        <f>[23]Setembro!$H$29</f>
        <v>20.16</v>
      </c>
      <c r="AA27" s="14">
        <f>[23]Setembro!$H$30</f>
        <v>12.6</v>
      </c>
      <c r="AB27" s="14">
        <f>[23]Setembro!$H$31</f>
        <v>13.32</v>
      </c>
      <c r="AC27" s="14">
        <f>[23]Setembro!$H$32</f>
        <v>21.240000000000002</v>
      </c>
      <c r="AD27" s="14">
        <f>[23]Setembro!$H$33</f>
        <v>12.24</v>
      </c>
      <c r="AE27" s="14">
        <f>[23]Setembro!$H$34</f>
        <v>11.879999999999999</v>
      </c>
      <c r="AF27" s="96">
        <f>MAX(B27:AE27)</f>
        <v>29.52</v>
      </c>
    </row>
    <row r="28" spans="1:35" ht="17.100000000000001" customHeight="1" x14ac:dyDescent="0.2">
      <c r="A28" s="88" t="s">
        <v>18</v>
      </c>
      <c r="B28" s="14">
        <f>[24]Setembro!$H$5</f>
        <v>18.720000000000002</v>
      </c>
      <c r="C28" s="14">
        <f>[24]Setembro!$H$6</f>
        <v>19.440000000000001</v>
      </c>
      <c r="D28" s="14">
        <f>[24]Setembro!$H$7</f>
        <v>11.520000000000001</v>
      </c>
      <c r="E28" s="14">
        <f>[24]Setembro!$H$8</f>
        <v>12.96</v>
      </c>
      <c r="F28" s="14">
        <f>[24]Setembro!$H$9</f>
        <v>4.6800000000000006</v>
      </c>
      <c r="G28" s="14">
        <f>[24]Setembro!$H$10</f>
        <v>16.2</v>
      </c>
      <c r="H28" s="14">
        <f>[24]Setembro!$H$11</f>
        <v>12.96</v>
      </c>
      <c r="I28" s="14">
        <f>[24]Setembro!$H$12</f>
        <v>12.96</v>
      </c>
      <c r="J28" s="14">
        <f>[24]Setembro!$H$13</f>
        <v>14.4</v>
      </c>
      <c r="K28" s="14">
        <f>[24]Setembro!$H$14</f>
        <v>20.16</v>
      </c>
      <c r="L28" s="14">
        <f>[24]Setembro!$H$15</f>
        <v>22.32</v>
      </c>
      <c r="M28" s="14">
        <f>[24]Setembro!$H$16</f>
        <v>14.76</v>
      </c>
      <c r="N28" s="14">
        <f>[24]Setembro!$H$17</f>
        <v>15.120000000000001</v>
      </c>
      <c r="O28" s="14">
        <f>[24]Setembro!$H$18</f>
        <v>23.759999999999998</v>
      </c>
      <c r="P28" s="14">
        <f>[24]Setembro!$H$19</f>
        <v>10.8</v>
      </c>
      <c r="Q28" s="14">
        <f>[24]Setembro!$H$20</f>
        <v>21.96</v>
      </c>
      <c r="R28" s="14">
        <f>[24]Setembro!$H$21</f>
        <v>29.52</v>
      </c>
      <c r="S28" s="14">
        <f>[24]Setembro!$H$22</f>
        <v>13.68</v>
      </c>
      <c r="T28" s="14">
        <f>[24]Setembro!$H$23</f>
        <v>10.8</v>
      </c>
      <c r="U28" s="14">
        <f>[24]Setembro!$H$24</f>
        <v>18.36</v>
      </c>
      <c r="V28" s="14">
        <f>[24]Setembro!$H$25</f>
        <v>20.52</v>
      </c>
      <c r="W28" s="14">
        <f>[24]Setembro!$H$26</f>
        <v>1.08</v>
      </c>
      <c r="X28" s="14">
        <f>[24]Setembro!$H$27</f>
        <v>4.32</v>
      </c>
      <c r="Y28" s="14">
        <f>[24]Setembro!$H$28</f>
        <v>11.879999999999999</v>
      </c>
      <c r="Z28" s="14">
        <f>[24]Setembro!$H$29</f>
        <v>19.8</v>
      </c>
      <c r="AA28" s="14">
        <f>[24]Setembro!$H$30</f>
        <v>21.6</v>
      </c>
      <c r="AB28" s="14">
        <f>[24]Setembro!$H$31</f>
        <v>6.84</v>
      </c>
      <c r="AC28" s="14">
        <f>[24]Setembro!$H$32</f>
        <v>28.08</v>
      </c>
      <c r="AD28" s="14">
        <f>[24]Setembro!$H$33</f>
        <v>19.079999999999998</v>
      </c>
      <c r="AE28" s="14">
        <f>[24]Setembro!$H$34</f>
        <v>23.040000000000003</v>
      </c>
      <c r="AF28" s="96">
        <f t="shared" si="3"/>
        <v>29.52</v>
      </c>
    </row>
    <row r="29" spans="1:35" ht="17.100000000000001" customHeight="1" x14ac:dyDescent="0.2">
      <c r="A29" s="88" t="s">
        <v>19</v>
      </c>
      <c r="B29" s="14">
        <f>[25]Setembro!$H$5</f>
        <v>25.56</v>
      </c>
      <c r="C29" s="14">
        <f>[25]Setembro!$H$6</f>
        <v>26.28</v>
      </c>
      <c r="D29" s="14">
        <f>[25]Setembro!$H$7</f>
        <v>23.040000000000003</v>
      </c>
      <c r="E29" s="14">
        <f>[25]Setembro!$H$8</f>
        <v>20.52</v>
      </c>
      <c r="F29" s="14">
        <f>[25]Setembro!$H$9</f>
        <v>12.6</v>
      </c>
      <c r="G29" s="14">
        <f>[25]Setembro!$H$10</f>
        <v>24.12</v>
      </c>
      <c r="H29" s="14">
        <f>[25]Setembro!$H$11</f>
        <v>21.240000000000002</v>
      </c>
      <c r="I29" s="14">
        <f>[25]Setembro!$H$12</f>
        <v>24.48</v>
      </c>
      <c r="J29" s="14">
        <f>[25]Setembro!$H$13</f>
        <v>29.880000000000003</v>
      </c>
      <c r="K29" s="14">
        <f>[25]Setembro!$H$14</f>
        <v>28.8</v>
      </c>
      <c r="L29" s="14">
        <f>[25]Setembro!$H$15</f>
        <v>17.28</v>
      </c>
      <c r="M29" s="14">
        <f>[25]Setembro!$H$16</f>
        <v>11.879999999999999</v>
      </c>
      <c r="N29" s="14">
        <f>[25]Setembro!$H$17</f>
        <v>23.759999999999998</v>
      </c>
      <c r="O29" s="14">
        <f>[25]Setembro!$H$18</f>
        <v>16.2</v>
      </c>
      <c r="P29" s="14">
        <f>[25]Setembro!$H$19</f>
        <v>23.400000000000002</v>
      </c>
      <c r="Q29" s="14">
        <f>[25]Setembro!$H$20</f>
        <v>16.2</v>
      </c>
      <c r="R29" s="14">
        <f>[25]Setembro!$H$21</f>
        <v>18.720000000000002</v>
      </c>
      <c r="S29" s="14">
        <f>[25]Setembro!$H$22</f>
        <v>11.520000000000001</v>
      </c>
      <c r="T29" s="14">
        <f>[25]Setembro!$H$23</f>
        <v>15.48</v>
      </c>
      <c r="U29" s="14">
        <f>[25]Setembro!$H$24</f>
        <v>21.96</v>
      </c>
      <c r="V29" s="14">
        <f>[25]Setembro!$H$25</f>
        <v>19.8</v>
      </c>
      <c r="W29" s="14">
        <f>[25]Setembro!$H$26</f>
        <v>19.8</v>
      </c>
      <c r="X29" s="14">
        <f>[25]Setembro!$H$27</f>
        <v>15.120000000000001</v>
      </c>
      <c r="Y29" s="14">
        <f>[25]Setembro!$H$28</f>
        <v>16.2</v>
      </c>
      <c r="Z29" s="14">
        <f>[25]Setembro!$H$29</f>
        <v>19.440000000000001</v>
      </c>
      <c r="AA29" s="14">
        <f>[25]Setembro!$H$30</f>
        <v>20.88</v>
      </c>
      <c r="AB29" s="14">
        <f>[25]Setembro!$H$31</f>
        <v>17.28</v>
      </c>
      <c r="AC29" s="14">
        <f>[25]Setembro!$H$32</f>
        <v>19.079999999999998</v>
      </c>
      <c r="AD29" s="14">
        <f>[25]Setembro!$H$33</f>
        <v>12.24</v>
      </c>
      <c r="AE29" s="14">
        <f>[25]Setembro!$H$34</f>
        <v>12.24</v>
      </c>
      <c r="AF29" s="96">
        <f t="shared" si="3"/>
        <v>29.880000000000003</v>
      </c>
    </row>
    <row r="30" spans="1:35" ht="17.100000000000001" customHeight="1" x14ac:dyDescent="0.2">
      <c r="A30" s="88" t="s">
        <v>31</v>
      </c>
      <c r="B30" s="14">
        <f>[26]Setembro!$H$5</f>
        <v>17.64</v>
      </c>
      <c r="C30" s="14">
        <f>[26]Setembro!$H$6</f>
        <v>19.440000000000001</v>
      </c>
      <c r="D30" s="14">
        <f>[26]Setembro!$H$7</f>
        <v>14.04</v>
      </c>
      <c r="E30" s="14" t="str">
        <f>[26]Setembro!$H$8</f>
        <v>*</v>
      </c>
      <c r="F30" s="14" t="str">
        <f>[26]Setembro!$H$9</f>
        <v>*</v>
      </c>
      <c r="G30" s="14">
        <f>[26]Setembro!$H$10</f>
        <v>12.6</v>
      </c>
      <c r="H30" s="14">
        <f>[26]Setembro!$H$11</f>
        <v>12.24</v>
      </c>
      <c r="I30" s="14">
        <f>[26]Setembro!$H$12</f>
        <v>4.32</v>
      </c>
      <c r="J30" s="14" t="str">
        <f>[26]Setembro!$H$13</f>
        <v>*</v>
      </c>
      <c r="K30" s="14">
        <f>[26]Setembro!$H$14</f>
        <v>14.76</v>
      </c>
      <c r="L30" s="14" t="str">
        <f>[26]Setembro!$H$15</f>
        <v>*</v>
      </c>
      <c r="M30" s="14" t="str">
        <f>[26]Setembro!$H$16</f>
        <v>*</v>
      </c>
      <c r="N30" s="14" t="str">
        <f>[26]Setembro!$H$17</f>
        <v>*</v>
      </c>
      <c r="O30" s="14">
        <f>[26]Setembro!$H$18</f>
        <v>17.28</v>
      </c>
      <c r="P30" s="14" t="str">
        <f>[26]Setembro!$H$19</f>
        <v>*</v>
      </c>
      <c r="Q30" s="14">
        <f>[26]Setembro!$H$20</f>
        <v>11.879999999999999</v>
      </c>
      <c r="R30" s="14">
        <f>[26]Setembro!$H$21</f>
        <v>9</v>
      </c>
      <c r="S30" s="14" t="str">
        <f>[26]Setembro!$H$22</f>
        <v>*</v>
      </c>
      <c r="T30" s="14">
        <f>[26]Setembro!$H$23</f>
        <v>13.32</v>
      </c>
      <c r="U30" s="14">
        <f>[26]Setembro!$H$24</f>
        <v>9.3600000000000012</v>
      </c>
      <c r="V30" s="14">
        <f>[26]Setembro!$H$25</f>
        <v>17.28</v>
      </c>
      <c r="W30" s="14">
        <f>[26]Setembro!$H$26</f>
        <v>4.32</v>
      </c>
      <c r="X30" s="14" t="str">
        <f>[26]Setembro!$H$27</f>
        <v>*</v>
      </c>
      <c r="Y30" s="14">
        <f>[26]Setembro!$H$28</f>
        <v>11.16</v>
      </c>
      <c r="Z30" s="14" t="str">
        <f>[26]Setembro!$H$29</f>
        <v>*</v>
      </c>
      <c r="AA30" s="14">
        <f>[26]Setembro!$H$30</f>
        <v>8.64</v>
      </c>
      <c r="AB30" s="14">
        <f>[26]Setembro!$H$31</f>
        <v>11.879999999999999</v>
      </c>
      <c r="AC30" s="14">
        <f>[26]Setembro!$H$32</f>
        <v>14.76</v>
      </c>
      <c r="AD30" s="14">
        <f>[26]Setembro!$H$33</f>
        <v>14.4</v>
      </c>
      <c r="AE30" s="14">
        <f>[26]Setembro!$H$34</f>
        <v>21.96</v>
      </c>
      <c r="AF30" s="96">
        <f t="shared" si="3"/>
        <v>21.96</v>
      </c>
    </row>
    <row r="31" spans="1:35" ht="17.100000000000001" customHeight="1" x14ac:dyDescent="0.2">
      <c r="A31" s="88" t="s">
        <v>51</v>
      </c>
      <c r="B31" s="14">
        <f>[27]Setembro!$H$5</f>
        <v>22.68</v>
      </c>
      <c r="C31" s="14">
        <f>[27]Setembro!$H$6</f>
        <v>24.840000000000003</v>
      </c>
      <c r="D31" s="14">
        <f>[27]Setembro!$H$7</f>
        <v>25.56</v>
      </c>
      <c r="E31" s="14">
        <f>[27]Setembro!$H$8</f>
        <v>28.44</v>
      </c>
      <c r="F31" s="14">
        <f>[27]Setembro!$H$9</f>
        <v>21.6</v>
      </c>
      <c r="G31" s="14">
        <f>[27]Setembro!$H$10</f>
        <v>23.759999999999998</v>
      </c>
      <c r="H31" s="14">
        <f>[27]Setembro!$H$11</f>
        <v>23.400000000000002</v>
      </c>
      <c r="I31" s="14">
        <f>[27]Setembro!$H$12</f>
        <v>21.240000000000002</v>
      </c>
      <c r="J31" s="14">
        <f>[27]Setembro!$H$13</f>
        <v>25.56</v>
      </c>
      <c r="K31" s="14">
        <f>[27]Setembro!$H$14</f>
        <v>26.64</v>
      </c>
      <c r="L31" s="14">
        <f>[27]Setembro!$H$15</f>
        <v>14.76</v>
      </c>
      <c r="M31" s="14">
        <f>[27]Setembro!$H$16</f>
        <v>16.920000000000002</v>
      </c>
      <c r="N31" s="14">
        <f>[27]Setembro!$H$17</f>
        <v>31.680000000000003</v>
      </c>
      <c r="O31" s="14">
        <f>[27]Setembro!$H$18</f>
        <v>23.759999999999998</v>
      </c>
      <c r="P31" s="14">
        <f>[27]Setembro!$H$19</f>
        <v>18</v>
      </c>
      <c r="Q31" s="14">
        <f>[27]Setembro!$H$20</f>
        <v>23.040000000000003</v>
      </c>
      <c r="R31" s="14">
        <f>[27]Setembro!$H$21</f>
        <v>20.16</v>
      </c>
      <c r="S31" s="14">
        <f>[27]Setembro!$H$22</f>
        <v>18.36</v>
      </c>
      <c r="T31" s="14">
        <f>[27]Setembro!$H$23</f>
        <v>24.12</v>
      </c>
      <c r="U31" s="14">
        <f>[27]Setembro!$H$24</f>
        <v>31.680000000000003</v>
      </c>
      <c r="V31" s="14">
        <f>[27]Setembro!$H$25</f>
        <v>16.920000000000002</v>
      </c>
      <c r="W31" s="14">
        <f>[27]Setembro!$H$26</f>
        <v>17.64</v>
      </c>
      <c r="X31" s="14">
        <f>[27]Setembro!$H$27</f>
        <v>17.64</v>
      </c>
      <c r="Y31" s="14">
        <f>[27]Setembro!$H$28</f>
        <v>15.48</v>
      </c>
      <c r="Z31" s="14">
        <f>[27]Setembro!$H$29</f>
        <v>26.64</v>
      </c>
      <c r="AA31" s="14">
        <f>[27]Setembro!$H$30</f>
        <v>17.64</v>
      </c>
      <c r="AB31" s="14">
        <f>[27]Setembro!$H$31</f>
        <v>21.96</v>
      </c>
      <c r="AC31" s="14">
        <f>[27]Setembro!$H$32</f>
        <v>23.040000000000003</v>
      </c>
      <c r="AD31" s="14">
        <f>[27]Setembro!$H$33</f>
        <v>16.920000000000002</v>
      </c>
      <c r="AE31" s="14">
        <f>[27]Setembro!$H$34</f>
        <v>18</v>
      </c>
      <c r="AF31" s="96">
        <f>MAX(B31:AE31)</f>
        <v>31.680000000000003</v>
      </c>
    </row>
    <row r="32" spans="1:35" ht="17.100000000000001" customHeight="1" x14ac:dyDescent="0.2">
      <c r="A32" s="88" t="s">
        <v>20</v>
      </c>
      <c r="B32" s="14" t="str">
        <f>[28]Setembro!$H$5</f>
        <v>*</v>
      </c>
      <c r="C32" s="14" t="str">
        <f>[28]Setembro!$H$6</f>
        <v>*</v>
      </c>
      <c r="D32" s="14" t="str">
        <f>[28]Setembro!$H$7</f>
        <v>*</v>
      </c>
      <c r="E32" s="14" t="str">
        <f>[28]Setembro!$H$8</f>
        <v>*</v>
      </c>
      <c r="F32" s="14" t="str">
        <f>[28]Setembro!$H$9</f>
        <v>*</v>
      </c>
      <c r="G32" s="14" t="str">
        <f>[28]Setembro!$H$10</f>
        <v>*</v>
      </c>
      <c r="H32" s="14" t="str">
        <f>[28]Setembro!$H$11</f>
        <v>*</v>
      </c>
      <c r="I32" s="14" t="str">
        <f>[28]Setembro!$H$12</f>
        <v>*</v>
      </c>
      <c r="J32" s="14" t="str">
        <f>[28]Setembro!$H$13</f>
        <v>*</v>
      </c>
      <c r="K32" s="14" t="str">
        <f>[28]Setembro!$H$14</f>
        <v>*</v>
      </c>
      <c r="L32" s="14" t="str">
        <f>[28]Setembro!$H$15</f>
        <v>*</v>
      </c>
      <c r="M32" s="14" t="str">
        <f>[28]Setembro!$H$16</f>
        <v>*</v>
      </c>
      <c r="N32" s="14" t="str">
        <f>[28]Setembro!$H$17</f>
        <v>*</v>
      </c>
      <c r="O32" s="14" t="str">
        <f>[28]Setembro!$H$18</f>
        <v>*</v>
      </c>
      <c r="P32" s="14" t="str">
        <f>[28]Setembro!$H$19</f>
        <v>*</v>
      </c>
      <c r="Q32" s="14" t="str">
        <f>[28]Setembro!$H$20</f>
        <v>*</v>
      </c>
      <c r="R32" s="14" t="str">
        <f>[28]Setembro!$H$21</f>
        <v>*</v>
      </c>
      <c r="S32" s="14" t="str">
        <f>[28]Setembro!$H$22</f>
        <v>*</v>
      </c>
      <c r="T32" s="14" t="str">
        <f>[28]Setembro!$H$23</f>
        <v>*</v>
      </c>
      <c r="U32" s="14" t="str">
        <f>[28]Setembro!$H$24</f>
        <v>*</v>
      </c>
      <c r="V32" s="14" t="str">
        <f>[28]Setembro!$H$25</f>
        <v>*</v>
      </c>
      <c r="W32" s="14" t="str">
        <f>[28]Setembro!$H$26</f>
        <v>*</v>
      </c>
      <c r="X32" s="14" t="str">
        <f>[28]Setembro!$H$27</f>
        <v>*</v>
      </c>
      <c r="Y32" s="14" t="str">
        <f>[28]Setembro!$H$28</f>
        <v>*</v>
      </c>
      <c r="Z32" s="14" t="str">
        <f>[28]Setembro!$H$29</f>
        <v>*</v>
      </c>
      <c r="AA32" s="14" t="str">
        <f>[28]Setembro!$H$30</f>
        <v>*</v>
      </c>
      <c r="AB32" s="14" t="str">
        <f>[28]Setembro!$H$31</f>
        <v>*</v>
      </c>
      <c r="AC32" s="14" t="str">
        <f>[28]Setembro!$H$32</f>
        <v>*</v>
      </c>
      <c r="AD32" s="14" t="str">
        <f>[28]Setembro!$H$33</f>
        <v>*</v>
      </c>
      <c r="AE32" s="14" t="str">
        <f>[28]Setembro!$H$34</f>
        <v>*</v>
      </c>
      <c r="AF32" s="96" t="s">
        <v>142</v>
      </c>
    </row>
    <row r="33" spans="1:34" s="5" customFormat="1" ht="17.100000000000001" customHeight="1" x14ac:dyDescent="0.2">
      <c r="A33" s="90" t="s">
        <v>33</v>
      </c>
      <c r="B33" s="25">
        <f t="shared" ref="B33:AF33" si="4">MAX(B5:B32)</f>
        <v>37.080000000000005</v>
      </c>
      <c r="C33" s="25">
        <f t="shared" si="4"/>
        <v>31.319999999999997</v>
      </c>
      <c r="D33" s="25">
        <f t="shared" si="4"/>
        <v>30.240000000000002</v>
      </c>
      <c r="E33" s="25">
        <f t="shared" si="4"/>
        <v>28.44</v>
      </c>
      <c r="F33" s="25">
        <f t="shared" si="4"/>
        <v>34.56</v>
      </c>
      <c r="G33" s="25">
        <f t="shared" si="4"/>
        <v>24.12</v>
      </c>
      <c r="H33" s="25">
        <f t="shared" si="4"/>
        <v>26.64</v>
      </c>
      <c r="I33" s="25">
        <f t="shared" si="4"/>
        <v>24.48</v>
      </c>
      <c r="J33" s="25">
        <f t="shared" si="4"/>
        <v>30.96</v>
      </c>
      <c r="K33" s="25">
        <f t="shared" si="4"/>
        <v>28.8</v>
      </c>
      <c r="L33" s="25">
        <f t="shared" si="4"/>
        <v>26.28</v>
      </c>
      <c r="M33" s="25">
        <f t="shared" si="4"/>
        <v>22.68</v>
      </c>
      <c r="N33" s="25">
        <f t="shared" si="4"/>
        <v>31.680000000000003</v>
      </c>
      <c r="O33" s="25">
        <f t="shared" si="4"/>
        <v>27.720000000000002</v>
      </c>
      <c r="P33" s="25">
        <f t="shared" si="4"/>
        <v>27.36</v>
      </c>
      <c r="Q33" s="25">
        <f t="shared" si="4"/>
        <v>26.64</v>
      </c>
      <c r="R33" s="25">
        <f t="shared" si="4"/>
        <v>29.52</v>
      </c>
      <c r="S33" s="25">
        <f t="shared" si="4"/>
        <v>21.6</v>
      </c>
      <c r="T33" s="25">
        <f t="shared" si="4"/>
        <v>27.720000000000002</v>
      </c>
      <c r="U33" s="25">
        <f t="shared" si="4"/>
        <v>31.680000000000003</v>
      </c>
      <c r="V33" s="25">
        <f t="shared" si="4"/>
        <v>27.36</v>
      </c>
      <c r="W33" s="25">
        <f t="shared" si="4"/>
        <v>21.6</v>
      </c>
      <c r="X33" s="25">
        <f t="shared" si="4"/>
        <v>18.720000000000002</v>
      </c>
      <c r="Y33" s="25">
        <f t="shared" si="4"/>
        <v>25.56</v>
      </c>
      <c r="Z33" s="25">
        <f t="shared" si="4"/>
        <v>30.6</v>
      </c>
      <c r="AA33" s="25">
        <f t="shared" si="4"/>
        <v>27</v>
      </c>
      <c r="AB33" s="25">
        <f t="shared" si="4"/>
        <v>24.48</v>
      </c>
      <c r="AC33" s="25">
        <f t="shared" si="4"/>
        <v>28.08</v>
      </c>
      <c r="AD33" s="25">
        <f t="shared" si="4"/>
        <v>29.52</v>
      </c>
      <c r="AE33" s="25">
        <f t="shared" si="4"/>
        <v>23.040000000000003</v>
      </c>
      <c r="AF33" s="96">
        <f t="shared" si="4"/>
        <v>37.080000000000005</v>
      </c>
    </row>
    <row r="34" spans="1:34" x14ac:dyDescent="0.2">
      <c r="A34" s="68"/>
      <c r="B34" s="69"/>
      <c r="C34" s="69"/>
      <c r="D34" s="69" t="s">
        <v>141</v>
      </c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72"/>
      <c r="AF34" s="74"/>
    </row>
    <row r="35" spans="1:34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70"/>
      <c r="K35" s="70"/>
      <c r="L35" s="70"/>
      <c r="M35" s="70" t="s">
        <v>52</v>
      </c>
      <c r="N35" s="70"/>
      <c r="O35" s="70"/>
      <c r="P35" s="70"/>
      <c r="Q35" s="70"/>
      <c r="R35" s="70"/>
      <c r="S35" s="70"/>
      <c r="T35" s="122" t="s">
        <v>139</v>
      </c>
      <c r="U35" s="122"/>
      <c r="V35" s="122"/>
      <c r="W35" s="122"/>
      <c r="X35" s="122"/>
      <c r="Y35" s="70"/>
      <c r="Z35" s="70"/>
      <c r="AA35" s="70"/>
      <c r="AB35" s="70"/>
      <c r="AC35" s="70"/>
      <c r="AD35" s="71"/>
      <c r="AE35" s="70"/>
      <c r="AF35" s="79"/>
      <c r="AG35" s="2"/>
    </row>
    <row r="36" spans="1:34" x14ac:dyDescent="0.2">
      <c r="A36" s="77"/>
      <c r="B36" s="70"/>
      <c r="C36" s="70"/>
      <c r="D36" s="70"/>
      <c r="E36" s="70"/>
      <c r="F36" s="70"/>
      <c r="G36" s="70"/>
      <c r="H36" s="70"/>
      <c r="I36" s="70"/>
      <c r="J36" s="78"/>
      <c r="K36" s="78"/>
      <c r="L36" s="78"/>
      <c r="M36" s="78" t="s">
        <v>53</v>
      </c>
      <c r="N36" s="78"/>
      <c r="O36" s="78"/>
      <c r="P36" s="78"/>
      <c r="Q36" s="70"/>
      <c r="R36" s="70"/>
      <c r="S36" s="70"/>
      <c r="T36" s="123" t="s">
        <v>140</v>
      </c>
      <c r="U36" s="123"/>
      <c r="V36" s="123"/>
      <c r="W36" s="123"/>
      <c r="X36" s="123"/>
      <c r="Y36" s="70"/>
      <c r="Z36" s="70"/>
      <c r="AA36" s="70"/>
      <c r="AB36" s="70"/>
      <c r="AC36" s="70"/>
      <c r="AD36" s="71"/>
      <c r="AE36" s="72"/>
      <c r="AF36" s="74"/>
      <c r="AG36" s="2"/>
      <c r="AH36" s="2"/>
    </row>
    <row r="37" spans="1:34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72"/>
      <c r="AF37" s="74"/>
      <c r="AG37" s="12"/>
    </row>
    <row r="38" spans="1:34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97"/>
    </row>
    <row r="39" spans="1:34" x14ac:dyDescent="0.2">
      <c r="C39" s="3" t="s">
        <v>54</v>
      </c>
      <c r="X39" s="3" t="s">
        <v>54</v>
      </c>
    </row>
    <row r="40" spans="1:34" x14ac:dyDescent="0.2">
      <c r="G40" s="3" t="s">
        <v>54</v>
      </c>
      <c r="L40" s="3" t="s">
        <v>54</v>
      </c>
    </row>
  </sheetData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workbookViewId="0">
      <selection activeCell="AJ29" sqref="AJ2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</cols>
  <sheetData>
    <row r="1" spans="1:36" ht="20.100000000000001" customHeight="1" x14ac:dyDescent="0.2">
      <c r="A1" s="131" t="s">
        <v>29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3"/>
    </row>
    <row r="2" spans="1:36" s="4" customFormat="1" ht="14.25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6"/>
    </row>
    <row r="3" spans="1:36" s="5" customFormat="1" ht="11.25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98" t="s">
        <v>43</v>
      </c>
    </row>
    <row r="4" spans="1:36" s="5" customFormat="1" ht="12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98" t="s">
        <v>39</v>
      </c>
    </row>
    <row r="5" spans="1:36" s="5" customFormat="1" ht="13.5" customHeight="1" x14ac:dyDescent="0.2">
      <c r="A5" s="88" t="s">
        <v>47</v>
      </c>
      <c r="B5" s="16" t="str">
        <f>[1]Setembro!$I$5</f>
        <v>O</v>
      </c>
      <c r="C5" s="16" t="str">
        <f>[1]Setembro!$I$6</f>
        <v>O</v>
      </c>
      <c r="D5" s="16" t="str">
        <f>[1]Setembro!$I$7</f>
        <v>O</v>
      </c>
      <c r="E5" s="16" t="str">
        <f>[1]Setembro!$I$8</f>
        <v>SE</v>
      </c>
      <c r="F5" s="16" t="str">
        <f>[1]Setembro!$I$9</f>
        <v>O</v>
      </c>
      <c r="G5" s="16" t="str">
        <f>[1]Setembro!$I$10</f>
        <v>O</v>
      </c>
      <c r="H5" s="16" t="str">
        <f>[1]Setembro!$I$11</f>
        <v>O</v>
      </c>
      <c r="I5" s="16" t="str">
        <f>[1]Setembro!$I$12</f>
        <v>NO</v>
      </c>
      <c r="J5" s="16" t="str">
        <f>[1]Setembro!$I$13</f>
        <v>O</v>
      </c>
      <c r="K5" s="16" t="str">
        <f>[1]Setembro!$I$14</f>
        <v>SE</v>
      </c>
      <c r="L5" s="16" t="str">
        <f>[1]Setembro!$I$15</f>
        <v>NE</v>
      </c>
      <c r="M5" s="16" t="str">
        <f>[1]Setembro!$I$16</f>
        <v>S</v>
      </c>
      <c r="N5" s="16" t="str">
        <f>[1]Setembro!$I$17</f>
        <v>SE</v>
      </c>
      <c r="O5" s="16" t="str">
        <f>[1]Setembro!$I$18</f>
        <v>L</v>
      </c>
      <c r="P5" s="16" t="str">
        <f>[1]Setembro!$I$19</f>
        <v>SE</v>
      </c>
      <c r="Q5" s="16" t="str">
        <f>[1]Setembro!$I$20</f>
        <v>O</v>
      </c>
      <c r="R5" s="16" t="str">
        <f>[1]Setembro!$I$21</f>
        <v>O</v>
      </c>
      <c r="S5" s="16" t="str">
        <f>[1]Setembro!$I$22</f>
        <v>S</v>
      </c>
      <c r="T5" s="16" t="str">
        <f>[1]Setembro!$I$23</f>
        <v>O</v>
      </c>
      <c r="U5" s="16" t="str">
        <f>[1]Setembro!$I$24</f>
        <v>O</v>
      </c>
      <c r="V5" s="16" t="str">
        <f>[1]Setembro!$I$25</f>
        <v>O</v>
      </c>
      <c r="W5" s="16" t="str">
        <f>[1]Setembro!$I$26</f>
        <v>O</v>
      </c>
      <c r="X5" s="16" t="str">
        <f>[1]Setembro!$I$27</f>
        <v>NO</v>
      </c>
      <c r="Y5" s="16" t="str">
        <f>[1]Setembro!$I$28</f>
        <v>O</v>
      </c>
      <c r="Z5" s="16" t="str">
        <f>[1]Setembro!$I$29</f>
        <v>O</v>
      </c>
      <c r="AA5" s="16" t="str">
        <f>[1]Setembro!$I$30</f>
        <v>O</v>
      </c>
      <c r="AB5" s="16" t="str">
        <f>[1]Setembro!$I$31</f>
        <v>O</v>
      </c>
      <c r="AC5" s="16" t="str">
        <f>[1]Setembro!$I$32</f>
        <v>NE</v>
      </c>
      <c r="AD5" s="16" t="str">
        <f>[1]Setembro!$I$33</f>
        <v>O</v>
      </c>
      <c r="AE5" s="16" t="str">
        <f>[1]Setembro!$I$34</f>
        <v>SE</v>
      </c>
      <c r="AF5" s="107" t="str">
        <f>[1]Setembro!$I$35</f>
        <v>O</v>
      </c>
    </row>
    <row r="6" spans="1:36" s="1" customFormat="1" ht="11.25" customHeight="1" x14ac:dyDescent="0.2">
      <c r="A6" s="88" t="s">
        <v>0</v>
      </c>
      <c r="B6" s="14" t="str">
        <f>[2]Setembro!$I$5</f>
        <v>SO</v>
      </c>
      <c r="C6" s="14" t="str">
        <f>[2]Setembro!$I$6</f>
        <v>SO</v>
      </c>
      <c r="D6" s="14" t="str">
        <f>[2]Setembro!$I$7</f>
        <v>SO</v>
      </c>
      <c r="E6" s="14" t="str">
        <f>[2]Setembro!$I$8</f>
        <v>SO</v>
      </c>
      <c r="F6" s="14" t="str">
        <f>[2]Setembro!$I$9</f>
        <v>SO</v>
      </c>
      <c r="G6" s="14" t="str">
        <f>[2]Setembro!$I$10</f>
        <v>SO</v>
      </c>
      <c r="H6" s="14" t="str">
        <f>[2]Setembro!$I$11</f>
        <v>SO</v>
      </c>
      <c r="I6" s="14" t="str">
        <f>[2]Setembro!$I$12</f>
        <v>SO</v>
      </c>
      <c r="J6" s="14" t="str">
        <f>[2]Setembro!$I$13</f>
        <v>SO</v>
      </c>
      <c r="K6" s="14" t="str">
        <f>[2]Setembro!$I$14</f>
        <v>SO</v>
      </c>
      <c r="L6" s="14" t="str">
        <f>[2]Setembro!$I$15</f>
        <v>SO</v>
      </c>
      <c r="M6" s="14" t="str">
        <f>[2]Setembro!$I$16</f>
        <v>SO</v>
      </c>
      <c r="N6" s="14" t="str">
        <f>[2]Setembro!$I$17</f>
        <v>SO</v>
      </c>
      <c r="O6" s="14" t="str">
        <f>[2]Setembro!$I$18</f>
        <v>SO</v>
      </c>
      <c r="P6" s="14" t="str">
        <f>[2]Setembro!$I$19</f>
        <v>SO</v>
      </c>
      <c r="Q6" s="14" t="str">
        <f>[2]Setembro!$I$20</f>
        <v>SO</v>
      </c>
      <c r="R6" s="14" t="str">
        <f>[2]Setembro!$I$21</f>
        <v>SO</v>
      </c>
      <c r="S6" s="14" t="str">
        <f>[2]Setembro!$I$22</f>
        <v>SO</v>
      </c>
      <c r="T6" s="17" t="str">
        <f>[2]Setembro!$I$23</f>
        <v>SO</v>
      </c>
      <c r="U6" s="17" t="str">
        <f>[2]Setembro!$I$24</f>
        <v>SO</v>
      </c>
      <c r="V6" s="17" t="str">
        <f>[2]Setembro!$I$25</f>
        <v>SO</v>
      </c>
      <c r="W6" s="17" t="str">
        <f>[2]Setembro!$I$26</f>
        <v>SO</v>
      </c>
      <c r="X6" s="17" t="str">
        <f>[2]Setembro!$I$27</f>
        <v>SO</v>
      </c>
      <c r="Y6" s="17" t="str">
        <f>[2]Setembro!$I$28</f>
        <v>SO</v>
      </c>
      <c r="Z6" s="17" t="str">
        <f>[2]Setembro!$I$29</f>
        <v>SO</v>
      </c>
      <c r="AA6" s="17" t="str">
        <f>[2]Setembro!$I$30</f>
        <v>SO</v>
      </c>
      <c r="AB6" s="17" t="str">
        <f>[2]Setembro!$I$31</f>
        <v>SO</v>
      </c>
      <c r="AC6" s="17" t="str">
        <f>[2]Setembro!$I$32</f>
        <v>SO</v>
      </c>
      <c r="AD6" s="17" t="str">
        <f>[2]Setembro!$I$33</f>
        <v>SO</v>
      </c>
      <c r="AE6" s="17" t="str">
        <f>[2]Setembro!$I$34</f>
        <v>SO</v>
      </c>
      <c r="AF6" s="99" t="str">
        <f>[2]Setembro!$I$35</f>
        <v>SO</v>
      </c>
    </row>
    <row r="7" spans="1:36" ht="12" customHeight="1" x14ac:dyDescent="0.2">
      <c r="A7" s="88" t="s">
        <v>1</v>
      </c>
      <c r="B7" s="15" t="str">
        <f>[3]Setembro!$I$5</f>
        <v>S</v>
      </c>
      <c r="C7" s="15" t="str">
        <f>[3]Setembro!$I$6</f>
        <v>L</v>
      </c>
      <c r="D7" s="15" t="str">
        <f>[3]Setembro!$I$7</f>
        <v>SE</v>
      </c>
      <c r="E7" s="15" t="str">
        <f>[3]Setembro!$I$8</f>
        <v>NE</v>
      </c>
      <c r="F7" s="15" t="str">
        <f>[3]Setembro!$I$9</f>
        <v>SO</v>
      </c>
      <c r="G7" s="15" t="str">
        <f>[3]Setembro!$I$10</f>
        <v>N</v>
      </c>
      <c r="H7" s="15" t="str">
        <f>[3]Setembro!$I$11</f>
        <v>NO</v>
      </c>
      <c r="I7" s="15" t="str">
        <f>[3]Setembro!$I$12</f>
        <v>L</v>
      </c>
      <c r="J7" s="15" t="str">
        <f>[3]Setembro!$I$13</f>
        <v>L</v>
      </c>
      <c r="K7" s="15" t="str">
        <f>[3]Setembro!$I$14</f>
        <v>N</v>
      </c>
      <c r="L7" s="15" t="str">
        <f>[3]Setembro!$I$15</f>
        <v>L</v>
      </c>
      <c r="M7" s="15" t="str">
        <f>[3]Setembro!$I$16</f>
        <v>SE</v>
      </c>
      <c r="N7" s="15" t="str">
        <f>[3]Setembro!$I$17</f>
        <v>N</v>
      </c>
      <c r="O7" s="15" t="str">
        <f>[3]Setembro!$I$18</f>
        <v>NO</v>
      </c>
      <c r="P7" s="15" t="str">
        <f>[3]Setembro!$I$19</f>
        <v>O</v>
      </c>
      <c r="Q7" s="15" t="str">
        <f>[3]Setembro!$I$20</f>
        <v>S</v>
      </c>
      <c r="R7" s="15" t="str">
        <f>[3]Setembro!$I$21</f>
        <v>S</v>
      </c>
      <c r="S7" s="15" t="str">
        <f>[3]Setembro!$I$22</f>
        <v>SE</v>
      </c>
      <c r="T7" s="18" t="str">
        <f>[3]Setembro!$I$23</f>
        <v>S</v>
      </c>
      <c r="U7" s="18" t="str">
        <f>[3]Setembro!$I$24</f>
        <v>NE</v>
      </c>
      <c r="V7" s="18" t="str">
        <f>[3]Setembro!$I$25</f>
        <v>NE</v>
      </c>
      <c r="W7" s="18" t="str">
        <f>[3]Setembro!$I$26</f>
        <v>NO</v>
      </c>
      <c r="X7" s="18" t="str">
        <f>[3]Setembro!$I$27</f>
        <v>S</v>
      </c>
      <c r="Y7" s="18" t="str">
        <f>[3]Setembro!$I$28</f>
        <v>SE</v>
      </c>
      <c r="Z7" s="18" t="str">
        <f>[3]Setembro!$I$29</f>
        <v>SE</v>
      </c>
      <c r="AA7" s="18" t="str">
        <f>[3]Setembro!$I$30</f>
        <v>SE</v>
      </c>
      <c r="AB7" s="18" t="str">
        <f>[3]Setembro!$I$31</f>
        <v>NO</v>
      </c>
      <c r="AC7" s="18" t="str">
        <f>[3]Setembro!$I$32</f>
        <v>NO</v>
      </c>
      <c r="AD7" s="18" t="str">
        <f>[3]Setembro!$I$33</f>
        <v>SE</v>
      </c>
      <c r="AE7" s="18" t="str">
        <f>[3]Setembro!$I$34</f>
        <v>N</v>
      </c>
      <c r="AF7" s="99" t="str">
        <f>[3]Setembro!$I$35</f>
        <v>SE</v>
      </c>
    </row>
    <row r="8" spans="1:36" ht="12" customHeight="1" x14ac:dyDescent="0.2">
      <c r="A8" s="88" t="s">
        <v>55</v>
      </c>
      <c r="B8" s="15" t="str">
        <f>[4]Setembro!$I$5</f>
        <v>L</v>
      </c>
      <c r="C8" s="15" t="str">
        <f>[4]Setembro!$I$6</f>
        <v>L</v>
      </c>
      <c r="D8" s="15" t="str">
        <f>[4]Setembro!$I$7</f>
        <v>L</v>
      </c>
      <c r="E8" s="15" t="str">
        <f>[4]Setembro!$I$8</f>
        <v>L</v>
      </c>
      <c r="F8" s="15" t="str">
        <f>[4]Setembro!$I$9</f>
        <v>L</v>
      </c>
      <c r="G8" s="15" t="str">
        <f>[4]Setembro!$I$10</f>
        <v>L</v>
      </c>
      <c r="H8" s="15" t="str">
        <f>[4]Setembro!$I$11</f>
        <v>L</v>
      </c>
      <c r="I8" s="15" t="str">
        <f>[4]Setembro!$I$12</f>
        <v>L</v>
      </c>
      <c r="J8" s="15" t="str">
        <f>[4]Setembro!$I$13</f>
        <v>L</v>
      </c>
      <c r="K8" s="15" t="str">
        <f>[4]Setembro!$I$14</f>
        <v>L</v>
      </c>
      <c r="L8" s="15" t="str">
        <f>[4]Setembro!$I$15</f>
        <v>NE</v>
      </c>
      <c r="M8" s="15" t="str">
        <f>[4]Setembro!$I$16</f>
        <v>SE</v>
      </c>
      <c r="N8" s="15" t="str">
        <f>[4]Setembro!$I$17</f>
        <v>L</v>
      </c>
      <c r="O8" s="15" t="str">
        <f>[4]Setembro!$I$18</f>
        <v>L</v>
      </c>
      <c r="P8" s="15" t="str">
        <f>[4]Setembro!$I$19</f>
        <v>L</v>
      </c>
      <c r="Q8" s="15" t="str">
        <f>[4]Setembro!$I$20</f>
        <v>SO</v>
      </c>
      <c r="R8" s="15" t="str">
        <f>[4]Setembro!$I$21</f>
        <v>SO</v>
      </c>
      <c r="S8" s="15" t="str">
        <f>[4]Setembro!$I$22</f>
        <v>SO</v>
      </c>
      <c r="T8" s="18" t="str">
        <f>[4]Setembro!$I$23</f>
        <v>SE</v>
      </c>
      <c r="U8" s="18" t="str">
        <f>[4]Setembro!$I$24</f>
        <v>L</v>
      </c>
      <c r="V8" s="18" t="str">
        <f>[4]Setembro!$I$25</f>
        <v>L</v>
      </c>
      <c r="W8" s="18" t="str">
        <f>[4]Setembro!$I$26</f>
        <v>L</v>
      </c>
      <c r="X8" s="18" t="str">
        <f>[4]Setembro!$I$27</f>
        <v>L</v>
      </c>
      <c r="Y8" s="18" t="str">
        <f>[4]Setembro!$I$28</f>
        <v>L</v>
      </c>
      <c r="Z8" s="18" t="str">
        <f>[4]Setembro!$I$29</f>
        <v>SE</v>
      </c>
      <c r="AA8" s="18" t="str">
        <f>[4]Setembro!$I$30</f>
        <v>SE</v>
      </c>
      <c r="AB8" s="18" t="str">
        <f>[4]Setembro!$I$31</f>
        <v>SE</v>
      </c>
      <c r="AC8" s="18" t="str">
        <f>[4]Setembro!$I$32</f>
        <v>L</v>
      </c>
      <c r="AD8" s="18" t="str">
        <f>[4]Setembro!$I$33</f>
        <v>SE</v>
      </c>
      <c r="AE8" s="18" t="str">
        <f>[4]Setembro!$I$34</f>
        <v>N</v>
      </c>
      <c r="AF8" s="99" t="str">
        <f>[4]Setembro!$I$35</f>
        <v>L</v>
      </c>
    </row>
    <row r="9" spans="1:36" ht="11.25" customHeight="1" x14ac:dyDescent="0.2">
      <c r="A9" s="88" t="s">
        <v>48</v>
      </c>
      <c r="B9" s="19" t="str">
        <f>[5]Setembro!$I$5</f>
        <v>NE</v>
      </c>
      <c r="C9" s="19" t="str">
        <f>[5]Setembro!$I$6</f>
        <v>NE</v>
      </c>
      <c r="D9" s="19" t="str">
        <f>[5]Setembro!$I$7</f>
        <v>NE</v>
      </c>
      <c r="E9" s="19" t="str">
        <f>[5]Setembro!$I$8</f>
        <v>NE</v>
      </c>
      <c r="F9" s="19" t="str">
        <f>[5]Setembro!$I$9</f>
        <v>SO</v>
      </c>
      <c r="G9" s="19" t="str">
        <f>[5]Setembro!$I$10</f>
        <v>SO</v>
      </c>
      <c r="H9" s="19" t="str">
        <f>[5]Setembro!$I$11</f>
        <v>NE</v>
      </c>
      <c r="I9" s="19" t="str">
        <f>[5]Setembro!$I$12</f>
        <v>NE</v>
      </c>
      <c r="J9" s="19" t="str">
        <f>[5]Setembro!$I$13</f>
        <v>NE</v>
      </c>
      <c r="K9" s="19" t="str">
        <f>[5]Setembro!$I$14</f>
        <v>N</v>
      </c>
      <c r="L9" s="19" t="str">
        <f>[5]Setembro!$I$15</f>
        <v>S</v>
      </c>
      <c r="M9" s="19" t="str">
        <f>[5]Setembro!$I$16</f>
        <v>SO</v>
      </c>
      <c r="N9" s="19" t="str">
        <f>[5]Setembro!$I$17</f>
        <v>N</v>
      </c>
      <c r="O9" s="19" t="str">
        <f>[5]Setembro!$I$18</f>
        <v>NE</v>
      </c>
      <c r="P9" s="19" t="str">
        <f>[5]Setembro!$I$19</f>
        <v>SO</v>
      </c>
      <c r="Q9" s="19" t="str">
        <f>[5]Setembro!$I$20</f>
        <v>SO</v>
      </c>
      <c r="R9" s="19" t="str">
        <f>[5]Setembro!$I$21</f>
        <v>S</v>
      </c>
      <c r="S9" s="19" t="str">
        <f>[5]Setembro!$I$22</f>
        <v>SO</v>
      </c>
      <c r="T9" s="18" t="str">
        <f>[5]Setembro!$I$23</f>
        <v>N</v>
      </c>
      <c r="U9" s="18" t="str">
        <f>[5]Setembro!$I$24</f>
        <v>NE</v>
      </c>
      <c r="V9" s="18" t="str">
        <f>[5]Setembro!$I$25</f>
        <v>NE</v>
      </c>
      <c r="W9" s="18" t="str">
        <f>[5]Setembro!$I$26</f>
        <v>SO</v>
      </c>
      <c r="X9" s="18" t="str">
        <f>[5]Setembro!$I$27</f>
        <v>S</v>
      </c>
      <c r="Y9" s="18" t="str">
        <f>[5]Setembro!$I$28</f>
        <v>SO</v>
      </c>
      <c r="Z9" s="18" t="str">
        <f>[5]Setembro!$I$29</f>
        <v>L</v>
      </c>
      <c r="AA9" s="18" t="str">
        <f>[5]Setembro!$I$30</f>
        <v>NE</v>
      </c>
      <c r="AB9" s="18" t="str">
        <f>[5]Setembro!$I$31</f>
        <v>NE</v>
      </c>
      <c r="AC9" s="18" t="str">
        <f>[5]Setembro!$I$32</f>
        <v>O</v>
      </c>
      <c r="AD9" s="18" t="str">
        <f>[5]Setembro!$I$33</f>
        <v>NE</v>
      </c>
      <c r="AE9" s="18" t="str">
        <f>[5]Setembro!$I$34</f>
        <v>NO</v>
      </c>
      <c r="AF9" s="99" t="str">
        <f>[5]Setembro!$I$35</f>
        <v>NE</v>
      </c>
    </row>
    <row r="10" spans="1:36" ht="12.75" customHeight="1" x14ac:dyDescent="0.2">
      <c r="A10" s="88" t="s">
        <v>2</v>
      </c>
      <c r="B10" s="20" t="str">
        <f>[6]Setembro!$I$5</f>
        <v>L</v>
      </c>
      <c r="C10" s="20" t="str">
        <f>[6]Setembro!$I$6</f>
        <v>L</v>
      </c>
      <c r="D10" s="20" t="str">
        <f>[6]Setembro!$I$7</f>
        <v>L</v>
      </c>
      <c r="E10" s="20" t="str">
        <f>[6]Setembro!$I$8</f>
        <v>L</v>
      </c>
      <c r="F10" s="20" t="str">
        <f>[6]Setembro!$I$9</f>
        <v>N</v>
      </c>
      <c r="G10" s="20" t="str">
        <f>[6]Setembro!$I$10</f>
        <v>L</v>
      </c>
      <c r="H10" s="20" t="str">
        <f>[6]Setembro!$I$11</f>
        <v>L</v>
      </c>
      <c r="I10" s="20" t="str">
        <f>[6]Setembro!$I$12</f>
        <v>L</v>
      </c>
      <c r="J10" s="20" t="str">
        <f>[6]Setembro!$I$13</f>
        <v>L</v>
      </c>
      <c r="K10" s="20" t="str">
        <f>[6]Setembro!$I$14</f>
        <v>NE</v>
      </c>
      <c r="L10" s="20" t="str">
        <f>[6]Setembro!$I$15</f>
        <v>N</v>
      </c>
      <c r="M10" s="20" t="str">
        <f>[6]Setembro!$I$16</f>
        <v>L</v>
      </c>
      <c r="N10" s="20" t="str">
        <f>[6]Setembro!$I$17</f>
        <v>L</v>
      </c>
      <c r="O10" s="20" t="str">
        <f>[6]Setembro!$I$18</f>
        <v>NE</v>
      </c>
      <c r="P10" s="20" t="str">
        <f>[6]Setembro!$I$19</f>
        <v>N</v>
      </c>
      <c r="Q10" s="20" t="str">
        <f>[6]Setembro!$I$20</f>
        <v>N</v>
      </c>
      <c r="R10" s="20" t="str">
        <f>[6]Setembro!$I$21</f>
        <v>N</v>
      </c>
      <c r="S10" s="20" t="str">
        <f>[6]Setembro!$I$22</f>
        <v>L</v>
      </c>
      <c r="T10" s="17" t="str">
        <f>[6]Setembro!$I$23</f>
        <v>L</v>
      </c>
      <c r="U10" s="17" t="str">
        <f>[6]Setembro!$I$24</f>
        <v>L</v>
      </c>
      <c r="V10" s="20" t="str">
        <f>[6]Setembro!$I$25</f>
        <v>L</v>
      </c>
      <c r="W10" s="17" t="str">
        <f>[6]Setembro!$I$26</f>
        <v>N</v>
      </c>
      <c r="X10" s="17" t="str">
        <f>[6]Setembro!$I$27</f>
        <v>N</v>
      </c>
      <c r="Y10" s="17" t="str">
        <f>[6]Setembro!$I$28</f>
        <v>L</v>
      </c>
      <c r="Z10" s="17" t="str">
        <f>[6]Setembro!$I$29</f>
        <v>SE</v>
      </c>
      <c r="AA10" s="17" t="str">
        <f>[6]Setembro!$I$30</f>
        <v>SE</v>
      </c>
      <c r="AB10" s="17" t="str">
        <f>[6]Setembro!$I$31</f>
        <v>L</v>
      </c>
      <c r="AC10" s="17" t="str">
        <f>[6]Setembro!$I$32</f>
        <v>N</v>
      </c>
      <c r="AD10" s="17" t="str">
        <f>[6]Setembro!$I$33</f>
        <v>L</v>
      </c>
      <c r="AE10" s="17" t="str">
        <f>[6]Setembro!$I$34</f>
        <v>N</v>
      </c>
      <c r="AF10" s="99" t="str">
        <f>[6]Setembro!$I$35</f>
        <v>L</v>
      </c>
    </row>
    <row r="11" spans="1:36" ht="11.25" customHeight="1" x14ac:dyDescent="0.2">
      <c r="A11" s="88" t="s">
        <v>3</v>
      </c>
      <c r="B11" s="20" t="str">
        <f>[7]Setembro!$I$5</f>
        <v>SE</v>
      </c>
      <c r="C11" s="20" t="str">
        <f>[7]Setembro!$I$6</f>
        <v>L</v>
      </c>
      <c r="D11" s="20" t="str">
        <f>[7]Setembro!$I$7</f>
        <v>L</v>
      </c>
      <c r="E11" s="20" t="str">
        <f>[7]Setembro!$I$8</f>
        <v>L</v>
      </c>
      <c r="F11" s="20" t="str">
        <f>[7]Setembro!$I$9</f>
        <v>SE</v>
      </c>
      <c r="G11" s="20" t="str">
        <f>[7]Setembro!$I$10</f>
        <v>O</v>
      </c>
      <c r="H11" s="20" t="str">
        <f>[7]Setembro!$I$11</f>
        <v>NE</v>
      </c>
      <c r="I11" s="20" t="str">
        <f>[7]Setembro!$I$12</f>
        <v>L</v>
      </c>
      <c r="J11" s="20" t="str">
        <f>[7]Setembro!$I$13</f>
        <v>L</v>
      </c>
      <c r="K11" s="20" t="str">
        <f>[7]Setembro!$I$14</f>
        <v>SE</v>
      </c>
      <c r="L11" s="20" t="str">
        <f>[7]Setembro!$I$15</f>
        <v>L</v>
      </c>
      <c r="M11" s="20" t="str">
        <f>[7]Setembro!$I$16</f>
        <v>O</v>
      </c>
      <c r="N11" s="20" t="str">
        <f>[7]Setembro!$I$17</f>
        <v>L</v>
      </c>
      <c r="O11" s="20" t="str">
        <f>[7]Setembro!$I$18</f>
        <v>N</v>
      </c>
      <c r="P11" s="20" t="str">
        <f>[7]Setembro!$I$19</f>
        <v>SE</v>
      </c>
      <c r="Q11" s="20" t="str">
        <f>[7]Setembro!$I$20</f>
        <v>L</v>
      </c>
      <c r="R11" s="20" t="str">
        <f>[7]Setembro!$I$21</f>
        <v>O</v>
      </c>
      <c r="S11" s="20" t="str">
        <f>[7]Setembro!$I$22</f>
        <v>O</v>
      </c>
      <c r="T11" s="17" t="str">
        <f>[7]Setembro!$I$23</f>
        <v>SO</v>
      </c>
      <c r="U11" s="17" t="str">
        <f>[7]Setembro!$I$24</f>
        <v>SE</v>
      </c>
      <c r="V11" s="17" t="str">
        <f>[7]Setembro!$I$25</f>
        <v>L</v>
      </c>
      <c r="W11" s="17" t="str">
        <f>[7]Setembro!$I$26</f>
        <v>L</v>
      </c>
      <c r="X11" s="17" t="str">
        <f>[7]Setembro!$I$27</f>
        <v>L</v>
      </c>
      <c r="Y11" s="17" t="str">
        <f>[7]Setembro!$I$28</f>
        <v>L</v>
      </c>
      <c r="Z11" s="17" t="str">
        <f>[7]Setembro!$I$29</f>
        <v>L</v>
      </c>
      <c r="AA11" s="17" t="str">
        <f>[7]Setembro!$I$30</f>
        <v>L</v>
      </c>
      <c r="AB11" s="17" t="str">
        <f>[7]Setembro!$I$31</f>
        <v>O</v>
      </c>
      <c r="AC11" s="17" t="str">
        <f>[7]Setembro!$I$32</f>
        <v>SO</v>
      </c>
      <c r="AD11" s="17" t="str">
        <f>[7]Setembro!$I$33</f>
        <v>SO</v>
      </c>
      <c r="AE11" s="17" t="str">
        <f>[7]Setembro!$I$34</f>
        <v>NO</v>
      </c>
      <c r="AF11" s="99" t="str">
        <f>[7]Setembro!$I$35</f>
        <v>L</v>
      </c>
    </row>
    <row r="12" spans="1:36" ht="10.5" customHeight="1" x14ac:dyDescent="0.2">
      <c r="A12" s="88" t="s">
        <v>4</v>
      </c>
      <c r="B12" s="20" t="str">
        <f>[8]Setembro!$I$5</f>
        <v>*</v>
      </c>
      <c r="C12" s="20" t="str">
        <f>[8]Setembro!$I$6</f>
        <v>*</v>
      </c>
      <c r="D12" s="20" t="str">
        <f>[8]Setembro!$I$7</f>
        <v>*</v>
      </c>
      <c r="E12" s="20" t="str">
        <f>[8]Setembro!$I$8</f>
        <v>*</v>
      </c>
      <c r="F12" s="20" t="str">
        <f>[8]Setembro!$I$9</f>
        <v>*</v>
      </c>
      <c r="G12" s="20" t="str">
        <f>[8]Setembro!$I$10</f>
        <v>*</v>
      </c>
      <c r="H12" s="20" t="str">
        <f>[8]Setembro!$I$11</f>
        <v>*</v>
      </c>
      <c r="I12" s="20" t="str">
        <f>[8]Setembro!$I$12</f>
        <v>*</v>
      </c>
      <c r="J12" s="20" t="str">
        <f>[8]Setembro!$I$13</f>
        <v>*</v>
      </c>
      <c r="K12" s="20" t="str">
        <f>[8]Setembro!$I$14</f>
        <v>*</v>
      </c>
      <c r="L12" s="20" t="str">
        <f>[8]Setembro!$I$15</f>
        <v>*</v>
      </c>
      <c r="M12" s="20" t="str">
        <f>[8]Setembro!$I$16</f>
        <v>*</v>
      </c>
      <c r="N12" s="20" t="str">
        <f>[8]Setembro!$I$17</f>
        <v>*</v>
      </c>
      <c r="O12" s="20" t="str">
        <f>[8]Setembro!$I$18</f>
        <v>*</v>
      </c>
      <c r="P12" s="20" t="str">
        <f>[8]Setembro!$I$19</f>
        <v>*</v>
      </c>
      <c r="Q12" s="20" t="str">
        <f>[8]Setembro!$I$20</f>
        <v>*</v>
      </c>
      <c r="R12" s="20" t="str">
        <f>[8]Setembro!$I$21</f>
        <v>*</v>
      </c>
      <c r="S12" s="20" t="str">
        <f>[8]Setembro!$I$22</f>
        <v>*</v>
      </c>
      <c r="T12" s="17" t="str">
        <f>[8]Setembro!$I$23</f>
        <v>*</v>
      </c>
      <c r="U12" s="17" t="str">
        <f>[8]Setembro!$I$24</f>
        <v>*</v>
      </c>
      <c r="V12" s="17" t="str">
        <f>[8]Setembro!$I$25</f>
        <v>*</v>
      </c>
      <c r="W12" s="17" t="str">
        <f>[8]Setembro!$I$26</f>
        <v>*</v>
      </c>
      <c r="X12" s="17" t="str">
        <f>[8]Setembro!$I$27</f>
        <v>*</v>
      </c>
      <c r="Y12" s="17" t="str">
        <f>[8]Setembro!$I$28</f>
        <v>*</v>
      </c>
      <c r="Z12" s="17" t="str">
        <f>[8]Setembro!$I$29</f>
        <v>*</v>
      </c>
      <c r="AA12" s="17" t="str">
        <f>[8]Setembro!$I$30</f>
        <v>SO</v>
      </c>
      <c r="AB12" s="17" t="str">
        <f>[8]Setembro!$I$31</f>
        <v>SO</v>
      </c>
      <c r="AC12" s="17" t="str">
        <f>[8]Setembro!$I$32</f>
        <v>S</v>
      </c>
      <c r="AD12" s="17" t="str">
        <f>[8]Setembro!$I$33</f>
        <v>L</v>
      </c>
      <c r="AE12" s="17" t="str">
        <f>[8]Setembro!$I$34</f>
        <v>SE</v>
      </c>
      <c r="AF12" s="99" t="str">
        <f>[8]Setembro!$I$35</f>
        <v>SO</v>
      </c>
    </row>
    <row r="13" spans="1:36" ht="10.5" customHeight="1" x14ac:dyDescent="0.2">
      <c r="A13" s="88" t="s">
        <v>5</v>
      </c>
      <c r="B13" s="17" t="str">
        <f>[9]Setembro!$I$5</f>
        <v>SE</v>
      </c>
      <c r="C13" s="17" t="str">
        <f>[9]Setembro!$I$6</f>
        <v>SE</v>
      </c>
      <c r="D13" s="17" t="str">
        <f>[9]Setembro!$I$7</f>
        <v>L</v>
      </c>
      <c r="E13" s="17" t="str">
        <f>[9]Setembro!$I$8</f>
        <v>L</v>
      </c>
      <c r="F13" s="17" t="str">
        <f>[9]Setembro!$I$9</f>
        <v>SO</v>
      </c>
      <c r="G13" s="17" t="str">
        <f>[9]Setembro!$I$10</f>
        <v>S</v>
      </c>
      <c r="H13" s="17" t="str">
        <f>[9]Setembro!$I$11</f>
        <v>SE</v>
      </c>
      <c r="I13" s="17" t="str">
        <f>[9]Setembro!$I$12</f>
        <v>L</v>
      </c>
      <c r="J13" s="17" t="str">
        <f>[9]Setembro!$I$13</f>
        <v>L</v>
      </c>
      <c r="K13" s="17" t="str">
        <f>[9]Setembro!$I$14</f>
        <v>NE</v>
      </c>
      <c r="L13" s="17" t="str">
        <f>[9]Setembro!$I$15</f>
        <v>SO</v>
      </c>
      <c r="M13" s="17" t="str">
        <f>[9]Setembro!$I$16</f>
        <v>SO</v>
      </c>
      <c r="N13" s="17" t="str">
        <f>[9]Setembro!$I$17</f>
        <v>L</v>
      </c>
      <c r="O13" s="17" t="str">
        <f>[9]Setembro!$I$18</f>
        <v>NE</v>
      </c>
      <c r="P13" s="17" t="str">
        <f>[9]Setembro!$I$19</f>
        <v>SO</v>
      </c>
      <c r="Q13" s="17" t="str">
        <f>[9]Setembro!$I$20</f>
        <v>SO</v>
      </c>
      <c r="R13" s="17" t="str">
        <f>[9]Setembro!$I$21</f>
        <v>SO</v>
      </c>
      <c r="S13" s="17" t="str">
        <f>[9]Setembro!$I$22</f>
        <v>NE</v>
      </c>
      <c r="T13" s="17" t="str">
        <f>[9]Setembro!$I$23</f>
        <v>N</v>
      </c>
      <c r="U13" s="17" t="str">
        <f>[9]Setembro!$I$24</f>
        <v>L</v>
      </c>
      <c r="V13" s="17" t="str">
        <f>[9]Setembro!$I$25</f>
        <v>L</v>
      </c>
      <c r="W13" s="17" t="str">
        <f>[9]Setembro!$I$26</f>
        <v>SO</v>
      </c>
      <c r="X13" s="17" t="str">
        <f>[9]Setembro!$I$27</f>
        <v>SO</v>
      </c>
      <c r="Y13" s="17" t="str">
        <f>[9]Setembro!$I$28</f>
        <v>S</v>
      </c>
      <c r="Z13" s="17" t="str">
        <f>[9]Setembro!$I$29</f>
        <v>L</v>
      </c>
      <c r="AA13" s="17" t="str">
        <f>[9]Setembro!$I$30</f>
        <v>NE</v>
      </c>
      <c r="AB13" s="17" t="str">
        <f>[9]Setembro!$I$31</f>
        <v>NO</v>
      </c>
      <c r="AC13" s="17" t="str">
        <f>[9]Setembro!$I$32</f>
        <v>NO</v>
      </c>
      <c r="AD13" s="17" t="str">
        <f>[9]Setembro!$I$33</f>
        <v>N</v>
      </c>
      <c r="AE13" s="17" t="str">
        <f>[9]Setembro!$I$34</f>
        <v>NE</v>
      </c>
      <c r="AF13" s="99" t="str">
        <f>[9]Setembro!$I$35</f>
        <v>L</v>
      </c>
    </row>
    <row r="14" spans="1:36" ht="12" customHeight="1" x14ac:dyDescent="0.2">
      <c r="A14" s="88" t="s">
        <v>50</v>
      </c>
      <c r="B14" s="17" t="str">
        <f>[10]Setembro!$I$5</f>
        <v>L</v>
      </c>
      <c r="C14" s="17" t="str">
        <f>[10]Setembro!$I$6</f>
        <v>NE</v>
      </c>
      <c r="D14" s="17" t="str">
        <f>[10]Setembro!$I$7</f>
        <v>L</v>
      </c>
      <c r="E14" s="17" t="str">
        <f>[10]Setembro!$I$8</f>
        <v>NE</v>
      </c>
      <c r="F14" s="17" t="str">
        <f>[10]Setembro!$I$9</f>
        <v>NE</v>
      </c>
      <c r="G14" s="17" t="str">
        <f>[10]Setembro!$I$10</f>
        <v>NE</v>
      </c>
      <c r="H14" s="17" t="str">
        <f>[10]Setembro!$I$11</f>
        <v>NE</v>
      </c>
      <c r="I14" s="17" t="str">
        <f>[10]Setembro!$I$12</f>
        <v>NE</v>
      </c>
      <c r="J14" s="17" t="str">
        <f>[10]Setembro!$I$13</f>
        <v>NE</v>
      </c>
      <c r="K14" s="17" t="str">
        <f>[10]Setembro!$I$14</f>
        <v>NE</v>
      </c>
      <c r="L14" s="17" t="str">
        <f>[10]Setembro!$I$15</f>
        <v>NE</v>
      </c>
      <c r="M14" s="17" t="str">
        <f>[10]Setembro!$I$16</f>
        <v>NE</v>
      </c>
      <c r="N14" s="17" t="str">
        <f>[10]Setembro!$I$17</f>
        <v>NE</v>
      </c>
      <c r="O14" s="17" t="str">
        <f>[10]Setembro!$I$18</f>
        <v>N</v>
      </c>
      <c r="P14" s="17" t="str">
        <f>[10]Setembro!$I$19</f>
        <v>NE</v>
      </c>
      <c r="Q14" s="17" t="str">
        <f>[10]Setembro!$I$20</f>
        <v>SE</v>
      </c>
      <c r="R14" s="17" t="str">
        <f>[10]Setembro!$I$21</f>
        <v>L</v>
      </c>
      <c r="S14" s="17" t="str">
        <f>[10]Setembro!$I$22</f>
        <v>L</v>
      </c>
      <c r="T14" s="17" t="str">
        <f>[10]Setembro!$I$23</f>
        <v>L</v>
      </c>
      <c r="U14" s="17" t="str">
        <f>[10]Setembro!$I$24</f>
        <v>NE</v>
      </c>
      <c r="V14" s="17" t="str">
        <f>[10]Setembro!$I$25</f>
        <v>NE</v>
      </c>
      <c r="W14" s="17" t="str">
        <f>[10]Setembro!$I$26</f>
        <v>NE</v>
      </c>
      <c r="X14" s="17" t="str">
        <f>[10]Setembro!$I$27</f>
        <v>NE</v>
      </c>
      <c r="Y14" s="17" t="str">
        <f>[10]Setembro!$I$28</f>
        <v>L</v>
      </c>
      <c r="Z14" s="17" t="str">
        <f>[10]Setembro!$I$29</f>
        <v>L</v>
      </c>
      <c r="AA14" s="17" t="str">
        <f>[10]Setembro!$I$30</f>
        <v>NE</v>
      </c>
      <c r="AB14" s="17" t="str">
        <f>[10]Setembro!$I$31</f>
        <v>NE</v>
      </c>
      <c r="AC14" s="17" t="str">
        <f>[10]Setembro!$I$32</f>
        <v>O</v>
      </c>
      <c r="AD14" s="17" t="str">
        <f>[10]Setembro!$I$33</f>
        <v>SO</v>
      </c>
      <c r="AE14" s="17" t="str">
        <f>[10]Setembro!$I$34</f>
        <v>N</v>
      </c>
      <c r="AF14" s="99" t="str">
        <f>[10]Setembro!$I$35</f>
        <v>NE</v>
      </c>
    </row>
    <row r="15" spans="1:36" ht="9.75" customHeight="1" x14ac:dyDescent="0.2">
      <c r="A15" s="88" t="s">
        <v>6</v>
      </c>
      <c r="B15" s="17" t="str">
        <f>[11]Setembro!$I$5</f>
        <v>SE</v>
      </c>
      <c r="C15" s="17" t="str">
        <f>[11]Setembro!$I$6</f>
        <v>SE</v>
      </c>
      <c r="D15" s="17" t="str">
        <f>[11]Setembro!$I$7</f>
        <v>SE</v>
      </c>
      <c r="E15" s="17" t="str">
        <f>[11]Setembro!$I$8</f>
        <v>SE</v>
      </c>
      <c r="F15" s="17" t="str">
        <f>[11]Setembro!$I$9</f>
        <v>L</v>
      </c>
      <c r="G15" s="17" t="str">
        <f>[11]Setembro!$I$10</f>
        <v>NO</v>
      </c>
      <c r="H15" s="17" t="str">
        <f>[11]Setembro!$I$11</f>
        <v>L</v>
      </c>
      <c r="I15" s="17" t="str">
        <f>[11]Setembro!$I$12</f>
        <v>S</v>
      </c>
      <c r="J15" s="17" t="str">
        <f>[11]Setembro!$I$13</f>
        <v>NE</v>
      </c>
      <c r="K15" s="17" t="str">
        <f>[11]Setembro!$I$14</f>
        <v>NO</v>
      </c>
      <c r="L15" s="17" t="str">
        <f>[11]Setembro!$I$15</f>
        <v>NO</v>
      </c>
      <c r="M15" s="17" t="str">
        <f>[11]Setembro!$I$16</f>
        <v>L</v>
      </c>
      <c r="N15" s="17" t="str">
        <f>[11]Setembro!$I$17</f>
        <v>N</v>
      </c>
      <c r="O15" s="17" t="str">
        <f>[11]Setembro!$I$18</f>
        <v>SE</v>
      </c>
      <c r="P15" s="17" t="str">
        <f>[11]Setembro!$I$19</f>
        <v>S</v>
      </c>
      <c r="Q15" s="17" t="str">
        <f>[11]Setembro!$I$20</f>
        <v>O</v>
      </c>
      <c r="R15" s="17" t="str">
        <f>[11]Setembro!$I$21</f>
        <v>SO</v>
      </c>
      <c r="S15" s="17" t="str">
        <f>[11]Setembro!$I$22</f>
        <v>SE</v>
      </c>
      <c r="T15" s="17" t="str">
        <f>[11]Setembro!$I$23</f>
        <v>SE</v>
      </c>
      <c r="U15" s="17" t="str">
        <f>[11]Setembro!$I$24</f>
        <v>SE</v>
      </c>
      <c r="V15" s="17" t="str">
        <f>[11]Setembro!$I$25</f>
        <v>SE</v>
      </c>
      <c r="W15" s="17" t="str">
        <f>[11]Setembro!$I$26</f>
        <v>O</v>
      </c>
      <c r="X15" s="17" t="str">
        <f>[11]Setembro!$I$27</f>
        <v>O</v>
      </c>
      <c r="Y15" s="17" t="str">
        <f>[11]Setembro!$I$28</f>
        <v>SE</v>
      </c>
      <c r="Z15" s="17" t="str">
        <f>[11]Setembro!$I$29</f>
        <v>SE</v>
      </c>
      <c r="AA15" s="17" t="str">
        <f>[11]Setembro!$I$30</f>
        <v>SE</v>
      </c>
      <c r="AB15" s="17" t="str">
        <f>[11]Setembro!$I$31</f>
        <v>SE</v>
      </c>
      <c r="AC15" s="17" t="str">
        <f>[11]Setembro!$I$32</f>
        <v>O</v>
      </c>
      <c r="AD15" s="17" t="str">
        <f>[11]Setembro!$I$33</f>
        <v>L</v>
      </c>
      <c r="AE15" s="17" t="str">
        <f>[11]Setembro!$I$34</f>
        <v>S</v>
      </c>
      <c r="AF15" s="99" t="str">
        <f>[11]Setembro!$I$35</f>
        <v>SE</v>
      </c>
    </row>
    <row r="16" spans="1:36" ht="10.5" customHeight="1" x14ac:dyDescent="0.2">
      <c r="A16" s="88" t="s">
        <v>7</v>
      </c>
      <c r="B16" s="20" t="str">
        <f>[12]Setembro!$I$5</f>
        <v>N</v>
      </c>
      <c r="C16" s="20" t="str">
        <f>[12]Setembro!$I$6</f>
        <v>N</v>
      </c>
      <c r="D16" s="20" t="str">
        <f>[12]Setembro!$I$7</f>
        <v>N</v>
      </c>
      <c r="E16" s="20" t="str">
        <f>[12]Setembro!$I$8</f>
        <v>N</v>
      </c>
      <c r="F16" s="20" t="str">
        <f>[12]Setembro!$I$9</f>
        <v>N</v>
      </c>
      <c r="G16" s="20" t="str">
        <f>[12]Setembro!$I$10</f>
        <v>N</v>
      </c>
      <c r="H16" s="20" t="str">
        <f>[12]Setembro!$I$11</f>
        <v>N</v>
      </c>
      <c r="I16" s="20" t="str">
        <f>[12]Setembro!$I$12</f>
        <v>N</v>
      </c>
      <c r="J16" s="20" t="str">
        <f>[12]Setembro!$I$13</f>
        <v>N</v>
      </c>
      <c r="K16" s="20" t="str">
        <f>[12]Setembro!$I$14</f>
        <v>N</v>
      </c>
      <c r="L16" s="20" t="str">
        <f>[12]Setembro!$I$15</f>
        <v>N</v>
      </c>
      <c r="M16" s="20" t="str">
        <f>[12]Setembro!$I$16</f>
        <v>N</v>
      </c>
      <c r="N16" s="20" t="str">
        <f>[12]Setembro!$I$17</f>
        <v>N</v>
      </c>
      <c r="O16" s="20" t="str">
        <f>[12]Setembro!$I$18</f>
        <v>N</v>
      </c>
      <c r="P16" s="20" t="str">
        <f>[12]Setembro!$I$19</f>
        <v>N</v>
      </c>
      <c r="Q16" s="20" t="str">
        <f>[12]Setembro!$I$20</f>
        <v>N</v>
      </c>
      <c r="R16" s="20" t="str">
        <f>[12]Setembro!$I$21</f>
        <v>N</v>
      </c>
      <c r="S16" s="20" t="str">
        <f>[12]Setembro!$I$22</f>
        <v>N</v>
      </c>
      <c r="T16" s="17" t="str">
        <f>[12]Setembro!$I$23</f>
        <v>N</v>
      </c>
      <c r="U16" s="17" t="str">
        <f>[12]Setembro!$I$24</f>
        <v>N</v>
      </c>
      <c r="V16" s="17" t="str">
        <f>[12]Setembro!$I$25</f>
        <v>N</v>
      </c>
      <c r="W16" s="17" t="str">
        <f>[12]Setembro!$I$26</f>
        <v>N</v>
      </c>
      <c r="X16" s="17" t="str">
        <f>[12]Setembro!$I$27</f>
        <v>N</v>
      </c>
      <c r="Y16" s="17" t="str">
        <f>[12]Setembro!$I$28</f>
        <v>N</v>
      </c>
      <c r="Z16" s="17" t="str">
        <f>[12]Setembro!$I$29</f>
        <v>N</v>
      </c>
      <c r="AA16" s="17" t="str">
        <f>[12]Setembro!$I$30</f>
        <v>N</v>
      </c>
      <c r="AB16" s="17" t="str">
        <f>[12]Setembro!$I$31</f>
        <v>N</v>
      </c>
      <c r="AC16" s="17" t="str">
        <f>[12]Setembro!$I$32</f>
        <v>N</v>
      </c>
      <c r="AD16" s="17" t="str">
        <f>[12]Setembro!$I$33</f>
        <v>N</v>
      </c>
      <c r="AE16" s="17" t="str">
        <f>[12]Setembro!$I$34</f>
        <v>N</v>
      </c>
      <c r="AF16" s="99" t="str">
        <f>[12]Setembro!$I$35</f>
        <v>N</v>
      </c>
      <c r="AJ16" s="37" t="s">
        <v>54</v>
      </c>
    </row>
    <row r="17" spans="1:34" ht="11.25" customHeight="1" x14ac:dyDescent="0.2">
      <c r="A17" s="88" t="s">
        <v>8</v>
      </c>
      <c r="B17" s="20" t="str">
        <f>[13]Setembro!$I$5</f>
        <v>NE</v>
      </c>
      <c r="C17" s="20" t="str">
        <f>[13]Setembro!$I$6</f>
        <v>NE</v>
      </c>
      <c r="D17" s="20" t="str">
        <f>[13]Setembro!$I$7</f>
        <v>NE</v>
      </c>
      <c r="E17" s="20" t="str">
        <f>[13]Setembro!$I$8</f>
        <v>NE</v>
      </c>
      <c r="F17" s="20" t="str">
        <f>[13]Setembro!$I$9</f>
        <v>NE</v>
      </c>
      <c r="G17" s="20" t="str">
        <f>[13]Setembro!$I$10</f>
        <v>NE</v>
      </c>
      <c r="H17" s="20" t="str">
        <f>[13]Setembro!$I$11</f>
        <v>NE</v>
      </c>
      <c r="I17" s="20" t="str">
        <f>[13]Setembro!$I$12</f>
        <v>NE</v>
      </c>
      <c r="J17" s="20" t="str">
        <f>[13]Setembro!$I$13</f>
        <v>NE</v>
      </c>
      <c r="K17" s="20" t="str">
        <f>[13]Setembro!$I$14</f>
        <v>NE</v>
      </c>
      <c r="L17" s="20" t="str">
        <f>[13]Setembro!$I$15</f>
        <v>N</v>
      </c>
      <c r="M17" s="20" t="str">
        <f>[13]Setembro!$I$16</f>
        <v>S</v>
      </c>
      <c r="N17" s="20" t="str">
        <f>[13]Setembro!$I$17</f>
        <v>NE</v>
      </c>
      <c r="O17" s="20" t="str">
        <f>[13]Setembro!$I$18</f>
        <v>NO</v>
      </c>
      <c r="P17" s="20" t="str">
        <f>[13]Setembro!$I$19</f>
        <v>S</v>
      </c>
      <c r="Q17" s="17" t="str">
        <f>[13]Setembro!$I$20</f>
        <v>S</v>
      </c>
      <c r="R17" s="17" t="str">
        <f>[13]Setembro!$I$21</f>
        <v>S</v>
      </c>
      <c r="S17" s="17" t="str">
        <f>[13]Setembro!$I$22</f>
        <v>S</v>
      </c>
      <c r="T17" s="17" t="str">
        <f>[13]Setembro!$I$23</f>
        <v>NE</v>
      </c>
      <c r="U17" s="17" t="str">
        <f>[13]Setembro!$I$24</f>
        <v>NE</v>
      </c>
      <c r="V17" s="17" t="str">
        <f>[13]Setembro!$I$25</f>
        <v>NE</v>
      </c>
      <c r="W17" s="17" t="str">
        <f>[13]Setembro!$I$26</f>
        <v>NE</v>
      </c>
      <c r="X17" s="17" t="str">
        <f>[13]Setembro!$I$27</f>
        <v>SO</v>
      </c>
      <c r="Y17" s="17" t="str">
        <f>[13]Setembro!$I$28</f>
        <v>S</v>
      </c>
      <c r="Z17" s="17" t="str">
        <f>[13]Setembro!$I$29</f>
        <v>NE</v>
      </c>
      <c r="AA17" s="17" t="str">
        <f>[13]Setembro!$I$30</f>
        <v>SE</v>
      </c>
      <c r="AB17" s="17" t="str">
        <f>[13]Setembro!$I$31</f>
        <v>NE</v>
      </c>
      <c r="AC17" s="17" t="str">
        <f>[13]Setembro!$I$32</f>
        <v>SE</v>
      </c>
      <c r="AD17" s="17" t="str">
        <f>[13]Setembro!$I$33</f>
        <v>N</v>
      </c>
      <c r="AE17" s="17" t="str">
        <f>[13]Setembro!$I$34</f>
        <v>N</v>
      </c>
      <c r="AF17" s="99" t="str">
        <f>[13]Setembro!$I$35</f>
        <v>NE</v>
      </c>
    </row>
    <row r="18" spans="1:34" ht="11.25" customHeight="1" x14ac:dyDescent="0.2">
      <c r="A18" s="88" t="s">
        <v>9</v>
      </c>
      <c r="B18" s="20" t="str">
        <f>[14]Setembro!$I$5</f>
        <v>NE</v>
      </c>
      <c r="C18" s="20" t="str">
        <f>[14]Setembro!$I$6</f>
        <v>*</v>
      </c>
      <c r="D18" s="20" t="str">
        <f>[14]Setembro!$I$7</f>
        <v>*</v>
      </c>
      <c r="E18" s="20" t="str">
        <f>[14]Setembro!$I$8</f>
        <v>*</v>
      </c>
      <c r="F18" s="20" t="str">
        <f>[14]Setembro!$I$9</f>
        <v>*</v>
      </c>
      <c r="G18" s="20" t="str">
        <f>[14]Setembro!$I$10</f>
        <v>*</v>
      </c>
      <c r="H18" s="20" t="str">
        <f>[14]Setembro!$I$11</f>
        <v>*</v>
      </c>
      <c r="I18" s="20" t="str">
        <f>[14]Setembro!$I$12</f>
        <v>*</v>
      </c>
      <c r="J18" s="20" t="str">
        <f>[14]Setembro!$I$13</f>
        <v>*</v>
      </c>
      <c r="K18" s="20" t="str">
        <f>[14]Setembro!$I$14</f>
        <v>*</v>
      </c>
      <c r="L18" s="20" t="str">
        <f>[14]Setembro!$I$15</f>
        <v>*</v>
      </c>
      <c r="M18" s="20" t="str">
        <f>[14]Setembro!$I$16</f>
        <v>*</v>
      </c>
      <c r="N18" s="20" t="str">
        <f>[14]Setembro!$I$17</f>
        <v>*</v>
      </c>
      <c r="O18" s="20" t="str">
        <f>[14]Setembro!$I$18</f>
        <v>*</v>
      </c>
      <c r="P18" s="20" t="str">
        <f>[14]Setembro!$I$19</f>
        <v>*</v>
      </c>
      <c r="Q18" s="20" t="str">
        <f>[14]Setembro!$I$20</f>
        <v>*</v>
      </c>
      <c r="R18" s="20" t="str">
        <f>[14]Setembro!$I$21</f>
        <v>*</v>
      </c>
      <c r="S18" s="20" t="str">
        <f>[14]Setembro!$I$22</f>
        <v>*</v>
      </c>
      <c r="T18" s="17" t="str">
        <f>[14]Setembro!$I$23</f>
        <v>*</v>
      </c>
      <c r="U18" s="17" t="str">
        <f>[14]Setembro!$I$24</f>
        <v>*</v>
      </c>
      <c r="V18" s="17" t="str">
        <f>[14]Setembro!$I$25</f>
        <v>*</v>
      </c>
      <c r="W18" s="17" t="str">
        <f>[14]Setembro!$I$26</f>
        <v>*</v>
      </c>
      <c r="X18" s="17" t="str">
        <f>[14]Setembro!$I$27</f>
        <v>*</v>
      </c>
      <c r="Y18" s="17" t="str">
        <f>[14]Setembro!$I$28</f>
        <v>*</v>
      </c>
      <c r="Z18" s="17" t="str">
        <f>[14]Setembro!$I$29</f>
        <v>*</v>
      </c>
      <c r="AA18" s="17" t="str">
        <f>[14]Setembro!$I$30</f>
        <v>*</v>
      </c>
      <c r="AB18" s="17" t="str">
        <f>[14]Setembro!$I$31</f>
        <v>*</v>
      </c>
      <c r="AC18" s="17" t="str">
        <f>[14]Setembro!$I$32</f>
        <v>*</v>
      </c>
      <c r="AD18" s="17" t="str">
        <f>[14]Setembro!$I$33</f>
        <v>*</v>
      </c>
      <c r="AE18" s="17" t="str">
        <f>[14]Setembro!$I$34</f>
        <v>NE</v>
      </c>
      <c r="AF18" s="99" t="str">
        <f>[14]Setembro!$I$35</f>
        <v>NE</v>
      </c>
      <c r="AG18" s="37" t="s">
        <v>54</v>
      </c>
    </row>
    <row r="19" spans="1:34" ht="12" customHeight="1" x14ac:dyDescent="0.2">
      <c r="A19" s="88" t="s">
        <v>49</v>
      </c>
      <c r="B19" s="20" t="str">
        <f>[15]Setembro!$I$5</f>
        <v>SE</v>
      </c>
      <c r="C19" s="20" t="str">
        <f>[15]Setembro!$I$6</f>
        <v>SE</v>
      </c>
      <c r="D19" s="20" t="str">
        <f>[15]Setembro!$I$7</f>
        <v>SE</v>
      </c>
      <c r="E19" s="20" t="str">
        <f>[15]Setembro!$I$8</f>
        <v>SE</v>
      </c>
      <c r="F19" s="20" t="str">
        <f>[15]Setembro!$I$9</f>
        <v>SO</v>
      </c>
      <c r="G19" s="20" t="str">
        <f>[15]Setembro!$I$10</f>
        <v>SO</v>
      </c>
      <c r="H19" s="20" t="str">
        <f>[15]Setembro!$I$11</f>
        <v>SE</v>
      </c>
      <c r="I19" s="20" t="str">
        <f>[15]Setembro!$I$12</f>
        <v>SE</v>
      </c>
      <c r="J19" s="20" t="str">
        <f>[15]Setembro!$I$13</f>
        <v>SE</v>
      </c>
      <c r="K19" s="20" t="str">
        <f>[15]Setembro!$I$14</f>
        <v>N</v>
      </c>
      <c r="L19" s="20" t="str">
        <f>[15]Setembro!$I$15</f>
        <v>SO</v>
      </c>
      <c r="M19" s="20" t="str">
        <f>[15]Setembro!$I$16</f>
        <v>SO</v>
      </c>
      <c r="N19" s="20" t="str">
        <f>[15]Setembro!$I$17</f>
        <v>N</v>
      </c>
      <c r="O19" s="20" t="str">
        <f>[15]Setembro!$I$18</f>
        <v>N</v>
      </c>
      <c r="P19" s="20" t="str">
        <f>[15]Setembro!$I$19</f>
        <v>SO</v>
      </c>
      <c r="Q19" s="20" t="str">
        <f>[15]Setembro!$I$20</f>
        <v>SO</v>
      </c>
      <c r="R19" s="20" t="str">
        <f>[15]Setembro!$I$21</f>
        <v>SO</v>
      </c>
      <c r="S19" s="20" t="str">
        <f>[15]Setembro!$I$22</f>
        <v>O</v>
      </c>
      <c r="T19" s="17" t="str">
        <f>[15]Setembro!$I$23</f>
        <v>S</v>
      </c>
      <c r="U19" s="17" t="str">
        <f>[15]Setembro!$I$24</f>
        <v>N</v>
      </c>
      <c r="V19" s="17" t="str">
        <f>[15]Setembro!$I$25</f>
        <v>SE</v>
      </c>
      <c r="W19" s="17" t="str">
        <f>[15]Setembro!$I$26</f>
        <v>N</v>
      </c>
      <c r="X19" s="17" t="str">
        <f>[15]Setembro!$I$27</f>
        <v>SO</v>
      </c>
      <c r="Y19" s="17" t="str">
        <f>[15]Setembro!$I$28</f>
        <v>SO</v>
      </c>
      <c r="Z19" s="17" t="str">
        <f>[15]Setembro!$I$29</f>
        <v>SE</v>
      </c>
      <c r="AA19" s="17" t="str">
        <f>[15]Setembro!$I$30</f>
        <v>N</v>
      </c>
      <c r="AB19" s="17" t="str">
        <f>[15]Setembro!$I$31</f>
        <v>SE</v>
      </c>
      <c r="AC19" s="17" t="str">
        <f>[15]Setembro!$I$32</f>
        <v>SE</v>
      </c>
      <c r="AD19" s="17" t="str">
        <f>[15]Setembro!$I$33</f>
        <v>NE</v>
      </c>
      <c r="AE19" s="17" t="str">
        <f>[15]Setembro!$I$34</f>
        <v>N</v>
      </c>
      <c r="AF19" s="99" t="str">
        <f>[15]Setembro!$I$35</f>
        <v>SE</v>
      </c>
    </row>
    <row r="20" spans="1:34" ht="11.25" customHeight="1" x14ac:dyDescent="0.2">
      <c r="A20" s="88" t="s">
        <v>10</v>
      </c>
      <c r="B20" s="14" t="str">
        <f>[16]Setembro!$I$5</f>
        <v>O</v>
      </c>
      <c r="C20" s="14" t="str">
        <f>[16]Setembro!$I$6</f>
        <v>O</v>
      </c>
      <c r="D20" s="14" t="str">
        <f>[16]Setembro!$I$7</f>
        <v>O</v>
      </c>
      <c r="E20" s="14" t="str">
        <f>[16]Setembro!$I$8</f>
        <v>O</v>
      </c>
      <c r="F20" s="14" t="str">
        <f>[16]Setembro!$I$9</f>
        <v>NE</v>
      </c>
      <c r="G20" s="14" t="str">
        <f>[16]Setembro!$I$10</f>
        <v>SO</v>
      </c>
      <c r="H20" s="14" t="str">
        <f>[16]Setembro!$I$11</f>
        <v>O</v>
      </c>
      <c r="I20" s="14" t="str">
        <f>[16]Setembro!$I$12</f>
        <v>O</v>
      </c>
      <c r="J20" s="14" t="str">
        <f>[16]Setembro!$I$13</f>
        <v>O</v>
      </c>
      <c r="K20" s="14" t="str">
        <f>[16]Setembro!$I$14</f>
        <v>SO</v>
      </c>
      <c r="L20" s="14" t="str">
        <f>[16]Setembro!$I$15</f>
        <v>SO</v>
      </c>
      <c r="M20" s="14" t="str">
        <f>[16]Setembro!$I$16</f>
        <v>L</v>
      </c>
      <c r="N20" s="14" t="str">
        <f>[16]Setembro!$I$17</f>
        <v>O</v>
      </c>
      <c r="O20" s="14" t="str">
        <f>[16]Setembro!$I$18</f>
        <v>SO</v>
      </c>
      <c r="P20" s="14" t="str">
        <f>[16]Setembro!$I$19</f>
        <v>NE</v>
      </c>
      <c r="Q20" s="14" t="str">
        <f>[16]Setembro!$I$20</f>
        <v>NE</v>
      </c>
      <c r="R20" s="14" t="str">
        <f>[16]Setembro!$I$21</f>
        <v>NE</v>
      </c>
      <c r="S20" s="14" t="str">
        <f>[16]Setembro!$I$22</f>
        <v>NE</v>
      </c>
      <c r="T20" s="17" t="str">
        <f>[16]Setembro!$I$23</f>
        <v>O</v>
      </c>
      <c r="U20" s="17" t="str">
        <f>[16]Setembro!$I$24</f>
        <v>O</v>
      </c>
      <c r="V20" s="17" t="str">
        <f>[16]Setembro!$I$25</f>
        <v>O</v>
      </c>
      <c r="W20" s="17" t="str">
        <f>[16]Setembro!$I$26</f>
        <v>O</v>
      </c>
      <c r="X20" s="17" t="str">
        <f>[16]Setembro!$I$27</f>
        <v>L</v>
      </c>
      <c r="Y20" s="17" t="str">
        <f>[16]Setembro!$I$28</f>
        <v>O</v>
      </c>
      <c r="Z20" s="17" t="str">
        <f>[16]Setembro!$I$29</f>
        <v>NO</v>
      </c>
      <c r="AA20" s="17" t="str">
        <f>[16]Setembro!$I$30</f>
        <v>NO</v>
      </c>
      <c r="AB20" s="17" t="str">
        <f>[16]Setembro!$I$31</f>
        <v>NO</v>
      </c>
      <c r="AC20" s="17" t="str">
        <f>[16]Setembro!$I$32</f>
        <v>NO</v>
      </c>
      <c r="AD20" s="17" t="str">
        <f>[16]Setembro!$I$33</f>
        <v>SO</v>
      </c>
      <c r="AE20" s="17" t="str">
        <f>[16]Setembro!$I$34</f>
        <v>SO</v>
      </c>
      <c r="AF20" s="99" t="str">
        <f>[16]Setembro!$I$35</f>
        <v>O</v>
      </c>
    </row>
    <row r="21" spans="1:34" ht="12.75" customHeight="1" x14ac:dyDescent="0.2">
      <c r="A21" s="88" t="s">
        <v>11</v>
      </c>
      <c r="B21" s="20" t="str">
        <f>[17]Setembro!$I$5</f>
        <v>SO</v>
      </c>
      <c r="C21" s="20" t="str">
        <f>[17]Setembro!$I$6</f>
        <v>SO</v>
      </c>
      <c r="D21" s="20" t="str">
        <f>[17]Setembro!$I$7</f>
        <v>SO</v>
      </c>
      <c r="E21" s="20" t="str">
        <f>[17]Setembro!$I$8</f>
        <v>SO</v>
      </c>
      <c r="F21" s="20" t="str">
        <f>[17]Setembro!$I$9</f>
        <v>NE</v>
      </c>
      <c r="G21" s="20" t="str">
        <f>[17]Setembro!$I$10</f>
        <v>NE</v>
      </c>
      <c r="H21" s="20" t="str">
        <f>[17]Setembro!$I$11</f>
        <v>NE</v>
      </c>
      <c r="I21" s="20" t="str">
        <f>[17]Setembro!$I$12</f>
        <v>NE</v>
      </c>
      <c r="J21" s="20" t="str">
        <f>[17]Setembro!$I$13</f>
        <v>NE</v>
      </c>
      <c r="K21" s="20" t="str">
        <f>[17]Setembro!$I$14</f>
        <v>NE</v>
      </c>
      <c r="L21" s="20" t="str">
        <f>[17]Setembro!$I$15</f>
        <v>NE</v>
      </c>
      <c r="M21" s="20" t="str">
        <f>[17]Setembro!$I$16</f>
        <v>SO</v>
      </c>
      <c r="N21" s="20" t="str">
        <f>[17]Setembro!$I$17</f>
        <v>NE</v>
      </c>
      <c r="O21" s="20" t="str">
        <f>[17]Setembro!$I$18</f>
        <v>NE</v>
      </c>
      <c r="P21" s="20" t="str">
        <f>[17]Setembro!$I$19</f>
        <v>NE</v>
      </c>
      <c r="Q21" s="20" t="str">
        <f>[17]Setembro!$I$20</f>
        <v>NO</v>
      </c>
      <c r="R21" s="20" t="str">
        <f>[17]Setembro!$I$21</f>
        <v>NO</v>
      </c>
      <c r="S21" s="20" t="str">
        <f>[17]Setembro!$I$22</f>
        <v>NO</v>
      </c>
      <c r="T21" s="17" t="str">
        <f>[17]Setembro!$I$23</f>
        <v>NE</v>
      </c>
      <c r="U21" s="17" t="str">
        <f>[17]Setembro!$I$24</f>
        <v>SO</v>
      </c>
      <c r="V21" s="17" t="str">
        <f>[17]Setembro!$I$25</f>
        <v>SO</v>
      </c>
      <c r="W21" s="17" t="str">
        <f>[17]Setembro!$I$26</f>
        <v>NE</v>
      </c>
      <c r="X21" s="17" t="str">
        <f>[17]Setembro!$I$27</f>
        <v>N</v>
      </c>
      <c r="Y21" s="17" t="str">
        <f>[17]Setembro!$I$28</f>
        <v>NO</v>
      </c>
      <c r="Z21" s="17" t="str">
        <f>[17]Setembro!$I$29</f>
        <v>SO</v>
      </c>
      <c r="AA21" s="17" t="str">
        <f>[17]Setembro!$I$30</f>
        <v>NE</v>
      </c>
      <c r="AB21" s="17" t="str">
        <f>[17]Setembro!$I$31</f>
        <v>SO</v>
      </c>
      <c r="AC21" s="17" t="str">
        <f>[17]Setembro!$I$32</f>
        <v>NE</v>
      </c>
      <c r="AD21" s="17" t="str">
        <f>[17]Setembro!$I$33</f>
        <v>SO</v>
      </c>
      <c r="AE21" s="17" t="str">
        <f>[17]Setembro!$I$34</f>
        <v>NE</v>
      </c>
      <c r="AF21" s="99" t="str">
        <f>[17]Setembro!$I$35</f>
        <v>NE</v>
      </c>
    </row>
    <row r="22" spans="1:34" ht="12.75" customHeight="1" x14ac:dyDescent="0.2">
      <c r="A22" s="88" t="s">
        <v>12</v>
      </c>
      <c r="B22" s="20" t="str">
        <f>[18]Setembro!$I$5</f>
        <v>S</v>
      </c>
      <c r="C22" s="20" t="str">
        <f>[18]Setembro!$I$6</f>
        <v>S</v>
      </c>
      <c r="D22" s="20" t="str">
        <f>[18]Setembro!$I$7</f>
        <v>SE</v>
      </c>
      <c r="E22" s="20" t="str">
        <f>[18]Setembro!$I$8</f>
        <v>S</v>
      </c>
      <c r="F22" s="20" t="str">
        <f>[18]Setembro!$I$9</f>
        <v>SO</v>
      </c>
      <c r="G22" s="20" t="str">
        <f>[18]Setembro!$I$10</f>
        <v>S</v>
      </c>
      <c r="H22" s="20" t="str">
        <f>[18]Setembro!$I$11</f>
        <v>O</v>
      </c>
      <c r="I22" s="20" t="str">
        <f>[18]Setembro!$I$12</f>
        <v>O</v>
      </c>
      <c r="J22" s="20" t="str">
        <f>[18]Setembro!$I$13</f>
        <v>S</v>
      </c>
      <c r="K22" s="20" t="str">
        <f>[18]Setembro!$I$14</f>
        <v>N</v>
      </c>
      <c r="L22" s="20" t="str">
        <f>[18]Setembro!$I$15</f>
        <v>O</v>
      </c>
      <c r="M22" s="20" t="str">
        <f>[18]Setembro!$I$16</f>
        <v>S</v>
      </c>
      <c r="N22" s="20" t="str">
        <f>[18]Setembro!$I$17</f>
        <v>S</v>
      </c>
      <c r="O22" s="20" t="str">
        <f>[18]Setembro!$I$18</f>
        <v>N</v>
      </c>
      <c r="P22" s="20" t="str">
        <f>[18]Setembro!$I$19</f>
        <v>O</v>
      </c>
      <c r="Q22" s="20" t="str">
        <f>[18]Setembro!$I$20</f>
        <v>S</v>
      </c>
      <c r="R22" s="20" t="str">
        <f>[18]Setembro!$I$21</f>
        <v>S</v>
      </c>
      <c r="S22" s="20" t="str">
        <f>[18]Setembro!$I$22</f>
        <v>S</v>
      </c>
      <c r="T22" s="20" t="str">
        <f>[18]Setembro!$I$23</f>
        <v>S</v>
      </c>
      <c r="U22" s="20" t="str">
        <f>[18]Setembro!$I$24</f>
        <v>S</v>
      </c>
      <c r="V22" s="20" t="str">
        <f>[18]Setembro!$I$25</f>
        <v>N</v>
      </c>
      <c r="W22" s="20" t="str">
        <f>[18]Setembro!$I$26</f>
        <v>N</v>
      </c>
      <c r="X22" s="20" t="str">
        <f>[18]Setembro!$I$27</f>
        <v>S</v>
      </c>
      <c r="Y22" s="20" t="str">
        <f>[18]Setembro!$I$28</f>
        <v>S</v>
      </c>
      <c r="Z22" s="20" t="str">
        <f>[18]Setembro!$I$29</f>
        <v>S</v>
      </c>
      <c r="AA22" s="20" t="str">
        <f>[18]Setembro!$I$30</f>
        <v>S</v>
      </c>
      <c r="AB22" s="20" t="str">
        <f>[18]Setembro!$I$31</f>
        <v>S</v>
      </c>
      <c r="AC22" s="20" t="str">
        <f>[18]Setembro!$I$32</f>
        <v>NO</v>
      </c>
      <c r="AD22" s="20" t="str">
        <f>[18]Setembro!$I$33</f>
        <v>SE</v>
      </c>
      <c r="AE22" s="20" t="str">
        <f>[18]Setembro!$I$34</f>
        <v>NO</v>
      </c>
      <c r="AF22" s="99" t="str">
        <f>[18]Setembro!$I$35</f>
        <v>S</v>
      </c>
    </row>
    <row r="23" spans="1:34" ht="12" customHeight="1" x14ac:dyDescent="0.2">
      <c r="A23" s="88" t="s">
        <v>13</v>
      </c>
      <c r="B23" s="17" t="str">
        <f>[19]Setembro!$I$5</f>
        <v>NE</v>
      </c>
      <c r="C23" s="17" t="str">
        <f>[19]Setembro!$I$6</f>
        <v>N</v>
      </c>
      <c r="D23" s="17" t="str">
        <f>[19]Setembro!$I$7</f>
        <v>NE</v>
      </c>
      <c r="E23" s="17" t="str">
        <f>[19]Setembro!$I$8</f>
        <v>N</v>
      </c>
      <c r="F23" s="17" t="str">
        <f>[19]Setembro!$I$9</f>
        <v>S</v>
      </c>
      <c r="G23" s="17" t="str">
        <f>[19]Setembro!$I$10</f>
        <v>S</v>
      </c>
      <c r="H23" s="17" t="str">
        <f>[19]Setembro!$I$11</f>
        <v>NE</v>
      </c>
      <c r="I23" s="17" t="str">
        <f>[19]Setembro!$I$12</f>
        <v>NE</v>
      </c>
      <c r="J23" s="17" t="str">
        <f>[19]Setembro!$I$13</f>
        <v>NO</v>
      </c>
      <c r="K23" s="17" t="str">
        <f>[19]Setembro!$I$14</f>
        <v>N</v>
      </c>
      <c r="L23" s="17" t="str">
        <f>[19]Setembro!$I$15</f>
        <v>SO</v>
      </c>
      <c r="M23" s="17" t="str">
        <f>[19]Setembro!$I$16</f>
        <v>S</v>
      </c>
      <c r="N23" s="17" t="str">
        <f>[19]Setembro!$I$17</f>
        <v>SO</v>
      </c>
      <c r="O23" s="17" t="str">
        <f>[19]Setembro!$I$18</f>
        <v>NO</v>
      </c>
      <c r="P23" s="17" t="str">
        <f>[19]Setembro!$I$19</f>
        <v>NE</v>
      </c>
      <c r="Q23" s="17" t="str">
        <f>[19]Setembro!$I$20</f>
        <v>S</v>
      </c>
      <c r="R23" s="17" t="str">
        <f>[19]Setembro!$I$21</f>
        <v>S</v>
      </c>
      <c r="S23" s="17" t="str">
        <f>[19]Setembro!$I$22</f>
        <v>S</v>
      </c>
      <c r="T23" s="17" t="str">
        <f>[19]Setembro!$I$23</f>
        <v>L</v>
      </c>
      <c r="U23" s="17" t="str">
        <f>[19]Setembro!$I$24</f>
        <v>NE</v>
      </c>
      <c r="V23" s="17" t="str">
        <f>[19]Setembro!$I$25</f>
        <v>NE</v>
      </c>
      <c r="W23" s="17" t="str">
        <f>[19]Setembro!$I$26</f>
        <v>SO</v>
      </c>
      <c r="X23" s="17" t="str">
        <f>[19]Setembro!$I$27</f>
        <v>S</v>
      </c>
      <c r="Y23" s="17" t="str">
        <f>[19]Setembro!$I$28</f>
        <v>S</v>
      </c>
      <c r="Z23" s="17" t="str">
        <f>[19]Setembro!$I$29</f>
        <v>L</v>
      </c>
      <c r="AA23" s="17" t="str">
        <f>[19]Setembro!$I$30</f>
        <v>SE</v>
      </c>
      <c r="AB23" s="17" t="str">
        <f>[19]Setembro!$I$31</f>
        <v>NO</v>
      </c>
      <c r="AC23" s="17" t="str">
        <f>[19]Setembro!$I$32</f>
        <v>O</v>
      </c>
      <c r="AD23" s="17" t="str">
        <f>[19]Setembro!$I$33</f>
        <v>N</v>
      </c>
      <c r="AE23" s="17" t="str">
        <f>[19]Setembro!$I$34</f>
        <v>N</v>
      </c>
      <c r="AF23" s="99" t="str">
        <f>[19]Setembro!$I$35</f>
        <v>S</v>
      </c>
    </row>
    <row r="24" spans="1:34" ht="11.25" customHeight="1" x14ac:dyDescent="0.2">
      <c r="A24" s="88" t="s">
        <v>14</v>
      </c>
      <c r="B24" s="20" t="str">
        <f>[20]Setembro!$I$5</f>
        <v>SE</v>
      </c>
      <c r="C24" s="20" t="str">
        <f>[20]Setembro!$I$6</f>
        <v>NE</v>
      </c>
      <c r="D24" s="20" t="str">
        <f>[20]Setembro!$I$7</f>
        <v>NE</v>
      </c>
      <c r="E24" s="20" t="str">
        <f>[20]Setembro!$I$8</f>
        <v>NE</v>
      </c>
      <c r="F24" s="20" t="str">
        <f>[20]Setembro!$I$9</f>
        <v>NE</v>
      </c>
      <c r="G24" s="20" t="str">
        <f>[20]Setembro!$I$10</f>
        <v>NE</v>
      </c>
      <c r="H24" s="20" t="str">
        <f>[20]Setembro!$I$11</f>
        <v>L</v>
      </c>
      <c r="I24" s="20" t="str">
        <f>[20]Setembro!$I$12</f>
        <v>NE</v>
      </c>
      <c r="J24" s="20" t="str">
        <f>[20]Setembro!$I$13</f>
        <v>L</v>
      </c>
      <c r="K24" s="20" t="str">
        <f>[20]Setembro!$I$14</f>
        <v>NE</v>
      </c>
      <c r="L24" s="20" t="str">
        <f>[20]Setembro!$I$15</f>
        <v>N</v>
      </c>
      <c r="M24" s="20" t="str">
        <f>[20]Setembro!$I$16</f>
        <v>L</v>
      </c>
      <c r="N24" s="20" t="str">
        <f>[20]Setembro!$I$17</f>
        <v>NE</v>
      </c>
      <c r="O24" s="20" t="str">
        <f>[20]Setembro!$I$18</f>
        <v>L</v>
      </c>
      <c r="P24" s="20" t="str">
        <f>[20]Setembro!$I$19</f>
        <v>L</v>
      </c>
      <c r="Q24" s="20" t="str">
        <f>[20]Setembro!$I$20</f>
        <v>NE</v>
      </c>
      <c r="R24" s="20" t="str">
        <f>[20]Setembro!$I$21</f>
        <v>N</v>
      </c>
      <c r="S24" s="20" t="str">
        <f>[20]Setembro!$I$22</f>
        <v>NE</v>
      </c>
      <c r="T24" s="20" t="str">
        <f>[20]Setembro!$I$23</f>
        <v>SE</v>
      </c>
      <c r="U24" s="20" t="str">
        <f>[20]Setembro!$I$24</f>
        <v>NE</v>
      </c>
      <c r="V24" s="20" t="str">
        <f>[20]Setembro!$I$25</f>
        <v>L</v>
      </c>
      <c r="W24" s="20" t="str">
        <f>[20]Setembro!$I$26</f>
        <v>L</v>
      </c>
      <c r="X24" s="20" t="str">
        <f>[20]Setembro!$I$27</f>
        <v>N</v>
      </c>
      <c r="Y24" s="20" t="str">
        <f>[20]Setembro!$I$28</f>
        <v>SE</v>
      </c>
      <c r="Z24" s="20" t="str">
        <f>[20]Setembro!$I$29</f>
        <v>SE</v>
      </c>
      <c r="AA24" s="20" t="str">
        <f>[20]Setembro!$I$30</f>
        <v>SE</v>
      </c>
      <c r="AB24" s="20" t="str">
        <f>[20]Setembro!$I$31</f>
        <v>N</v>
      </c>
      <c r="AC24" s="20" t="str">
        <f>[20]Setembro!$I$32</f>
        <v>N</v>
      </c>
      <c r="AD24" s="20" t="str">
        <f>[20]Setembro!$I$33</f>
        <v>SO</v>
      </c>
      <c r="AE24" s="20" t="str">
        <f>[20]Setembro!$I$34</f>
        <v>N</v>
      </c>
      <c r="AF24" s="107" t="str">
        <f>[20]Setembro!$I$35</f>
        <v>NE</v>
      </c>
      <c r="AH24" s="37" t="s">
        <v>54</v>
      </c>
    </row>
    <row r="25" spans="1:34" ht="12" customHeight="1" x14ac:dyDescent="0.2">
      <c r="A25" s="88" t="s">
        <v>15</v>
      </c>
      <c r="B25" s="20" t="str">
        <f>[21]Setembro!$I$5</f>
        <v>O</v>
      </c>
      <c r="C25" s="20" t="str">
        <f>[21]Setembro!$I$6</f>
        <v>SO</v>
      </c>
      <c r="D25" s="20" t="str">
        <f>[21]Setembro!$I$7</f>
        <v>SO</v>
      </c>
      <c r="E25" s="20" t="str">
        <f>[21]Setembro!$I$8</f>
        <v>SO</v>
      </c>
      <c r="F25" s="20" t="str">
        <f>[21]Setembro!$I$9</f>
        <v>SO</v>
      </c>
      <c r="G25" s="20" t="str">
        <f>[21]Setembro!$I$10</f>
        <v>O</v>
      </c>
      <c r="H25" s="20" t="str">
        <f>[21]Setembro!$I$11</f>
        <v>NO</v>
      </c>
      <c r="I25" s="20" t="str">
        <f>[21]Setembro!$I$12</f>
        <v>O</v>
      </c>
      <c r="J25" s="20" t="str">
        <f>[21]Setembro!$I$13</f>
        <v>NO</v>
      </c>
      <c r="K25" s="20" t="str">
        <f>[21]Setembro!$I$14</f>
        <v>NO</v>
      </c>
      <c r="L25" s="20" t="str">
        <f>[21]Setembro!$I$15</f>
        <v>O</v>
      </c>
      <c r="M25" s="20" t="str">
        <f>[21]Setembro!$I$16</f>
        <v>O</v>
      </c>
      <c r="N25" s="20" t="str">
        <f>[21]Setembro!$I$17</f>
        <v>O</v>
      </c>
      <c r="O25" s="20" t="str">
        <f>[21]Setembro!$I$18</f>
        <v>O</v>
      </c>
      <c r="P25" s="20" t="str">
        <f>[21]Setembro!$I$19</f>
        <v>SO</v>
      </c>
      <c r="Q25" s="20" t="str">
        <f>[21]Setembro!$I$20</f>
        <v>SO</v>
      </c>
      <c r="R25" s="20" t="str">
        <f>[21]Setembro!$I$21</f>
        <v>SO</v>
      </c>
      <c r="S25" s="20" t="str">
        <f>[21]Setembro!$I$22</f>
        <v>SO</v>
      </c>
      <c r="T25" s="20" t="str">
        <f>[21]Setembro!$I$23</f>
        <v>O</v>
      </c>
      <c r="U25" s="20" t="str">
        <f>[21]Setembro!$I$24</f>
        <v>NO</v>
      </c>
      <c r="V25" s="20" t="str">
        <f>[21]Setembro!$I$25</f>
        <v>NO</v>
      </c>
      <c r="W25" s="20" t="str">
        <f>[21]Setembro!$I$26</f>
        <v>NO</v>
      </c>
      <c r="X25" s="20" t="str">
        <f>[21]Setembro!$I$27</f>
        <v>SO</v>
      </c>
      <c r="Y25" s="20" t="str">
        <f>[21]Setembro!$I$28</f>
        <v>O</v>
      </c>
      <c r="Z25" s="20" t="str">
        <f>[21]Setembro!$I$29</f>
        <v>O</v>
      </c>
      <c r="AA25" s="20" t="str">
        <f>[21]Setembro!$I$30</f>
        <v>O</v>
      </c>
      <c r="AB25" s="20" t="str">
        <f>[21]Setembro!$I$31</f>
        <v>NO</v>
      </c>
      <c r="AC25" s="20" t="str">
        <f>[21]Setembro!$I$32</f>
        <v>O</v>
      </c>
      <c r="AD25" s="20" t="str">
        <f>[21]Setembro!$I$33</f>
        <v>NO</v>
      </c>
      <c r="AE25" s="20" t="str">
        <f>[21]Setembro!$I$34</f>
        <v>O</v>
      </c>
      <c r="AF25" s="107" t="str">
        <f>[21]Setembro!$I$35</f>
        <v>O</v>
      </c>
    </row>
    <row r="26" spans="1:34" ht="12.75" customHeight="1" x14ac:dyDescent="0.2">
      <c r="A26" s="88" t="s">
        <v>16</v>
      </c>
      <c r="B26" s="21" t="str">
        <f>[22]Setembro!$I$5</f>
        <v>SE</v>
      </c>
      <c r="C26" s="21" t="str">
        <f>[22]Setembro!$I$6</f>
        <v>NE</v>
      </c>
      <c r="D26" s="21" t="str">
        <f>[22]Setembro!$I$7</f>
        <v>NE</v>
      </c>
      <c r="E26" s="21" t="str">
        <f>[22]Setembro!$I$8</f>
        <v>NE</v>
      </c>
      <c r="F26" s="21" t="str">
        <f>[22]Setembro!$I$9</f>
        <v>S</v>
      </c>
      <c r="G26" s="21" t="str">
        <f>[22]Setembro!$I$10</f>
        <v>S</v>
      </c>
      <c r="H26" s="21" t="str">
        <f>[22]Setembro!$I$11</f>
        <v>N</v>
      </c>
      <c r="I26" s="21" t="str">
        <f>[22]Setembro!$I$12</f>
        <v>N</v>
      </c>
      <c r="J26" s="21" t="str">
        <f>[22]Setembro!$I$13</f>
        <v>N</v>
      </c>
      <c r="K26" s="21" t="str">
        <f>[22]Setembro!$I$14</f>
        <v>N</v>
      </c>
      <c r="L26" s="21" t="str">
        <f>[22]Setembro!$I$15</f>
        <v>S</v>
      </c>
      <c r="M26" s="21" t="str">
        <f>[22]Setembro!$I$16</f>
        <v>S</v>
      </c>
      <c r="N26" s="21" t="str">
        <f>[22]Setembro!$I$17</f>
        <v>S</v>
      </c>
      <c r="O26" s="21" t="str">
        <f>[22]Setembro!$I$18</f>
        <v>N</v>
      </c>
      <c r="P26" s="21" t="str">
        <f>[22]Setembro!$I$19</f>
        <v>S</v>
      </c>
      <c r="Q26" s="21" t="str">
        <f>[22]Setembro!$I$20</f>
        <v>S</v>
      </c>
      <c r="R26" s="21" t="str">
        <f>[22]Setembro!$I$21</f>
        <v>S</v>
      </c>
      <c r="S26" s="21" t="str">
        <f>[22]Setembro!$I$22</f>
        <v>S</v>
      </c>
      <c r="T26" s="21" t="str">
        <f>[22]Setembro!$I$23</f>
        <v>S</v>
      </c>
      <c r="U26" s="21" t="str">
        <f>[22]Setembro!$I$24</f>
        <v>N</v>
      </c>
      <c r="V26" s="21" t="str">
        <f>[22]Setembro!$I$25</f>
        <v>NO</v>
      </c>
      <c r="W26" s="21" t="str">
        <f>[22]Setembro!$I$26</f>
        <v>S</v>
      </c>
      <c r="X26" s="21" t="str">
        <f>[22]Setembro!$I$27</f>
        <v>S</v>
      </c>
      <c r="Y26" s="21" t="str">
        <f>[22]Setembro!$I$28</f>
        <v>S</v>
      </c>
      <c r="Z26" s="21" t="str">
        <f>[22]Setembro!$I$29</f>
        <v>SE</v>
      </c>
      <c r="AA26" s="21" t="str">
        <f>[22]Setembro!$I$30</f>
        <v>SE</v>
      </c>
      <c r="AB26" s="21" t="str">
        <f>[22]Setembro!$I$31</f>
        <v>NO</v>
      </c>
      <c r="AC26" s="21" t="str">
        <f>[22]Setembro!$I$32</f>
        <v>SO</v>
      </c>
      <c r="AD26" s="21" t="str">
        <f>[22]Setembro!$I$33</f>
        <v>S</v>
      </c>
      <c r="AE26" s="21" t="str">
        <f>[22]Setembro!$I$34</f>
        <v>N</v>
      </c>
      <c r="AF26" s="108" t="str">
        <f>[22]Setembro!$I$35</f>
        <v>S</v>
      </c>
    </row>
    <row r="27" spans="1:34" ht="11.25" customHeight="1" x14ac:dyDescent="0.2">
      <c r="A27" s="88" t="s">
        <v>17</v>
      </c>
      <c r="B27" s="20" t="str">
        <f>[23]Setembro!$I$5</f>
        <v>NE</v>
      </c>
      <c r="C27" s="20" t="str">
        <f>[23]Setembro!$I$6</f>
        <v>NE</v>
      </c>
      <c r="D27" s="20" t="str">
        <f>[23]Setembro!$I$7</f>
        <v>N</v>
      </c>
      <c r="E27" s="20" t="str">
        <f>[23]Setembro!$I$8</f>
        <v>N</v>
      </c>
      <c r="F27" s="20" t="str">
        <f>[23]Setembro!$I$9</f>
        <v>L</v>
      </c>
      <c r="G27" s="20" t="str">
        <f>[23]Setembro!$I$10</f>
        <v>N</v>
      </c>
      <c r="H27" s="20" t="str">
        <f>[23]Setembro!$I$11</f>
        <v>N</v>
      </c>
      <c r="I27" s="20" t="str">
        <f>[23]Setembro!$I$12</f>
        <v>N</v>
      </c>
      <c r="J27" s="20" t="str">
        <f>[23]Setembro!$I$13</f>
        <v>N</v>
      </c>
      <c r="K27" s="20" t="str">
        <f>[23]Setembro!$I$14</f>
        <v>N</v>
      </c>
      <c r="L27" s="20" t="str">
        <f>[23]Setembro!$I$15</f>
        <v>N</v>
      </c>
      <c r="M27" s="20" t="str">
        <f>[23]Setembro!$I$16</f>
        <v>L</v>
      </c>
      <c r="N27" s="20" t="str">
        <f>[23]Setembro!$I$17</f>
        <v>N</v>
      </c>
      <c r="O27" s="20" t="str">
        <f>[23]Setembro!$I$18</f>
        <v>O</v>
      </c>
      <c r="P27" s="20" t="str">
        <f>[23]Setembro!$I$19</f>
        <v>N</v>
      </c>
      <c r="Q27" s="20" t="str">
        <f>[23]Setembro!$I$20</f>
        <v>SE</v>
      </c>
      <c r="R27" s="20" t="str">
        <f>[23]Setembro!$I$21</f>
        <v>SE</v>
      </c>
      <c r="S27" s="20" t="str">
        <f>[23]Setembro!$I$22</f>
        <v>SE</v>
      </c>
      <c r="T27" s="20" t="str">
        <f>[23]Setembro!$I$23</f>
        <v>NE</v>
      </c>
      <c r="U27" s="20" t="str">
        <f>[23]Setembro!$I$24</f>
        <v>N</v>
      </c>
      <c r="V27" s="20" t="str">
        <f>[23]Setembro!$I$25</f>
        <v>N</v>
      </c>
      <c r="W27" s="20" t="str">
        <f>[23]Setembro!$I$26</f>
        <v>N</v>
      </c>
      <c r="X27" s="20" t="str">
        <f>[23]Setembro!$I$27</f>
        <v>NE</v>
      </c>
      <c r="Y27" s="20" t="str">
        <f>[23]Setembro!$I$28</f>
        <v>NE</v>
      </c>
      <c r="Z27" s="20" t="str">
        <f>[23]Setembro!$I$29</f>
        <v>NE</v>
      </c>
      <c r="AA27" s="20" t="str">
        <f>[23]Setembro!$I$30</f>
        <v>L</v>
      </c>
      <c r="AB27" s="20" t="str">
        <f>[23]Setembro!$I$31</f>
        <v>L</v>
      </c>
      <c r="AC27" s="20" t="str">
        <f>[23]Setembro!$I$32</f>
        <v>O</v>
      </c>
      <c r="AD27" s="20" t="str">
        <f>[23]Setembro!$I$33</f>
        <v>N</v>
      </c>
      <c r="AE27" s="20" t="str">
        <f>[23]Setembro!$I$34</f>
        <v>N</v>
      </c>
      <c r="AF27" s="107" t="str">
        <f>[23]Setembro!$I$35</f>
        <v>N</v>
      </c>
    </row>
    <row r="28" spans="1:34" ht="12" customHeight="1" x14ac:dyDescent="0.2">
      <c r="A28" s="88" t="s">
        <v>18</v>
      </c>
      <c r="B28" s="20" t="str">
        <f>[24]Setembro!$I$5</f>
        <v>L</v>
      </c>
      <c r="C28" s="20" t="str">
        <f>[24]Setembro!$I$6</f>
        <v>L</v>
      </c>
      <c r="D28" s="20" t="str">
        <f>[24]Setembro!$I$7</f>
        <v>L</v>
      </c>
      <c r="E28" s="20" t="str">
        <f>[24]Setembro!$I$8</f>
        <v>L</v>
      </c>
      <c r="F28" s="20" t="str">
        <f>[24]Setembro!$I$9</f>
        <v>L</v>
      </c>
      <c r="G28" s="20" t="str">
        <f>[24]Setembro!$I$10</f>
        <v>NE</v>
      </c>
      <c r="H28" s="20" t="str">
        <f>[24]Setembro!$I$11</f>
        <v>S</v>
      </c>
      <c r="I28" s="20" t="str">
        <f>[24]Setembro!$I$12</f>
        <v>SE</v>
      </c>
      <c r="J28" s="20" t="str">
        <f>[24]Setembro!$I$13</f>
        <v>SE</v>
      </c>
      <c r="K28" s="20" t="str">
        <f>[24]Setembro!$I$14</f>
        <v>L</v>
      </c>
      <c r="L28" s="20" t="str">
        <f>[24]Setembro!$I$15</f>
        <v>O</v>
      </c>
      <c r="M28" s="20" t="str">
        <f>[24]Setembro!$I$16</f>
        <v>L</v>
      </c>
      <c r="N28" s="20" t="str">
        <f>[24]Setembro!$I$17</f>
        <v>L</v>
      </c>
      <c r="O28" s="20" t="str">
        <f>[24]Setembro!$I$18</f>
        <v>N</v>
      </c>
      <c r="P28" s="20" t="str">
        <f>[24]Setembro!$I$19</f>
        <v>SE</v>
      </c>
      <c r="Q28" s="20" t="str">
        <f>[24]Setembro!$I$20</f>
        <v>S</v>
      </c>
      <c r="R28" s="20" t="str">
        <f>[24]Setembro!$I$21</f>
        <v>L</v>
      </c>
      <c r="S28" s="20" t="str">
        <f>[24]Setembro!$I$22</f>
        <v>L</v>
      </c>
      <c r="T28" s="20" t="str">
        <f>[24]Setembro!$I$23</f>
        <v>L</v>
      </c>
      <c r="U28" s="20" t="str">
        <f>[24]Setembro!$I$24</f>
        <v>L</v>
      </c>
      <c r="V28" s="20" t="str">
        <f>[24]Setembro!$I$25</f>
        <v>L</v>
      </c>
      <c r="W28" s="20" t="str">
        <f>[24]Setembro!$I$26</f>
        <v>L</v>
      </c>
      <c r="X28" s="20" t="str">
        <f>[24]Setembro!$I$27</f>
        <v>L</v>
      </c>
      <c r="Y28" s="20" t="str">
        <f>[24]Setembro!$I$28</f>
        <v>L</v>
      </c>
      <c r="Z28" s="20" t="str">
        <f>[24]Setembro!$I$29</f>
        <v>L</v>
      </c>
      <c r="AA28" s="20" t="str">
        <f>[24]Setembro!$I$30</f>
        <v>L</v>
      </c>
      <c r="AB28" s="20" t="str">
        <f>[24]Setembro!$I$31</f>
        <v>L</v>
      </c>
      <c r="AC28" s="20" t="str">
        <f>[24]Setembro!$I$32</f>
        <v>O</v>
      </c>
      <c r="AD28" s="20" t="str">
        <f>[24]Setembro!$I$33</f>
        <v>O</v>
      </c>
      <c r="AE28" s="20" t="str">
        <f>[24]Setembro!$I$34</f>
        <v>SO</v>
      </c>
      <c r="AF28" s="107" t="str">
        <f>[24]Setembro!$I$35</f>
        <v>L</v>
      </c>
    </row>
    <row r="29" spans="1:34" ht="12.75" customHeight="1" x14ac:dyDescent="0.2">
      <c r="A29" s="88" t="s">
        <v>19</v>
      </c>
      <c r="B29" s="20" t="str">
        <f>[25]Setembro!$I$5</f>
        <v>L</v>
      </c>
      <c r="C29" s="20" t="str">
        <f>[25]Setembro!$I$6</f>
        <v>NE</v>
      </c>
      <c r="D29" s="20" t="str">
        <f>[25]Setembro!$I$7</f>
        <v>L</v>
      </c>
      <c r="E29" s="20" t="str">
        <f>[25]Setembro!$I$8</f>
        <v>NE</v>
      </c>
      <c r="F29" s="20" t="str">
        <f>[25]Setembro!$I$9</f>
        <v>SO</v>
      </c>
      <c r="G29" s="20" t="str">
        <f>[25]Setembro!$I$10</f>
        <v>SO</v>
      </c>
      <c r="H29" s="20" t="str">
        <f>[25]Setembro!$I$11</f>
        <v>L</v>
      </c>
      <c r="I29" s="20" t="str">
        <f>[25]Setembro!$I$12</f>
        <v>NE</v>
      </c>
      <c r="J29" s="20" t="str">
        <f>[25]Setembro!$I$13</f>
        <v>NE</v>
      </c>
      <c r="K29" s="20" t="str">
        <f>[25]Setembro!$I$14</f>
        <v>NE</v>
      </c>
      <c r="L29" s="20" t="str">
        <f>[25]Setembro!$I$15</f>
        <v>SO</v>
      </c>
      <c r="M29" s="20" t="str">
        <f>[25]Setembro!$I$16</f>
        <v>S</v>
      </c>
      <c r="N29" s="20" t="str">
        <f>[25]Setembro!$I$17</f>
        <v>NE</v>
      </c>
      <c r="O29" s="20" t="str">
        <f>[25]Setembro!$I$18</f>
        <v>N</v>
      </c>
      <c r="P29" s="20" t="str">
        <f>[25]Setembro!$I$19</f>
        <v>S</v>
      </c>
      <c r="Q29" s="20" t="str">
        <f>[25]Setembro!$I$20</f>
        <v>SO</v>
      </c>
      <c r="R29" s="20" t="str">
        <f>[25]Setembro!$I$21</f>
        <v>S</v>
      </c>
      <c r="S29" s="20" t="str">
        <f>[25]Setembro!$I$22</f>
        <v>S</v>
      </c>
      <c r="T29" s="20" t="str">
        <f>[25]Setembro!$I$23</f>
        <v>NE</v>
      </c>
      <c r="U29" s="20" t="str">
        <f>[25]Setembro!$I$24</f>
        <v>NE</v>
      </c>
      <c r="V29" s="20" t="str">
        <f>[25]Setembro!$I$25</f>
        <v>L</v>
      </c>
      <c r="W29" s="20" t="str">
        <f>[25]Setembro!$I$26</f>
        <v>NE</v>
      </c>
      <c r="X29" s="20" t="str">
        <f>[25]Setembro!$I$27</f>
        <v>SO</v>
      </c>
      <c r="Y29" s="20" t="str">
        <f>[25]Setembro!$I$28</f>
        <v>S</v>
      </c>
      <c r="Z29" s="20" t="str">
        <f>[25]Setembro!$I$29</f>
        <v>NE</v>
      </c>
      <c r="AA29" s="20" t="str">
        <f>[25]Setembro!$I$30</f>
        <v>SE</v>
      </c>
      <c r="AB29" s="20" t="str">
        <f>[25]Setembro!$I$31</f>
        <v>NE</v>
      </c>
      <c r="AC29" s="20" t="str">
        <f>[25]Setembro!$I$32</f>
        <v>SE</v>
      </c>
      <c r="AD29" s="20" t="str">
        <f>[25]Setembro!$I$33</f>
        <v>N</v>
      </c>
      <c r="AE29" s="20" t="str">
        <f>[25]Setembro!$I$34</f>
        <v>NO</v>
      </c>
      <c r="AF29" s="107" t="str">
        <f>[25]Setembro!$I$35</f>
        <v>NE</v>
      </c>
    </row>
    <row r="30" spans="1:34" ht="11.25" customHeight="1" x14ac:dyDescent="0.2">
      <c r="A30" s="88" t="s">
        <v>31</v>
      </c>
      <c r="B30" s="20" t="str">
        <f>[26]Setembro!$I$5</f>
        <v>L</v>
      </c>
      <c r="C30" s="20" t="str">
        <f>[26]Setembro!$I$6</f>
        <v>NE</v>
      </c>
      <c r="D30" s="20" t="str">
        <f>[26]Setembro!$I$7</f>
        <v>NE</v>
      </c>
      <c r="E30" s="20" t="str">
        <f>[26]Setembro!$I$8</f>
        <v>*</v>
      </c>
      <c r="F30" s="20" t="str">
        <f>[26]Setembro!$I$9</f>
        <v>*</v>
      </c>
      <c r="G30" s="20" t="str">
        <f>[26]Setembro!$I$10</f>
        <v>N</v>
      </c>
      <c r="H30" s="20" t="str">
        <f>[26]Setembro!$I$11</f>
        <v>NE</v>
      </c>
      <c r="I30" s="20" t="str">
        <f>[26]Setembro!$I$12</f>
        <v>O</v>
      </c>
      <c r="J30" s="20" t="str">
        <f>[26]Setembro!$I$13</f>
        <v>*</v>
      </c>
      <c r="K30" s="20" t="str">
        <f>[26]Setembro!$I$14</f>
        <v>N</v>
      </c>
      <c r="L30" s="20" t="str">
        <f>[26]Setembro!$I$15</f>
        <v>*</v>
      </c>
      <c r="M30" s="20" t="str">
        <f>[26]Setembro!$I$16</f>
        <v>*</v>
      </c>
      <c r="N30" s="20" t="str">
        <f>[26]Setembro!$I$17</f>
        <v>*</v>
      </c>
      <c r="O30" s="20" t="str">
        <f>[26]Setembro!$I$18</f>
        <v>NO</v>
      </c>
      <c r="P30" s="20" t="str">
        <f>[26]Setembro!$I$19</f>
        <v>*</v>
      </c>
      <c r="Q30" s="20" t="str">
        <f>[26]Setembro!$I$20</f>
        <v>SE</v>
      </c>
      <c r="R30" s="20" t="str">
        <f>[26]Setembro!$I$21</f>
        <v>SE</v>
      </c>
      <c r="S30" s="20" t="str">
        <f>[26]Setembro!$I$22</f>
        <v>*</v>
      </c>
      <c r="T30" s="20" t="str">
        <f>[26]Setembro!$I$23</f>
        <v>L</v>
      </c>
      <c r="U30" s="20" t="str">
        <f>[26]Setembro!$I$24</f>
        <v>NE</v>
      </c>
      <c r="V30" s="20" t="str">
        <f>[26]Setembro!$I$25</f>
        <v>NE</v>
      </c>
      <c r="W30" s="20" t="str">
        <f>[26]Setembro!$I$26</f>
        <v>N</v>
      </c>
      <c r="X30" s="20" t="str">
        <f>[26]Setembro!$I$27</f>
        <v>*</v>
      </c>
      <c r="Y30" s="20" t="str">
        <f>[26]Setembro!$I$28</f>
        <v>NE</v>
      </c>
      <c r="Z30" s="20" t="str">
        <f>[26]Setembro!$I$29</f>
        <v>*</v>
      </c>
      <c r="AA30" s="20" t="str">
        <f>[26]Setembro!$I$30</f>
        <v>N</v>
      </c>
      <c r="AB30" s="20" t="str">
        <f>[26]Setembro!$I$31</f>
        <v>N</v>
      </c>
      <c r="AC30" s="20" t="str">
        <f>[26]Setembro!$I$32</f>
        <v>NO</v>
      </c>
      <c r="AD30" s="20" t="str">
        <f>[26]Setembro!$I$33</f>
        <v>NE</v>
      </c>
      <c r="AE30" s="20" t="str">
        <f>[26]Setembro!$I$34</f>
        <v>NO</v>
      </c>
      <c r="AF30" s="107" t="str">
        <f>[26]Setembro!$I$35</f>
        <v>NE</v>
      </c>
    </row>
    <row r="31" spans="1:34" ht="11.25" customHeight="1" x14ac:dyDescent="0.2">
      <c r="A31" s="88" t="s">
        <v>51</v>
      </c>
      <c r="B31" s="20" t="str">
        <f>[27]Setembro!$I$5</f>
        <v>SE</v>
      </c>
      <c r="C31" s="20" t="str">
        <f>[27]Setembro!$I$6</f>
        <v>L</v>
      </c>
      <c r="D31" s="20" t="str">
        <f>[27]Setembro!$I$7</f>
        <v>L</v>
      </c>
      <c r="E31" s="20" t="str">
        <f>[27]Setembro!$I$8</f>
        <v>L</v>
      </c>
      <c r="F31" s="20" t="str">
        <f>[27]Setembro!$I$9</f>
        <v>L</v>
      </c>
      <c r="G31" s="20" t="str">
        <f>[27]Setembro!$I$10</f>
        <v>N</v>
      </c>
      <c r="H31" s="20" t="str">
        <f>[27]Setembro!$I$11</f>
        <v>L</v>
      </c>
      <c r="I31" s="20" t="str">
        <f>[27]Setembro!$I$12</f>
        <v>L</v>
      </c>
      <c r="J31" s="20" t="str">
        <f>[27]Setembro!$I$13</f>
        <v>L</v>
      </c>
      <c r="K31" s="20" t="str">
        <f>[27]Setembro!$I$14</f>
        <v>NE</v>
      </c>
      <c r="L31" s="20" t="str">
        <f>[27]Setembro!$I$15</f>
        <v>NE</v>
      </c>
      <c r="M31" s="20" t="str">
        <f>[27]Setembro!$I$16</f>
        <v>S</v>
      </c>
      <c r="N31" s="20" t="str">
        <f>[27]Setembro!$I$17</f>
        <v>NE</v>
      </c>
      <c r="O31" s="20" t="str">
        <f>[27]Setembro!$I$18</f>
        <v>L</v>
      </c>
      <c r="P31" s="20" t="str">
        <f>[27]Setembro!$I$19</f>
        <v>L</v>
      </c>
      <c r="Q31" s="20" t="str">
        <f>[27]Setembro!$I$20</f>
        <v>SO</v>
      </c>
      <c r="R31" s="20" t="str">
        <f>[27]Setembro!$I$21</f>
        <v>SO</v>
      </c>
      <c r="S31" s="20" t="str">
        <f>[27]Setembro!$I$22</f>
        <v>SO</v>
      </c>
      <c r="T31" s="20" t="str">
        <f>[27]Setembro!$I$23</f>
        <v>NE</v>
      </c>
      <c r="U31" s="20" t="str">
        <f>[27]Setembro!$I$24</f>
        <v>L</v>
      </c>
      <c r="V31" s="20" t="str">
        <f>[27]Setembro!$I$25</f>
        <v>L</v>
      </c>
      <c r="W31" s="20" t="str">
        <f>[27]Setembro!$I$26</f>
        <v>NE</v>
      </c>
      <c r="X31" s="20" t="str">
        <f>[27]Setembro!$I$27</f>
        <v>L</v>
      </c>
      <c r="Y31" s="20" t="str">
        <f>[27]Setembro!$I$28</f>
        <v>S</v>
      </c>
      <c r="Z31" s="20" t="str">
        <f>[27]Setembro!$I$29</f>
        <v>SE</v>
      </c>
      <c r="AA31" s="20" t="str">
        <f>[27]Setembro!$I$30</f>
        <v>L</v>
      </c>
      <c r="AB31" s="20" t="str">
        <f>[27]Setembro!$I$31</f>
        <v>NE</v>
      </c>
      <c r="AC31" s="20" t="str">
        <f>[27]Setembro!$I$32</f>
        <v>NE</v>
      </c>
      <c r="AD31" s="20" t="str">
        <f>[27]Setembro!$I$33</f>
        <v>SO</v>
      </c>
      <c r="AE31" s="20" t="str">
        <f>[27]Setembro!$I$34</f>
        <v>SE</v>
      </c>
      <c r="AF31" s="107" t="str">
        <f>[27]Setembro!$I$35</f>
        <v>L</v>
      </c>
    </row>
    <row r="32" spans="1:34" ht="11.25" customHeight="1" x14ac:dyDescent="0.2">
      <c r="A32" s="88" t="s">
        <v>20</v>
      </c>
      <c r="B32" s="17" t="str">
        <f>[28]Setembro!$I$5</f>
        <v>*</v>
      </c>
      <c r="C32" s="17" t="str">
        <f>[28]Setembro!$I$6</f>
        <v>*</v>
      </c>
      <c r="D32" s="17" t="str">
        <f>[28]Setembro!$I$7</f>
        <v>*</v>
      </c>
      <c r="E32" s="17" t="str">
        <f>[28]Setembro!$I$8</f>
        <v>*</v>
      </c>
      <c r="F32" s="17" t="str">
        <f>[28]Setembro!$I$9</f>
        <v>*</v>
      </c>
      <c r="G32" s="17" t="str">
        <f>[28]Setembro!$I$10</f>
        <v>*</v>
      </c>
      <c r="H32" s="17" t="str">
        <f>[28]Setembro!$I$11</f>
        <v>*</v>
      </c>
      <c r="I32" s="17" t="str">
        <f>[28]Setembro!$I$12</f>
        <v>*</v>
      </c>
      <c r="J32" s="17" t="str">
        <f>[28]Setembro!$I$13</f>
        <v>*</v>
      </c>
      <c r="K32" s="17" t="str">
        <f>[28]Setembro!$I$14</f>
        <v>*</v>
      </c>
      <c r="L32" s="17" t="str">
        <f>[28]Setembro!$I$15</f>
        <v>*</v>
      </c>
      <c r="M32" s="17" t="str">
        <f>[28]Setembro!$I$16</f>
        <v>*</v>
      </c>
      <c r="N32" s="17" t="str">
        <f>[28]Setembro!$I$17</f>
        <v>*</v>
      </c>
      <c r="O32" s="17" t="str">
        <f>[28]Setembro!$I$18</f>
        <v>*</v>
      </c>
      <c r="P32" s="17" t="str">
        <f>[28]Setembro!$I$19</f>
        <v>*</v>
      </c>
      <c r="Q32" s="17" t="str">
        <f>[28]Setembro!$I$20</f>
        <v>*</v>
      </c>
      <c r="R32" s="17" t="str">
        <f>[28]Setembro!$I$21</f>
        <v>*</v>
      </c>
      <c r="S32" s="17" t="str">
        <f>[28]Setembro!$I$22</f>
        <v>*</v>
      </c>
      <c r="T32" s="17" t="str">
        <f>[28]Setembro!$I$23</f>
        <v>*</v>
      </c>
      <c r="U32" s="17" t="str">
        <f>[28]Setembro!$I$24</f>
        <v>*</v>
      </c>
      <c r="V32" s="17" t="str">
        <f>[28]Setembro!$I$25</f>
        <v>*</v>
      </c>
      <c r="W32" s="17" t="str">
        <f>[28]Setembro!$I$26</f>
        <v>*</v>
      </c>
      <c r="X32" s="17" t="str">
        <f>[28]Setembro!$I$27</f>
        <v>*</v>
      </c>
      <c r="Y32" s="17" t="str">
        <f>[28]Setembro!$I$28</f>
        <v>*</v>
      </c>
      <c r="Z32" s="17" t="str">
        <f>[28]Setembro!$I$29</f>
        <v>*</v>
      </c>
      <c r="AA32" s="17" t="str">
        <f>[28]Setembro!$I$30</f>
        <v>*</v>
      </c>
      <c r="AB32" s="17" t="str">
        <f>[28]Setembro!$I$31</f>
        <v>*</v>
      </c>
      <c r="AC32" s="17" t="str">
        <f>[28]Setembro!$I$32</f>
        <v>*</v>
      </c>
      <c r="AD32" s="17" t="str">
        <f>[28]Setembro!$I$33</f>
        <v>*</v>
      </c>
      <c r="AE32" s="17" t="str">
        <f>[28]Setembro!$I$34</f>
        <v>*</v>
      </c>
      <c r="AF32" s="99" t="str">
        <f>[28]Setembro!$I$35</f>
        <v>*</v>
      </c>
    </row>
    <row r="33" spans="1:34" s="5" customFormat="1" ht="13.5" customHeight="1" x14ac:dyDescent="0.2">
      <c r="A33" s="90" t="s">
        <v>38</v>
      </c>
      <c r="B33" s="25" t="s">
        <v>56</v>
      </c>
      <c r="C33" s="25" t="s">
        <v>56</v>
      </c>
      <c r="D33" s="25" t="s">
        <v>56</v>
      </c>
      <c r="E33" s="25" t="s">
        <v>56</v>
      </c>
      <c r="F33" s="25" t="s">
        <v>143</v>
      </c>
      <c r="G33" s="25" t="s">
        <v>143</v>
      </c>
      <c r="H33" s="25" t="s">
        <v>56</v>
      </c>
      <c r="I33" s="25" t="s">
        <v>56</v>
      </c>
      <c r="J33" s="25" t="s">
        <v>58</v>
      </c>
      <c r="K33" s="25" t="s">
        <v>56</v>
      </c>
      <c r="L33" s="25" t="s">
        <v>143</v>
      </c>
      <c r="M33" s="25" t="s">
        <v>60</v>
      </c>
      <c r="N33" s="25" t="s">
        <v>56</v>
      </c>
      <c r="O33" s="25" t="s">
        <v>57</v>
      </c>
      <c r="P33" s="26" t="s">
        <v>143</v>
      </c>
      <c r="Q33" s="26" t="s">
        <v>143</v>
      </c>
      <c r="R33" s="26" t="s">
        <v>143</v>
      </c>
      <c r="S33" s="26" t="s">
        <v>60</v>
      </c>
      <c r="T33" s="26" t="s">
        <v>56</v>
      </c>
      <c r="U33" s="26" t="s">
        <v>56</v>
      </c>
      <c r="V33" s="26" t="s">
        <v>56</v>
      </c>
      <c r="W33" s="26" t="s">
        <v>57</v>
      </c>
      <c r="X33" s="26" t="s">
        <v>143</v>
      </c>
      <c r="Y33" s="26" t="s">
        <v>60</v>
      </c>
      <c r="Z33" s="26" t="s">
        <v>145</v>
      </c>
      <c r="AA33" s="26" t="s">
        <v>145</v>
      </c>
      <c r="AB33" s="26" t="s">
        <v>146</v>
      </c>
      <c r="AC33" s="26" t="s">
        <v>146</v>
      </c>
      <c r="AD33" s="26" t="s">
        <v>57</v>
      </c>
      <c r="AE33" s="26" t="s">
        <v>57</v>
      </c>
      <c r="AF33" s="100"/>
    </row>
    <row r="34" spans="1:34" x14ac:dyDescent="0.2">
      <c r="A34" s="134" t="s">
        <v>37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09" t="s">
        <v>56</v>
      </c>
    </row>
    <row r="35" spans="1:34" x14ac:dyDescent="0.2">
      <c r="A35" s="68"/>
      <c r="B35" s="69"/>
      <c r="C35" s="69"/>
      <c r="D35" s="69" t="s">
        <v>141</v>
      </c>
      <c r="E35" s="69"/>
      <c r="F35" s="69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1"/>
      <c r="AE35" s="72"/>
      <c r="AF35" s="74"/>
      <c r="AG35" s="2"/>
    </row>
    <row r="36" spans="1:34" x14ac:dyDescent="0.2">
      <c r="A36" s="68"/>
      <c r="B36" s="75" t="s">
        <v>138</v>
      </c>
      <c r="C36" s="75"/>
      <c r="D36" s="75"/>
      <c r="E36" s="75"/>
      <c r="F36" s="75"/>
      <c r="G36" s="75"/>
      <c r="H36" s="75"/>
      <c r="I36" s="75"/>
      <c r="J36" s="70"/>
      <c r="K36" s="70"/>
      <c r="L36" s="70"/>
      <c r="M36" s="70" t="s">
        <v>52</v>
      </c>
      <c r="N36" s="70"/>
      <c r="O36" s="70"/>
      <c r="P36" s="70"/>
      <c r="Q36" s="70"/>
      <c r="R36" s="70"/>
      <c r="S36" s="70"/>
      <c r="T36" s="122" t="s">
        <v>139</v>
      </c>
      <c r="U36" s="122"/>
      <c r="V36" s="122"/>
      <c r="W36" s="122"/>
      <c r="X36" s="122"/>
      <c r="Y36" s="70"/>
      <c r="Z36" s="70"/>
      <c r="AA36" s="70"/>
      <c r="AB36" s="70"/>
      <c r="AC36" s="70"/>
      <c r="AD36" s="71"/>
      <c r="AE36" s="70"/>
      <c r="AF36" s="79"/>
      <c r="AG36" s="2"/>
      <c r="AH36" s="2"/>
    </row>
    <row r="37" spans="1:34" x14ac:dyDescent="0.2">
      <c r="A37" s="77"/>
      <c r="B37" s="70"/>
      <c r="C37" s="70"/>
      <c r="D37" s="70"/>
      <c r="E37" s="70"/>
      <c r="F37" s="70"/>
      <c r="G37" s="70"/>
      <c r="H37" s="70"/>
      <c r="I37" s="70"/>
      <c r="J37" s="78"/>
      <c r="K37" s="78"/>
      <c r="L37" s="78"/>
      <c r="M37" s="78" t="s">
        <v>53</v>
      </c>
      <c r="N37" s="78"/>
      <c r="O37" s="78"/>
      <c r="P37" s="78"/>
      <c r="Q37" s="70"/>
      <c r="R37" s="70"/>
      <c r="S37" s="70"/>
      <c r="T37" s="123" t="s">
        <v>140</v>
      </c>
      <c r="U37" s="123"/>
      <c r="V37" s="123"/>
      <c r="W37" s="123"/>
      <c r="X37" s="123"/>
      <c r="Y37" s="70"/>
      <c r="Z37" s="70"/>
      <c r="AA37" s="70"/>
      <c r="AB37" s="70"/>
      <c r="AC37" s="70"/>
      <c r="AD37" s="71"/>
      <c r="AE37" s="72"/>
      <c r="AF37" s="74"/>
      <c r="AG37" s="12"/>
    </row>
    <row r="38" spans="1:34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1"/>
      <c r="AE38" s="72"/>
      <c r="AF38" s="74"/>
    </row>
    <row r="39" spans="1:34" ht="12" customHeight="1" thickBot="1" x14ac:dyDescent="0.25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97"/>
    </row>
    <row r="43" spans="1:34" x14ac:dyDescent="0.2">
      <c r="G43" s="2" t="s">
        <v>54</v>
      </c>
    </row>
    <row r="44" spans="1:34" x14ac:dyDescent="0.2">
      <c r="AB44" s="2" t="s">
        <v>54</v>
      </c>
    </row>
  </sheetData>
  <mergeCells count="36">
    <mergeCell ref="L3:L4"/>
    <mergeCell ref="P3:P4"/>
    <mergeCell ref="V3:V4"/>
    <mergeCell ref="U3:U4"/>
    <mergeCell ref="T3:T4"/>
    <mergeCell ref="X3:X4"/>
    <mergeCell ref="M3:M4"/>
    <mergeCell ref="Q3:Q4"/>
    <mergeCell ref="N3:N4"/>
    <mergeCell ref="O3:O4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T36:X36"/>
    <mergeCell ref="T37:X37"/>
    <mergeCell ref="A1:AF1"/>
    <mergeCell ref="B2:AF2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A34:AE34"/>
    <mergeCell ref="A2:A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6" workbookViewId="0">
      <selection activeCell="O44" sqref="O4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</cols>
  <sheetData>
    <row r="1" spans="1:32" ht="20.100000000000001" customHeight="1" x14ac:dyDescent="0.2">
      <c r="A1" s="127" t="s">
        <v>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9"/>
    </row>
    <row r="2" spans="1:32" s="4" customFormat="1" ht="20.100000000000001" customHeight="1" x14ac:dyDescent="0.2">
      <c r="A2" s="130" t="s">
        <v>21</v>
      </c>
      <c r="B2" s="125" t="s">
        <v>137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6"/>
    </row>
    <row r="3" spans="1:32" s="5" customFormat="1" ht="20.100000000000001" customHeight="1" x14ac:dyDescent="0.2">
      <c r="A3" s="130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4">
        <v>30</v>
      </c>
      <c r="AF3" s="94" t="s">
        <v>41</v>
      </c>
    </row>
    <row r="4" spans="1:32" s="5" customFormat="1" ht="20.100000000000001" customHeight="1" x14ac:dyDescent="0.2">
      <c r="A4" s="13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94" t="s">
        <v>39</v>
      </c>
    </row>
    <row r="5" spans="1:32" s="5" customFormat="1" ht="20.100000000000001" customHeight="1" x14ac:dyDescent="0.2">
      <c r="A5" s="88" t="s">
        <v>47</v>
      </c>
      <c r="B5" s="13">
        <f>[1]Setembro!$J$5</f>
        <v>27.720000000000002</v>
      </c>
      <c r="C5" s="13">
        <f>[1]Setembro!$J$6</f>
        <v>28.44</v>
      </c>
      <c r="D5" s="13">
        <f>[1]Setembro!$J$7</f>
        <v>32.4</v>
      </c>
      <c r="E5" s="13">
        <f>[1]Setembro!$J$8</f>
        <v>32.76</v>
      </c>
      <c r="F5" s="13">
        <f>[1]Setembro!$J$9</f>
        <v>27.36</v>
      </c>
      <c r="G5" s="13">
        <f>[1]Setembro!$J$10</f>
        <v>32.76</v>
      </c>
      <c r="H5" s="13">
        <f>[1]Setembro!$J$11</f>
        <v>29.16</v>
      </c>
      <c r="I5" s="13">
        <f>[1]Setembro!$J$12</f>
        <v>27</v>
      </c>
      <c r="J5" s="13">
        <f>[1]Setembro!$J$13</f>
        <v>41.04</v>
      </c>
      <c r="K5" s="13">
        <f>[1]Setembro!$J$14</f>
        <v>39.24</v>
      </c>
      <c r="L5" s="13">
        <f>[1]Setembro!$J$15</f>
        <v>27.36</v>
      </c>
      <c r="M5" s="13">
        <f>[1]Setembro!$J$16</f>
        <v>31.319999999999997</v>
      </c>
      <c r="N5" s="13">
        <f>[1]Setembro!$J$17</f>
        <v>34.56</v>
      </c>
      <c r="O5" s="13">
        <f>[1]Setembro!$J$18</f>
        <v>33.119999999999997</v>
      </c>
      <c r="P5" s="13">
        <f>[1]Setembro!$J$19</f>
        <v>34.92</v>
      </c>
      <c r="Q5" s="13">
        <f>[1]Setembro!$J$20</f>
        <v>19.440000000000001</v>
      </c>
      <c r="R5" s="13">
        <f>[1]Setembro!$J$21</f>
        <v>33.840000000000003</v>
      </c>
      <c r="S5" s="13">
        <f>[1]Setembro!$J$22</f>
        <v>23.040000000000003</v>
      </c>
      <c r="T5" s="13">
        <f>[1]Setembro!$J$23</f>
        <v>34.200000000000003</v>
      </c>
      <c r="U5" s="13">
        <f>[1]Setembro!$J$24</f>
        <v>32.76</v>
      </c>
      <c r="V5" s="13">
        <f>[1]Setembro!$J$25</f>
        <v>33.119999999999997</v>
      </c>
      <c r="W5" s="13">
        <f>[1]Setembro!$J$26</f>
        <v>28.08</v>
      </c>
      <c r="X5" s="13">
        <f>[1]Setembro!$J$27</f>
        <v>25.56</v>
      </c>
      <c r="Y5" s="13">
        <f>[1]Setembro!$J$28</f>
        <v>27.720000000000002</v>
      </c>
      <c r="Z5" s="13">
        <f>[1]Setembro!$J$29</f>
        <v>27.720000000000002</v>
      </c>
      <c r="AA5" s="13">
        <f>[1]Setembro!$J$30</f>
        <v>26.64</v>
      </c>
      <c r="AB5" s="13">
        <f>[1]Setembro!$J$31</f>
        <v>44.28</v>
      </c>
      <c r="AC5" s="13">
        <f>[1]Setembro!$J$32</f>
        <v>62.639999999999993</v>
      </c>
      <c r="AD5" s="13">
        <f>[1]Setembro!$J$33</f>
        <v>16.2</v>
      </c>
      <c r="AE5" s="13">
        <f>[1]Setembro!$J$34</f>
        <v>18.36</v>
      </c>
      <c r="AF5" s="95">
        <f t="shared" ref="AF5:AF14" si="1">MAX(B5:AE5)</f>
        <v>62.639999999999993</v>
      </c>
    </row>
    <row r="6" spans="1:32" s="1" customFormat="1" ht="17.100000000000001" customHeight="1" x14ac:dyDescent="0.2">
      <c r="A6" s="88" t="s">
        <v>0</v>
      </c>
      <c r="B6" s="14">
        <f>[2]Setembro!$J$5</f>
        <v>40.32</v>
      </c>
      <c r="C6" s="14">
        <f>[2]Setembro!$J$6</f>
        <v>46.080000000000005</v>
      </c>
      <c r="D6" s="14">
        <f>[2]Setembro!$J$7</f>
        <v>38.880000000000003</v>
      </c>
      <c r="E6" s="14">
        <f>[2]Setembro!$J$8</f>
        <v>33.480000000000004</v>
      </c>
      <c r="F6" s="14">
        <f>[2]Setembro!$J$9</f>
        <v>29.16</v>
      </c>
      <c r="G6" s="14">
        <f>[2]Setembro!$J$10</f>
        <v>36</v>
      </c>
      <c r="H6" s="14">
        <f>[2]Setembro!$J$11</f>
        <v>37.800000000000004</v>
      </c>
      <c r="I6" s="14">
        <f>[2]Setembro!$J$12</f>
        <v>39.24</v>
      </c>
      <c r="J6" s="14">
        <f>[2]Setembro!$J$13</f>
        <v>43.56</v>
      </c>
      <c r="K6" s="14">
        <f>[2]Setembro!$J$14</f>
        <v>64.08</v>
      </c>
      <c r="L6" s="14">
        <f>[2]Setembro!$J$15</f>
        <v>37.440000000000005</v>
      </c>
      <c r="M6" s="14">
        <f>[2]Setembro!$J$16</f>
        <v>34.200000000000003</v>
      </c>
      <c r="N6" s="14">
        <f>[2]Setembro!$J$17</f>
        <v>39.24</v>
      </c>
      <c r="O6" s="14">
        <f>[2]Setembro!$J$18</f>
        <v>51.12</v>
      </c>
      <c r="P6" s="14">
        <f>[2]Setembro!$J$19</f>
        <v>35.64</v>
      </c>
      <c r="Q6" s="14">
        <f>[2]Setembro!$J$20</f>
        <v>29.16</v>
      </c>
      <c r="R6" s="14">
        <f>[2]Setembro!$J$21</f>
        <v>27.720000000000002</v>
      </c>
      <c r="S6" s="14">
        <f>[2]Setembro!$J$22</f>
        <v>26.28</v>
      </c>
      <c r="T6" s="14">
        <f>[2]Setembro!$J$23</f>
        <v>32.04</v>
      </c>
      <c r="U6" s="14">
        <f>[2]Setembro!$J$24</f>
        <v>44.28</v>
      </c>
      <c r="V6" s="14">
        <f>[2]Setembro!$J$25</f>
        <v>37.440000000000005</v>
      </c>
      <c r="W6" s="14">
        <f>[2]Setembro!$J$26</f>
        <v>36.36</v>
      </c>
      <c r="X6" s="14">
        <f>[2]Setembro!$J$27</f>
        <v>26.28</v>
      </c>
      <c r="Y6" s="14">
        <f>[2]Setembro!$J$28</f>
        <v>32.76</v>
      </c>
      <c r="Z6" s="14">
        <f>[2]Setembro!$J$29</f>
        <v>30.240000000000002</v>
      </c>
      <c r="AA6" s="14">
        <f>[2]Setembro!$J$30</f>
        <v>39.96</v>
      </c>
      <c r="AB6" s="14">
        <f>[2]Setembro!$J$31</f>
        <v>43.56</v>
      </c>
      <c r="AC6" s="14">
        <f>[2]Setembro!$J$32</f>
        <v>46.080000000000005</v>
      </c>
      <c r="AD6" s="14">
        <f>[2]Setembro!$J$33</f>
        <v>26.28</v>
      </c>
      <c r="AE6" s="14">
        <f>[2]Setembro!$J$34</f>
        <v>19.440000000000001</v>
      </c>
      <c r="AF6" s="96">
        <f t="shared" si="1"/>
        <v>64.08</v>
      </c>
    </row>
    <row r="7" spans="1:32" ht="17.100000000000001" customHeight="1" x14ac:dyDescent="0.2">
      <c r="A7" s="88" t="s">
        <v>1</v>
      </c>
      <c r="B7" s="15">
        <f>[3]Setembro!$J$5</f>
        <v>36.72</v>
      </c>
      <c r="C7" s="15">
        <f>[3]Setembro!$J$6</f>
        <v>39.24</v>
      </c>
      <c r="D7" s="15">
        <f>[3]Setembro!$J$7</f>
        <v>30.6</v>
      </c>
      <c r="E7" s="15">
        <f>[3]Setembro!$J$8</f>
        <v>27.36</v>
      </c>
      <c r="F7" s="15">
        <f>[3]Setembro!$J$9</f>
        <v>25.92</v>
      </c>
      <c r="G7" s="15">
        <f>[3]Setembro!$J$10</f>
        <v>16.2</v>
      </c>
      <c r="H7" s="15">
        <f>[3]Setembro!$J$11</f>
        <v>42.480000000000004</v>
      </c>
      <c r="I7" s="15">
        <f>[3]Setembro!$J$12</f>
        <v>19.079999999999998</v>
      </c>
      <c r="J7" s="15">
        <f>[3]Setembro!$J$13</f>
        <v>33.840000000000003</v>
      </c>
      <c r="K7" s="15">
        <f>[3]Setembro!$J$14</f>
        <v>51.480000000000004</v>
      </c>
      <c r="L7" s="15">
        <f>[3]Setembro!$J$15</f>
        <v>19.440000000000001</v>
      </c>
      <c r="M7" s="15">
        <f>[3]Setembro!$J$16</f>
        <v>19.440000000000001</v>
      </c>
      <c r="N7" s="15">
        <f>[3]Setembro!$J$17</f>
        <v>36.36</v>
      </c>
      <c r="O7" s="15">
        <f>[3]Setembro!$J$18</f>
        <v>45.36</v>
      </c>
      <c r="P7" s="15">
        <f>[3]Setembro!$J$19</f>
        <v>38.519999999999996</v>
      </c>
      <c r="Q7" s="15">
        <f>[3]Setembro!$J$20</f>
        <v>34.92</v>
      </c>
      <c r="R7" s="15">
        <f>[3]Setembro!$J$21</f>
        <v>21.6</v>
      </c>
      <c r="S7" s="15">
        <f>[3]Setembro!$J$22</f>
        <v>24.840000000000003</v>
      </c>
      <c r="T7" s="15">
        <f>[3]Setembro!$J$23</f>
        <v>31.680000000000003</v>
      </c>
      <c r="U7" s="15">
        <f>[3]Setembro!$J$24</f>
        <v>45.36</v>
      </c>
      <c r="V7" s="15">
        <f>[3]Setembro!$J$25</f>
        <v>29.880000000000003</v>
      </c>
      <c r="W7" s="15">
        <f>[3]Setembro!$J$26</f>
        <v>28.44</v>
      </c>
      <c r="X7" s="15">
        <f>[3]Setembro!$J$27</f>
        <v>18.36</v>
      </c>
      <c r="Y7" s="15">
        <f>[3]Setembro!$J$28</f>
        <v>27.720000000000002</v>
      </c>
      <c r="Z7" s="15">
        <f>[3]Setembro!$J$29</f>
        <v>38.880000000000003</v>
      </c>
      <c r="AA7" s="15">
        <f>[3]Setembro!$J$30</f>
        <v>41.76</v>
      </c>
      <c r="AB7" s="15">
        <f>[3]Setembro!$J$31</f>
        <v>29.880000000000003</v>
      </c>
      <c r="AC7" s="15">
        <f>[3]Setembro!$J$32</f>
        <v>30.6</v>
      </c>
      <c r="AD7" s="15">
        <f>[3]Setembro!$J$33</f>
        <v>21.240000000000002</v>
      </c>
      <c r="AE7" s="15">
        <f>[3]Setembro!$J$34</f>
        <v>29.880000000000003</v>
      </c>
      <c r="AF7" s="96">
        <f t="shared" si="1"/>
        <v>51.480000000000004</v>
      </c>
    </row>
    <row r="8" spans="1:32" ht="17.100000000000001" customHeight="1" x14ac:dyDescent="0.2">
      <c r="A8" s="88" t="s">
        <v>55</v>
      </c>
      <c r="B8" s="15">
        <f>[4]Setembro!$J$5</f>
        <v>56.88</v>
      </c>
      <c r="C8" s="15">
        <f>[4]Setembro!$J$6</f>
        <v>43.2</v>
      </c>
      <c r="D8" s="15">
        <f>[4]Setembro!$J$7</f>
        <v>39.24</v>
      </c>
      <c r="E8" s="15">
        <f>[4]Setembro!$J$8</f>
        <v>33.480000000000004</v>
      </c>
      <c r="F8" s="15">
        <f>[4]Setembro!$J$9</f>
        <v>30.240000000000002</v>
      </c>
      <c r="G8" s="15">
        <f>[4]Setembro!$J$10</f>
        <v>34.92</v>
      </c>
      <c r="H8" s="15">
        <f>[4]Setembro!$J$11</f>
        <v>37.800000000000004</v>
      </c>
      <c r="I8" s="15">
        <f>[4]Setembro!$J$12</f>
        <v>33.840000000000003</v>
      </c>
      <c r="J8" s="15">
        <f>[4]Setembro!$J$13</f>
        <v>39.24</v>
      </c>
      <c r="K8" s="15">
        <f>[4]Setembro!$J$14</f>
        <v>42.12</v>
      </c>
      <c r="L8" s="15">
        <f>[4]Setembro!$J$15</f>
        <v>29.880000000000003</v>
      </c>
      <c r="M8" s="15">
        <f>[4]Setembro!$J$16</f>
        <v>29.52</v>
      </c>
      <c r="N8" s="15">
        <f>[4]Setembro!$J$17</f>
        <v>39.96</v>
      </c>
      <c r="O8" s="15">
        <f>[4]Setembro!$J$18</f>
        <v>37.800000000000004</v>
      </c>
      <c r="P8" s="15">
        <f>[4]Setembro!$J$19</f>
        <v>36.36</v>
      </c>
      <c r="Q8" s="15">
        <f>[4]Setembro!$J$20</f>
        <v>37.440000000000005</v>
      </c>
      <c r="R8" s="15">
        <f>[4]Setembro!$J$21</f>
        <v>41.4</v>
      </c>
      <c r="S8" s="15">
        <f>[4]Setembro!$J$22</f>
        <v>33.119999999999997</v>
      </c>
      <c r="T8" s="15">
        <f>[4]Setembro!$J$23</f>
        <v>38.519999999999996</v>
      </c>
      <c r="U8" s="15">
        <f>[4]Setembro!$J$24</f>
        <v>37.440000000000005</v>
      </c>
      <c r="V8" s="15">
        <f>[4]Setembro!$J$25</f>
        <v>39.6</v>
      </c>
      <c r="W8" s="15">
        <f>[4]Setembro!$J$26</f>
        <v>34.92</v>
      </c>
      <c r="X8" s="15">
        <f>[4]Setembro!$J$27</f>
        <v>37.080000000000005</v>
      </c>
      <c r="Y8" s="15">
        <f>[4]Setembro!$J$28</f>
        <v>38.159999999999997</v>
      </c>
      <c r="Z8" s="15">
        <f>[4]Setembro!$J$29</f>
        <v>47.88</v>
      </c>
      <c r="AA8" s="15">
        <f>[4]Setembro!$J$30</f>
        <v>41.04</v>
      </c>
      <c r="AB8" s="15">
        <f>[4]Setembro!$J$31</f>
        <v>28.08</v>
      </c>
      <c r="AC8" s="15">
        <f>[4]Setembro!$J$32</f>
        <v>47.88</v>
      </c>
      <c r="AD8" s="15">
        <f>[4]Setembro!$J$33</f>
        <v>50.76</v>
      </c>
      <c r="AE8" s="15">
        <f>[4]Setembro!$J$34</f>
        <v>25.56</v>
      </c>
      <c r="AF8" s="96">
        <f t="shared" ref="AF8" si="2">MAX(B8:AE8)</f>
        <v>56.88</v>
      </c>
    </row>
    <row r="9" spans="1:32" ht="17.100000000000001" customHeight="1" x14ac:dyDescent="0.2">
      <c r="A9" s="88" t="s">
        <v>48</v>
      </c>
      <c r="B9" s="15">
        <f>[5]Setembro!$J$5</f>
        <v>29.880000000000003</v>
      </c>
      <c r="C9" s="15">
        <f>[5]Setembro!$J$6</f>
        <v>41.4</v>
      </c>
      <c r="D9" s="15">
        <f>[5]Setembro!$J$7</f>
        <v>38.159999999999997</v>
      </c>
      <c r="E9" s="15">
        <f>[5]Setembro!$J$8</f>
        <v>35.28</v>
      </c>
      <c r="F9" s="15">
        <f>[5]Setembro!$J$9</f>
        <v>42.480000000000004</v>
      </c>
      <c r="G9" s="15">
        <f>[5]Setembro!$J$10</f>
        <v>33.480000000000004</v>
      </c>
      <c r="H9" s="15">
        <f>[5]Setembro!$J$11</f>
        <v>29.880000000000003</v>
      </c>
      <c r="I9" s="15">
        <f>[5]Setembro!$J$12</f>
        <v>30.96</v>
      </c>
      <c r="J9" s="15">
        <f>[5]Setembro!$J$13</f>
        <v>41.76</v>
      </c>
      <c r="K9" s="15">
        <f>[5]Setembro!$J$14</f>
        <v>54.36</v>
      </c>
      <c r="L9" s="15">
        <f>[5]Setembro!$J$15</f>
        <v>51.12</v>
      </c>
      <c r="M9" s="15">
        <f>[5]Setembro!$J$16</f>
        <v>25.2</v>
      </c>
      <c r="N9" s="15">
        <f>[5]Setembro!$J$17</f>
        <v>33.119999999999997</v>
      </c>
      <c r="O9" s="15">
        <f>[5]Setembro!$J$18</f>
        <v>39.6</v>
      </c>
      <c r="P9" s="15">
        <f>[5]Setembro!$J$19</f>
        <v>31.680000000000003</v>
      </c>
      <c r="Q9" s="15">
        <f>[5]Setembro!$J$20</f>
        <v>36</v>
      </c>
      <c r="R9" s="15">
        <f>[5]Setembro!$J$21</f>
        <v>29.16</v>
      </c>
      <c r="S9" s="15">
        <f>[5]Setembro!$J$22</f>
        <v>19.079999999999998</v>
      </c>
      <c r="T9" s="15">
        <f>[5]Setembro!$J$23</f>
        <v>34.56</v>
      </c>
      <c r="U9" s="15">
        <f>[5]Setembro!$J$24</f>
        <v>41.4</v>
      </c>
      <c r="V9" s="15">
        <f>[5]Setembro!$J$25</f>
        <v>39.24</v>
      </c>
      <c r="W9" s="15">
        <f>[5]Setembro!$J$26</f>
        <v>27.36</v>
      </c>
      <c r="X9" s="15">
        <f>[5]Setembro!$J$27</f>
        <v>29.52</v>
      </c>
      <c r="Y9" s="15">
        <f>[5]Setembro!$J$28</f>
        <v>21.96</v>
      </c>
      <c r="Z9" s="15">
        <f>[5]Setembro!$J$29</f>
        <v>34.92</v>
      </c>
      <c r="AA9" s="15">
        <f>[5]Setembro!$J$30</f>
        <v>25.56</v>
      </c>
      <c r="AB9" s="15">
        <f>[5]Setembro!$J$31</f>
        <v>26.28</v>
      </c>
      <c r="AC9" s="15">
        <f>[5]Setembro!$J$32</f>
        <v>31.680000000000003</v>
      </c>
      <c r="AD9" s="15">
        <f>[5]Setembro!$J$33</f>
        <v>28.08</v>
      </c>
      <c r="AE9" s="15">
        <f>[5]Setembro!$J$34</f>
        <v>25.92</v>
      </c>
      <c r="AF9" s="96">
        <f t="shared" si="1"/>
        <v>54.36</v>
      </c>
    </row>
    <row r="10" spans="1:32" ht="17.100000000000001" customHeight="1" x14ac:dyDescent="0.2">
      <c r="A10" s="88" t="s">
        <v>2</v>
      </c>
      <c r="B10" s="14">
        <f>[6]Setembro!$J$5</f>
        <v>57.960000000000008</v>
      </c>
      <c r="C10" s="14">
        <f>[6]Setembro!$J$6</f>
        <v>52.2</v>
      </c>
      <c r="D10" s="14">
        <f>[6]Setembro!$J$7</f>
        <v>44.28</v>
      </c>
      <c r="E10" s="14">
        <f>[6]Setembro!$J$8</f>
        <v>39.96</v>
      </c>
      <c r="F10" s="14">
        <f>[6]Setembro!$J$9</f>
        <v>32.04</v>
      </c>
      <c r="G10" s="14">
        <f>[6]Setembro!$J$10</f>
        <v>32.76</v>
      </c>
      <c r="H10" s="14">
        <f>[6]Setembro!$J$11</f>
        <v>37.440000000000005</v>
      </c>
      <c r="I10" s="14">
        <f>[6]Setembro!$J$12</f>
        <v>37.080000000000005</v>
      </c>
      <c r="J10" s="14">
        <f>[6]Setembro!$J$13</f>
        <v>44.64</v>
      </c>
      <c r="K10" s="14">
        <f>[6]Setembro!$J$14</f>
        <v>43.56</v>
      </c>
      <c r="L10" s="14">
        <f>[6]Setembro!$J$15</f>
        <v>31.680000000000003</v>
      </c>
      <c r="M10" s="14">
        <f>[6]Setembro!$J$16</f>
        <v>44.28</v>
      </c>
      <c r="N10" s="14">
        <f>[6]Setembro!$J$17</f>
        <v>79.92</v>
      </c>
      <c r="O10" s="14">
        <f>[6]Setembro!$J$18</f>
        <v>46.800000000000004</v>
      </c>
      <c r="P10" s="14">
        <f>[6]Setembro!$J$19</f>
        <v>42.12</v>
      </c>
      <c r="Q10" s="14">
        <f>[6]Setembro!$J$20</f>
        <v>36</v>
      </c>
      <c r="R10" s="14">
        <f>[6]Setembro!$J$21</f>
        <v>47.519999999999996</v>
      </c>
      <c r="S10" s="14">
        <f>[6]Setembro!$J$22</f>
        <v>36</v>
      </c>
      <c r="T10" s="14">
        <f>[6]Setembro!$J$23</f>
        <v>51.12</v>
      </c>
      <c r="U10" s="14">
        <f>[6]Setembro!$J$24</f>
        <v>53.28</v>
      </c>
      <c r="V10" s="14">
        <f>[6]Setembro!$J$25</f>
        <v>42.12</v>
      </c>
      <c r="W10" s="14">
        <f>[6]Setembro!$J$26</f>
        <v>33.840000000000003</v>
      </c>
      <c r="X10" s="14">
        <f>[6]Setembro!$J$27</f>
        <v>25.92</v>
      </c>
      <c r="Y10" s="14">
        <f>[6]Setembro!$J$28</f>
        <v>41.76</v>
      </c>
      <c r="Z10" s="14">
        <f>[6]Setembro!$J$29</f>
        <v>51.12</v>
      </c>
      <c r="AA10" s="14">
        <f>[6]Setembro!$J$30</f>
        <v>36</v>
      </c>
      <c r="AB10" s="14">
        <f>[6]Setembro!$J$31</f>
        <v>35.64</v>
      </c>
      <c r="AC10" s="14">
        <f>[6]Setembro!$J$32</f>
        <v>42.12</v>
      </c>
      <c r="AD10" s="14">
        <f>[6]Setembro!$J$33</f>
        <v>28.8</v>
      </c>
      <c r="AE10" s="14">
        <f>[6]Setembro!$J$34</f>
        <v>36.72</v>
      </c>
      <c r="AF10" s="96">
        <f t="shared" si="1"/>
        <v>79.92</v>
      </c>
    </row>
    <row r="11" spans="1:32" ht="17.100000000000001" customHeight="1" x14ac:dyDescent="0.2">
      <c r="A11" s="88" t="s">
        <v>3</v>
      </c>
      <c r="B11" s="14">
        <f>[7]Setembro!$J$5</f>
        <v>33.480000000000004</v>
      </c>
      <c r="C11" s="14">
        <f>[7]Setembro!$J$6</f>
        <v>39.6</v>
      </c>
      <c r="D11" s="14">
        <f>[7]Setembro!$J$7</f>
        <v>34.200000000000003</v>
      </c>
      <c r="E11" s="14">
        <f>[7]Setembro!$J$8</f>
        <v>47.16</v>
      </c>
      <c r="F11" s="14">
        <f>[7]Setembro!$J$9</f>
        <v>29.52</v>
      </c>
      <c r="G11" s="14">
        <f>[7]Setembro!$J$10</f>
        <v>33.119999999999997</v>
      </c>
      <c r="H11" s="14">
        <f>[7]Setembro!$J$11</f>
        <v>25.2</v>
      </c>
      <c r="I11" s="14">
        <f>[7]Setembro!$J$12</f>
        <v>33.480000000000004</v>
      </c>
      <c r="J11" s="14">
        <f>[7]Setembro!$J$13</f>
        <v>32.76</v>
      </c>
      <c r="K11" s="14">
        <f>[7]Setembro!$J$14</f>
        <v>33.480000000000004</v>
      </c>
      <c r="L11" s="14">
        <f>[7]Setembro!$J$15</f>
        <v>28.08</v>
      </c>
      <c r="M11" s="14">
        <f>[7]Setembro!$J$16</f>
        <v>30.6</v>
      </c>
      <c r="N11" s="14">
        <f>[7]Setembro!$J$17</f>
        <v>40.32</v>
      </c>
      <c r="O11" s="14">
        <f>[7]Setembro!$J$18</f>
        <v>32.76</v>
      </c>
      <c r="P11" s="14">
        <f>[7]Setembro!$J$19</f>
        <v>41.04</v>
      </c>
      <c r="Q11" s="14">
        <f>[7]Setembro!$J$20</f>
        <v>35.28</v>
      </c>
      <c r="R11" s="14">
        <f>[7]Setembro!$J$21</f>
        <v>33.480000000000004</v>
      </c>
      <c r="S11" s="14">
        <f>[7]Setembro!$J$22</f>
        <v>33.840000000000003</v>
      </c>
      <c r="T11" s="14">
        <f>[7]Setembro!$J$23</f>
        <v>36</v>
      </c>
      <c r="U11" s="14">
        <f>[7]Setembro!$J$24</f>
        <v>32.76</v>
      </c>
      <c r="V11" s="14">
        <f>[7]Setembro!$J$25</f>
        <v>29.52</v>
      </c>
      <c r="W11" s="14">
        <f>[7]Setembro!$J$26</f>
        <v>32.76</v>
      </c>
      <c r="X11" s="14">
        <f>[7]Setembro!$J$27</f>
        <v>26.28</v>
      </c>
      <c r="Y11" s="14">
        <f>[7]Setembro!$J$28</f>
        <v>36.72</v>
      </c>
      <c r="Z11" s="14">
        <f>[7]Setembro!$J$29</f>
        <v>33.480000000000004</v>
      </c>
      <c r="AA11" s="14">
        <f>[7]Setembro!$J$30</f>
        <v>31.680000000000003</v>
      </c>
      <c r="AB11" s="14">
        <f>[7]Setembro!$J$31</f>
        <v>33.119999999999997</v>
      </c>
      <c r="AC11" s="14">
        <f>[7]Setembro!$J$32</f>
        <v>40.680000000000007</v>
      </c>
      <c r="AD11" s="14">
        <f>[7]Setembro!$J$33</f>
        <v>29.880000000000003</v>
      </c>
      <c r="AE11" s="14">
        <f>[7]Setembro!$J$34</f>
        <v>33.119999999999997</v>
      </c>
      <c r="AF11" s="96">
        <f t="shared" si="1"/>
        <v>47.16</v>
      </c>
    </row>
    <row r="12" spans="1:32" ht="17.100000000000001" customHeight="1" x14ac:dyDescent="0.2">
      <c r="A12" s="88" t="s">
        <v>4</v>
      </c>
      <c r="B12" s="14" t="str">
        <f>[8]Setembro!$J$5</f>
        <v>*</v>
      </c>
      <c r="C12" s="14" t="str">
        <f>[8]Setembro!$J$6</f>
        <v>*</v>
      </c>
      <c r="D12" s="14" t="str">
        <f>[8]Setembro!$J$7</f>
        <v>*</v>
      </c>
      <c r="E12" s="14" t="str">
        <f>[8]Setembro!$J$8</f>
        <v>*</v>
      </c>
      <c r="F12" s="14" t="str">
        <f>[8]Setembro!$J$9</f>
        <v>*</v>
      </c>
      <c r="G12" s="14" t="str">
        <f>[8]Setembro!$J$10</f>
        <v>*</v>
      </c>
      <c r="H12" s="14" t="str">
        <f>[8]Setembro!$J$11</f>
        <v>*</v>
      </c>
      <c r="I12" s="14" t="str">
        <f>[8]Setembro!$J$12</f>
        <v>*</v>
      </c>
      <c r="J12" s="14" t="str">
        <f>[8]Setembro!$J$13</f>
        <v>*</v>
      </c>
      <c r="K12" s="14" t="str">
        <f>[8]Setembro!$J$14</f>
        <v>*</v>
      </c>
      <c r="L12" s="14" t="str">
        <f>[8]Setembro!$J$15</f>
        <v>*</v>
      </c>
      <c r="M12" s="14" t="str">
        <f>[8]Setembro!$J$16</f>
        <v>*</v>
      </c>
      <c r="N12" s="14" t="str">
        <f>[8]Setembro!$J$17</f>
        <v>*</v>
      </c>
      <c r="O12" s="14" t="str">
        <f>[8]Setembro!$J$18</f>
        <v>*</v>
      </c>
      <c r="P12" s="14" t="str">
        <f>[8]Setembro!$J$19</f>
        <v>*</v>
      </c>
      <c r="Q12" s="14" t="str">
        <f>[8]Setembro!$J$20</f>
        <v>*</v>
      </c>
      <c r="R12" s="14" t="str">
        <f>[8]Setembro!$J$21</f>
        <v>*</v>
      </c>
      <c r="S12" s="14" t="str">
        <f>[8]Setembro!$J$22</f>
        <v>*</v>
      </c>
      <c r="T12" s="14" t="str">
        <f>[8]Setembro!$J$23</f>
        <v>*</v>
      </c>
      <c r="U12" s="14" t="str">
        <f>[8]Setembro!$J$24</f>
        <v>*</v>
      </c>
      <c r="V12" s="14" t="str">
        <f>[8]Setembro!$J$25</f>
        <v>*</v>
      </c>
      <c r="W12" s="14" t="str">
        <f>[8]Setembro!$J$26</f>
        <v>*</v>
      </c>
      <c r="X12" s="14" t="str">
        <f>[8]Setembro!$J$27</f>
        <v>*</v>
      </c>
      <c r="Y12" s="14" t="str">
        <f>[8]Setembro!$J$28</f>
        <v>*</v>
      </c>
      <c r="Z12" s="14" t="str">
        <f>[8]Setembro!$J$29</f>
        <v>*</v>
      </c>
      <c r="AA12" s="14">
        <f>[8]Setembro!$J$30</f>
        <v>34.56</v>
      </c>
      <c r="AB12" s="14">
        <f>[8]Setembro!$J$31</f>
        <v>38.159999999999997</v>
      </c>
      <c r="AC12" s="14">
        <f>[8]Setembro!$J$32</f>
        <v>41.04</v>
      </c>
      <c r="AD12" s="14">
        <f>[8]Setembro!$J$33</f>
        <v>26.28</v>
      </c>
      <c r="AE12" s="14">
        <f>[8]Setembro!$J$34</f>
        <v>30.240000000000002</v>
      </c>
      <c r="AF12" s="96">
        <f t="shared" si="1"/>
        <v>41.04</v>
      </c>
    </row>
    <row r="13" spans="1:32" ht="17.100000000000001" customHeight="1" x14ac:dyDescent="0.2">
      <c r="A13" s="88" t="s">
        <v>5</v>
      </c>
      <c r="B13" s="14">
        <f>[9]Setembro!$J$5</f>
        <v>21.96</v>
      </c>
      <c r="C13" s="14">
        <f>[9]Setembro!$J$6</f>
        <v>36</v>
      </c>
      <c r="D13" s="14">
        <f>[9]Setembro!$J$7</f>
        <v>30.6</v>
      </c>
      <c r="E13" s="14">
        <f>[9]Setembro!$J$8</f>
        <v>31.319999999999997</v>
      </c>
      <c r="F13" s="14">
        <f>[9]Setembro!$J$9</f>
        <v>72</v>
      </c>
      <c r="G13" s="14">
        <f>[9]Setembro!$J$10</f>
        <v>38.519999999999996</v>
      </c>
      <c r="H13" s="14">
        <f>[9]Setembro!$J$11</f>
        <v>31.680000000000003</v>
      </c>
      <c r="I13" s="14">
        <f>[9]Setembro!$J$12</f>
        <v>22.32</v>
      </c>
      <c r="J13" s="14">
        <f>[9]Setembro!$J$13</f>
        <v>23.400000000000002</v>
      </c>
      <c r="K13" s="14">
        <f>[9]Setembro!$J$14</f>
        <v>28.8</v>
      </c>
      <c r="L13" s="14">
        <f>[9]Setembro!$J$15</f>
        <v>54</v>
      </c>
      <c r="M13" s="14">
        <f>[9]Setembro!$J$16</f>
        <v>25.2</v>
      </c>
      <c r="N13" s="14">
        <f>[9]Setembro!$J$17</f>
        <v>18.720000000000002</v>
      </c>
      <c r="O13" s="14">
        <f>[9]Setembro!$J$18</f>
        <v>34.92</v>
      </c>
      <c r="P13" s="14">
        <f>[9]Setembro!$J$19</f>
        <v>60.839999999999996</v>
      </c>
      <c r="Q13" s="14">
        <f>[9]Setembro!$J$20</f>
        <v>60.480000000000004</v>
      </c>
      <c r="R13" s="14">
        <f>[9]Setembro!$J$21</f>
        <v>41.76</v>
      </c>
      <c r="S13" s="14">
        <f>[9]Setembro!$J$22</f>
        <v>30.96</v>
      </c>
      <c r="T13" s="14">
        <f>[9]Setembro!$J$23</f>
        <v>17.64</v>
      </c>
      <c r="U13" s="14">
        <f>[9]Setembro!$J$24</f>
        <v>39.6</v>
      </c>
      <c r="V13" s="14">
        <f>[9]Setembro!$J$25</f>
        <v>27.36</v>
      </c>
      <c r="W13" s="14">
        <f>[9]Setembro!$J$26</f>
        <v>41.4</v>
      </c>
      <c r="X13" s="14">
        <f>[9]Setembro!$J$27</f>
        <v>42.84</v>
      </c>
      <c r="Y13" s="14">
        <f>[9]Setembro!$J$28</f>
        <v>46.080000000000005</v>
      </c>
      <c r="Z13" s="14">
        <f>[9]Setembro!$J$29</f>
        <v>36.72</v>
      </c>
      <c r="AA13" s="14">
        <f>[9]Setembro!$J$30</f>
        <v>48.6</v>
      </c>
      <c r="AB13" s="14">
        <f>[9]Setembro!$J$31</f>
        <v>28.08</v>
      </c>
      <c r="AC13" s="14">
        <f>[9]Setembro!$J$32</f>
        <v>23.759999999999998</v>
      </c>
      <c r="AD13" s="14">
        <f>[9]Setembro!$J$33</f>
        <v>41.04</v>
      </c>
      <c r="AE13" s="14">
        <f>[9]Setembro!$J$34</f>
        <v>25.56</v>
      </c>
      <c r="AF13" s="96">
        <f t="shared" si="1"/>
        <v>72</v>
      </c>
    </row>
    <row r="14" spans="1:32" ht="17.100000000000001" customHeight="1" x14ac:dyDescent="0.2">
      <c r="A14" s="88" t="s">
        <v>50</v>
      </c>
      <c r="B14" s="14">
        <f>[10]Setembro!$J$5</f>
        <v>46.440000000000005</v>
      </c>
      <c r="C14" s="14">
        <f>[10]Setembro!$J$6</f>
        <v>43.2</v>
      </c>
      <c r="D14" s="14">
        <f>[10]Setembro!$J$7</f>
        <v>39.96</v>
      </c>
      <c r="E14" s="14">
        <f>[10]Setembro!$J$8</f>
        <v>39.96</v>
      </c>
      <c r="F14" s="14">
        <f>[10]Setembro!$J$9</f>
        <v>36</v>
      </c>
      <c r="G14" s="14">
        <f>[10]Setembro!$J$10</f>
        <v>35.28</v>
      </c>
      <c r="H14" s="14">
        <f>[10]Setembro!$J$11</f>
        <v>36</v>
      </c>
      <c r="I14" s="14">
        <f>[10]Setembro!$J$12</f>
        <v>30.96</v>
      </c>
      <c r="J14" s="14">
        <f>[10]Setembro!$J$13</f>
        <v>42.12</v>
      </c>
      <c r="K14" s="14">
        <f>[10]Setembro!$J$14</f>
        <v>48.96</v>
      </c>
      <c r="L14" s="14">
        <f>[10]Setembro!$J$15</f>
        <v>43.2</v>
      </c>
      <c r="M14" s="14">
        <f>[10]Setembro!$J$16</f>
        <v>38.519999999999996</v>
      </c>
      <c r="N14" s="14">
        <f>[10]Setembro!$J$17</f>
        <v>52.56</v>
      </c>
      <c r="O14" s="14">
        <f>[10]Setembro!$J$18</f>
        <v>41.76</v>
      </c>
      <c r="P14" s="14">
        <f>[10]Setembro!$J$19</f>
        <v>37.440000000000005</v>
      </c>
      <c r="Q14" s="14">
        <f>[10]Setembro!$J$20</f>
        <v>42.12</v>
      </c>
      <c r="R14" s="14">
        <f>[10]Setembro!$J$21</f>
        <v>35.64</v>
      </c>
      <c r="S14" s="14">
        <f>[10]Setembro!$J$22</f>
        <v>32.04</v>
      </c>
      <c r="T14" s="14">
        <f>[10]Setembro!$J$23</f>
        <v>39.24</v>
      </c>
      <c r="U14" s="14">
        <f>[10]Setembro!$J$24</f>
        <v>53.64</v>
      </c>
      <c r="V14" s="14">
        <f>[10]Setembro!$J$25</f>
        <v>36.72</v>
      </c>
      <c r="W14" s="14">
        <f>[10]Setembro!$J$26</f>
        <v>32.4</v>
      </c>
      <c r="X14" s="14">
        <f>[10]Setembro!$J$27</f>
        <v>30.240000000000002</v>
      </c>
      <c r="Y14" s="14">
        <f>[10]Setembro!$J$28</f>
        <v>31.319999999999997</v>
      </c>
      <c r="Z14" s="14">
        <f>[10]Setembro!$J$29</f>
        <v>40.680000000000007</v>
      </c>
      <c r="AA14" s="14">
        <f>[10]Setembro!$J$30</f>
        <v>48.24</v>
      </c>
      <c r="AB14" s="14">
        <f>[10]Setembro!$J$31</f>
        <v>55.440000000000005</v>
      </c>
      <c r="AC14" s="14">
        <f>[10]Setembro!$J$32</f>
        <v>36.36</v>
      </c>
      <c r="AD14" s="14">
        <f>[10]Setembro!$J$33</f>
        <v>28.8</v>
      </c>
      <c r="AE14" s="14">
        <f>[10]Setembro!$J$34</f>
        <v>28.08</v>
      </c>
      <c r="AF14" s="96">
        <f t="shared" si="1"/>
        <v>55.440000000000005</v>
      </c>
    </row>
    <row r="15" spans="1:32" ht="17.100000000000001" customHeight="1" x14ac:dyDescent="0.2">
      <c r="A15" s="88" t="s">
        <v>6</v>
      </c>
      <c r="B15" s="14">
        <f>[11]Setembro!$J$5</f>
        <v>27</v>
      </c>
      <c r="C15" s="14">
        <f>[11]Setembro!$J$6</f>
        <v>29.880000000000003</v>
      </c>
      <c r="D15" s="14">
        <f>[11]Setembro!$J$7</f>
        <v>27</v>
      </c>
      <c r="E15" s="14">
        <f>[11]Setembro!$J$8</f>
        <v>23.400000000000002</v>
      </c>
      <c r="F15" s="14">
        <f>[11]Setembro!$J$9</f>
        <v>25.92</v>
      </c>
      <c r="G15" s="14">
        <f>[11]Setembro!$J$10</f>
        <v>25.56</v>
      </c>
      <c r="H15" s="14">
        <f>[11]Setembro!$J$11</f>
        <v>28.44</v>
      </c>
      <c r="I15" s="14">
        <f>[11]Setembro!$J$12</f>
        <v>18.36</v>
      </c>
      <c r="J15" s="14">
        <f>[11]Setembro!$J$13</f>
        <v>31.680000000000003</v>
      </c>
      <c r="K15" s="14">
        <f>[11]Setembro!$J$14</f>
        <v>34.92</v>
      </c>
      <c r="L15" s="14">
        <f>[11]Setembro!$J$15</f>
        <v>24.840000000000003</v>
      </c>
      <c r="M15" s="14">
        <f>[11]Setembro!$J$16</f>
        <v>24.840000000000003</v>
      </c>
      <c r="N15" s="14">
        <f>[11]Setembro!$J$17</f>
        <v>32.4</v>
      </c>
      <c r="O15" s="14">
        <f>[11]Setembro!$J$18</f>
        <v>30.240000000000002</v>
      </c>
      <c r="P15" s="14">
        <f>[11]Setembro!$J$19</f>
        <v>21.6</v>
      </c>
      <c r="Q15" s="14">
        <f>[11]Setembro!$J$20</f>
        <v>36</v>
      </c>
      <c r="R15" s="14">
        <f>[11]Setembro!$J$21</f>
        <v>41.4</v>
      </c>
      <c r="S15" s="14">
        <f>[11]Setembro!$J$22</f>
        <v>26.64</v>
      </c>
      <c r="T15" s="14">
        <f>[11]Setembro!$J$23</f>
        <v>30.96</v>
      </c>
      <c r="U15" s="14">
        <f>[11]Setembro!$J$24</f>
        <v>29.52</v>
      </c>
      <c r="V15" s="14">
        <f>[11]Setembro!$J$25</f>
        <v>44.64</v>
      </c>
      <c r="W15" s="14">
        <f>[11]Setembro!$J$26</f>
        <v>33.119999999999997</v>
      </c>
      <c r="X15" s="14">
        <f>[11]Setembro!$J$27</f>
        <v>23.400000000000002</v>
      </c>
      <c r="Y15" s="14">
        <f>[11]Setembro!$J$28</f>
        <v>25.2</v>
      </c>
      <c r="Z15" s="14">
        <f>[11]Setembro!$J$29</f>
        <v>29.52</v>
      </c>
      <c r="AA15" s="14">
        <f>[11]Setembro!$J$30</f>
        <v>29.880000000000003</v>
      </c>
      <c r="AB15" s="14">
        <f>[11]Setembro!$J$31</f>
        <v>35.28</v>
      </c>
      <c r="AC15" s="14">
        <f>[11]Setembro!$J$32</f>
        <v>41.04</v>
      </c>
      <c r="AD15" s="14">
        <f>[11]Setembro!$J$33</f>
        <v>23.759999999999998</v>
      </c>
      <c r="AE15" s="14">
        <f>[11]Setembro!$J$34</f>
        <v>40.680000000000007</v>
      </c>
      <c r="AF15" s="96">
        <f t="shared" ref="AF15:AF30" si="3">MAX(B15:AE15)</f>
        <v>44.64</v>
      </c>
    </row>
    <row r="16" spans="1:32" ht="17.100000000000001" customHeight="1" x14ac:dyDescent="0.2">
      <c r="A16" s="88" t="s">
        <v>7</v>
      </c>
      <c r="B16" s="14">
        <f>[12]Setembro!$J$5</f>
        <v>45.72</v>
      </c>
      <c r="C16" s="14">
        <f>[12]Setembro!$J$6</f>
        <v>42.12</v>
      </c>
      <c r="D16" s="14">
        <f>[12]Setembro!$J$7</f>
        <v>41.04</v>
      </c>
      <c r="E16" s="14">
        <f>[12]Setembro!$J$8</f>
        <v>34.56</v>
      </c>
      <c r="F16" s="14">
        <f>[12]Setembro!$J$9</f>
        <v>34.200000000000003</v>
      </c>
      <c r="G16" s="14">
        <f>[12]Setembro!$J$10</f>
        <v>36.72</v>
      </c>
      <c r="H16" s="14">
        <f>[12]Setembro!$J$11</f>
        <v>33.480000000000004</v>
      </c>
      <c r="I16" s="14">
        <f>[12]Setembro!$J$12</f>
        <v>36</v>
      </c>
      <c r="J16" s="14">
        <f>[12]Setembro!$J$13</f>
        <v>48.24</v>
      </c>
      <c r="K16" s="14">
        <f>[12]Setembro!$J$14</f>
        <v>47.88</v>
      </c>
      <c r="L16" s="14">
        <f>[12]Setembro!$J$15</f>
        <v>40.680000000000007</v>
      </c>
      <c r="M16" s="14">
        <f>[12]Setembro!$J$16</f>
        <v>29.52</v>
      </c>
      <c r="N16" s="14">
        <f>[12]Setembro!$J$17</f>
        <v>39.6</v>
      </c>
      <c r="O16" s="14">
        <f>[12]Setembro!$J$18</f>
        <v>51.84</v>
      </c>
      <c r="P16" s="14">
        <f>[12]Setembro!$J$19</f>
        <v>53.28</v>
      </c>
      <c r="Q16" s="14">
        <f>[12]Setembro!$J$20</f>
        <v>43.2</v>
      </c>
      <c r="R16" s="14">
        <f>[12]Setembro!$J$21</f>
        <v>44.64</v>
      </c>
      <c r="S16" s="14">
        <f>[12]Setembro!$J$22</f>
        <v>22.32</v>
      </c>
      <c r="T16" s="14">
        <f>[12]Setembro!$J$23</f>
        <v>34.92</v>
      </c>
      <c r="U16" s="14">
        <f>[12]Setembro!$J$24</f>
        <v>45</v>
      </c>
      <c r="V16" s="14">
        <f>[12]Setembro!$J$25</f>
        <v>36.72</v>
      </c>
      <c r="W16" s="14">
        <f>[12]Setembro!$J$26</f>
        <v>32.76</v>
      </c>
      <c r="X16" s="14">
        <f>[12]Setembro!$J$27</f>
        <v>35.64</v>
      </c>
      <c r="Y16" s="14">
        <f>[12]Setembro!$J$28</f>
        <v>34.92</v>
      </c>
      <c r="Z16" s="14">
        <f>[12]Setembro!$J$29</f>
        <v>42.84</v>
      </c>
      <c r="AA16" s="14">
        <f>[12]Setembro!$J$30</f>
        <v>33.840000000000003</v>
      </c>
      <c r="AB16" s="14">
        <f>[12]Setembro!$J$31</f>
        <v>37.800000000000004</v>
      </c>
      <c r="AC16" s="14">
        <f>[12]Setembro!$J$32</f>
        <v>59.04</v>
      </c>
      <c r="AD16" s="14">
        <f>[12]Setembro!$J$33</f>
        <v>30.6</v>
      </c>
      <c r="AE16" s="14">
        <f>[12]Setembro!$J$34</f>
        <v>32.4</v>
      </c>
      <c r="AF16" s="96">
        <f t="shared" si="3"/>
        <v>59.04</v>
      </c>
    </row>
    <row r="17" spans="1:35" ht="17.100000000000001" customHeight="1" x14ac:dyDescent="0.2">
      <c r="A17" s="88" t="s">
        <v>8</v>
      </c>
      <c r="B17" s="14">
        <f>[13]Setembro!$J$5</f>
        <v>42.84</v>
      </c>
      <c r="C17" s="14">
        <f>[13]Setembro!$J$6</f>
        <v>39.24</v>
      </c>
      <c r="D17" s="14">
        <f>[13]Setembro!$J$7</f>
        <v>33.119999999999997</v>
      </c>
      <c r="E17" s="14">
        <f>[13]Setembro!$J$8</f>
        <v>31.680000000000003</v>
      </c>
      <c r="F17" s="14">
        <f>[13]Setembro!$J$9</f>
        <v>18.36</v>
      </c>
      <c r="G17" s="14">
        <f>[13]Setembro!$J$10</f>
        <v>34.200000000000003</v>
      </c>
      <c r="H17" s="14">
        <f>[13]Setembro!$J$11</f>
        <v>33.119999999999997</v>
      </c>
      <c r="I17" s="14">
        <f>[13]Setembro!$J$12</f>
        <v>36.72</v>
      </c>
      <c r="J17" s="14">
        <f>[13]Setembro!$J$13</f>
        <v>44.28</v>
      </c>
      <c r="K17" s="14">
        <f>[13]Setembro!$J$14</f>
        <v>48.6</v>
      </c>
      <c r="L17" s="14">
        <f>[13]Setembro!$J$15</f>
        <v>19.440000000000001</v>
      </c>
      <c r="M17" s="14">
        <f>[13]Setembro!$J$16</f>
        <v>30.6</v>
      </c>
      <c r="N17" s="14">
        <f>[13]Setembro!$J$17</f>
        <v>41.76</v>
      </c>
      <c r="O17" s="14">
        <f>[13]Setembro!$J$18</f>
        <v>50.04</v>
      </c>
      <c r="P17" s="14">
        <f>[13]Setembro!$J$19</f>
        <v>41.4</v>
      </c>
      <c r="Q17" s="14">
        <f>[13]Setembro!$J$20</f>
        <v>48.6</v>
      </c>
      <c r="R17" s="14">
        <f>[13]Setembro!$J$21</f>
        <v>33.840000000000003</v>
      </c>
      <c r="S17" s="14">
        <f>[13]Setembro!$J$22</f>
        <v>23.040000000000003</v>
      </c>
      <c r="T17" s="14">
        <f>[13]Setembro!$J$23</f>
        <v>29.16</v>
      </c>
      <c r="U17" s="14">
        <f>[13]Setembro!$J$24</f>
        <v>39.24</v>
      </c>
      <c r="V17" s="14">
        <f>[13]Setembro!$J$25</f>
        <v>40.680000000000007</v>
      </c>
      <c r="W17" s="14">
        <f>[13]Setembro!$J$26</f>
        <v>36.36</v>
      </c>
      <c r="X17" s="14">
        <f>[13]Setembro!$J$27</f>
        <v>38.159999999999997</v>
      </c>
      <c r="Y17" s="14">
        <f>[13]Setembro!$J$28</f>
        <v>28.08</v>
      </c>
      <c r="Z17" s="14">
        <f>[13]Setembro!$J$29</f>
        <v>41.04</v>
      </c>
      <c r="AA17" s="14">
        <f>[13]Setembro!$J$30</f>
        <v>36</v>
      </c>
      <c r="AB17" s="14">
        <f>[13]Setembro!$J$31</f>
        <v>32.76</v>
      </c>
      <c r="AC17" s="14">
        <f>[13]Setembro!$J$32</f>
        <v>52.92</v>
      </c>
      <c r="AD17" s="14">
        <f>[13]Setembro!$J$33</f>
        <v>34.200000000000003</v>
      </c>
      <c r="AE17" s="14">
        <f>[13]Setembro!$J$34</f>
        <v>19.079999999999998</v>
      </c>
      <c r="AF17" s="96">
        <f t="shared" si="3"/>
        <v>52.92</v>
      </c>
    </row>
    <row r="18" spans="1:35" ht="17.100000000000001" customHeight="1" x14ac:dyDescent="0.2">
      <c r="A18" s="88" t="s">
        <v>9</v>
      </c>
      <c r="B18" s="14">
        <f>[14]Setembro!$J$5</f>
        <v>35.28</v>
      </c>
      <c r="C18" s="14" t="str">
        <f>[14]Setembro!$J$6</f>
        <v>*</v>
      </c>
      <c r="D18" s="14" t="str">
        <f>[14]Setembro!$J$7</f>
        <v>*</v>
      </c>
      <c r="E18" s="14" t="str">
        <f>[14]Setembro!$J$8</f>
        <v>*</v>
      </c>
      <c r="F18" s="14" t="str">
        <f>[14]Setembro!$J$9</f>
        <v>*</v>
      </c>
      <c r="G18" s="14" t="str">
        <f>[14]Setembro!$J$10</f>
        <v>*</v>
      </c>
      <c r="H18" s="14" t="str">
        <f>[14]Setembro!$J$11</f>
        <v>*</v>
      </c>
      <c r="I18" s="14" t="str">
        <f>[14]Setembro!$J$12</f>
        <v>*</v>
      </c>
      <c r="J18" s="14" t="str">
        <f>[14]Setembro!$J$13</f>
        <v>*</v>
      </c>
      <c r="K18" s="14" t="str">
        <f>[14]Setembro!$J$14</f>
        <v>*</v>
      </c>
      <c r="L18" s="14" t="str">
        <f>[14]Setembro!$J$15</f>
        <v>*</v>
      </c>
      <c r="M18" s="14" t="str">
        <f>[14]Setembro!$J$16</f>
        <v>*</v>
      </c>
      <c r="N18" s="14" t="str">
        <f>[14]Setembro!$J$17</f>
        <v>*</v>
      </c>
      <c r="O18" s="14" t="str">
        <f>[14]Setembro!$J$18</f>
        <v>*</v>
      </c>
      <c r="P18" s="14" t="str">
        <f>[14]Setembro!$J$19</f>
        <v>*</v>
      </c>
      <c r="Q18" s="14" t="str">
        <f>[14]Setembro!$J$20</f>
        <v>*</v>
      </c>
      <c r="R18" s="14" t="str">
        <f>[14]Setembro!$J$21</f>
        <v>*</v>
      </c>
      <c r="S18" s="14" t="str">
        <f>[14]Setembro!$J$22</f>
        <v>*</v>
      </c>
      <c r="T18" s="14" t="str">
        <f>[14]Setembro!$J$23</f>
        <v>*</v>
      </c>
      <c r="U18" s="14" t="str">
        <f>[14]Setembro!$J$24</f>
        <v>*</v>
      </c>
      <c r="V18" s="14" t="str">
        <f>[14]Setembro!$J$25</f>
        <v>*</v>
      </c>
      <c r="W18" s="14" t="str">
        <f>[14]Setembro!$J$26</f>
        <v>*</v>
      </c>
      <c r="X18" s="14" t="str">
        <f>[14]Setembro!$J$27</f>
        <v>*</v>
      </c>
      <c r="Y18" s="14" t="str">
        <f>[14]Setembro!$J$28</f>
        <v>*</v>
      </c>
      <c r="Z18" s="14" t="str">
        <f>[14]Setembro!$J$29</f>
        <v>*</v>
      </c>
      <c r="AA18" s="14" t="str">
        <f>[14]Setembro!$J$30</f>
        <v>*</v>
      </c>
      <c r="AB18" s="14" t="str">
        <f>[14]Setembro!$J$31</f>
        <v>*</v>
      </c>
      <c r="AC18" s="14" t="str">
        <f>[14]Setembro!$J$32</f>
        <v>*</v>
      </c>
      <c r="AD18" s="14" t="str">
        <f>[14]Setembro!$J$33</f>
        <v>*</v>
      </c>
      <c r="AE18" s="14">
        <f>[14]Setembro!$J$34</f>
        <v>11.879999999999999</v>
      </c>
      <c r="AF18" s="96">
        <f t="shared" si="3"/>
        <v>35.28</v>
      </c>
    </row>
    <row r="19" spans="1:35" ht="17.100000000000001" customHeight="1" x14ac:dyDescent="0.2">
      <c r="A19" s="88" t="s">
        <v>49</v>
      </c>
      <c r="B19" s="14">
        <f>[15]Setembro!$J$5</f>
        <v>31.680000000000003</v>
      </c>
      <c r="C19" s="14">
        <f>[15]Setembro!$J$6</f>
        <v>33.480000000000004</v>
      </c>
      <c r="D19" s="14">
        <f>[15]Setembro!$J$7</f>
        <v>34.200000000000003</v>
      </c>
      <c r="E19" s="14">
        <f>[15]Setembro!$J$8</f>
        <v>29.16</v>
      </c>
      <c r="F19" s="14">
        <f>[15]Setembro!$J$9</f>
        <v>32.04</v>
      </c>
      <c r="G19" s="14">
        <f>[15]Setembro!$J$10</f>
        <v>23.759999999999998</v>
      </c>
      <c r="H19" s="14">
        <f>[15]Setembro!$J$11</f>
        <v>31.319999999999997</v>
      </c>
      <c r="I19" s="14">
        <f>[15]Setembro!$J$12</f>
        <v>27.36</v>
      </c>
      <c r="J19" s="14">
        <f>[15]Setembro!$J$13</f>
        <v>38.519999999999996</v>
      </c>
      <c r="K19" s="14">
        <f>[15]Setembro!$J$14</f>
        <v>47.16</v>
      </c>
      <c r="L19" s="14">
        <f>[15]Setembro!$J$15</f>
        <v>34.92</v>
      </c>
      <c r="M19" s="14">
        <f>[15]Setembro!$J$16</f>
        <v>21.96</v>
      </c>
      <c r="N19" s="14">
        <f>[15]Setembro!$J$17</f>
        <v>34.92</v>
      </c>
      <c r="O19" s="14">
        <f>[15]Setembro!$J$18</f>
        <v>45.36</v>
      </c>
      <c r="P19" s="14">
        <f>[15]Setembro!$J$19</f>
        <v>32.76</v>
      </c>
      <c r="Q19" s="14">
        <f>[15]Setembro!$J$20</f>
        <v>34.56</v>
      </c>
      <c r="R19" s="14">
        <f>[15]Setembro!$J$21</f>
        <v>25.56</v>
      </c>
      <c r="S19" s="14">
        <f>[15]Setembro!$J$22</f>
        <v>23.040000000000003</v>
      </c>
      <c r="T19" s="14">
        <f>[15]Setembro!$J$23</f>
        <v>29.16</v>
      </c>
      <c r="U19" s="14">
        <f>[15]Setembro!$J$24</f>
        <v>41.04</v>
      </c>
      <c r="V19" s="14">
        <f>[15]Setembro!$J$25</f>
        <v>38.880000000000003</v>
      </c>
      <c r="W19" s="14">
        <f>[15]Setembro!$J$26</f>
        <v>28.08</v>
      </c>
      <c r="X19" s="14">
        <f>[15]Setembro!$J$27</f>
        <v>30.240000000000002</v>
      </c>
      <c r="Y19" s="14">
        <f>[15]Setembro!$J$28</f>
        <v>31.319999999999997</v>
      </c>
      <c r="Z19" s="14">
        <f>[15]Setembro!$J$29</f>
        <v>28.8</v>
      </c>
      <c r="AA19" s="14">
        <f>[15]Setembro!$J$30</f>
        <v>24.12</v>
      </c>
      <c r="AB19" s="14">
        <f>[15]Setembro!$J$31</f>
        <v>25.56</v>
      </c>
      <c r="AC19" s="14">
        <f>[15]Setembro!$J$32</f>
        <v>33.480000000000004</v>
      </c>
      <c r="AD19" s="14">
        <f>[15]Setembro!$J$33</f>
        <v>25.2</v>
      </c>
      <c r="AE19" s="14">
        <f>[15]Setembro!$J$34</f>
        <v>46.800000000000004</v>
      </c>
      <c r="AF19" s="96">
        <f t="shared" si="3"/>
        <v>47.16</v>
      </c>
    </row>
    <row r="20" spans="1:35" ht="17.100000000000001" customHeight="1" x14ac:dyDescent="0.2">
      <c r="A20" s="88" t="s">
        <v>10</v>
      </c>
      <c r="B20" s="14">
        <f>[16]Setembro!$J$5</f>
        <v>46.080000000000005</v>
      </c>
      <c r="C20" s="14">
        <f>[16]Setembro!$J$6</f>
        <v>43.56</v>
      </c>
      <c r="D20" s="14">
        <f>[16]Setembro!$J$7</f>
        <v>33.840000000000003</v>
      </c>
      <c r="E20" s="14">
        <f>[16]Setembro!$J$8</f>
        <v>34.56</v>
      </c>
      <c r="F20" s="14">
        <f>[16]Setembro!$J$9</f>
        <v>25.2</v>
      </c>
      <c r="G20" s="14">
        <f>[16]Setembro!$J$10</f>
        <v>38.159999999999997</v>
      </c>
      <c r="H20" s="14">
        <f>[16]Setembro!$J$11</f>
        <v>30.240000000000002</v>
      </c>
      <c r="I20" s="14">
        <f>[16]Setembro!$J$12</f>
        <v>46.800000000000004</v>
      </c>
      <c r="J20" s="14">
        <f>[16]Setembro!$J$13</f>
        <v>46.440000000000005</v>
      </c>
      <c r="K20" s="14">
        <f>[16]Setembro!$J$14</f>
        <v>50.4</v>
      </c>
      <c r="L20" s="14">
        <f>[16]Setembro!$J$15</f>
        <v>28.08</v>
      </c>
      <c r="M20" s="14">
        <f>[16]Setembro!$J$16</f>
        <v>23.400000000000002</v>
      </c>
      <c r="N20" s="14">
        <f>[16]Setembro!$J$17</f>
        <v>41.04</v>
      </c>
      <c r="O20" s="14">
        <f>[16]Setembro!$J$18</f>
        <v>39.96</v>
      </c>
      <c r="P20" s="14">
        <f>[16]Setembro!$J$19</f>
        <v>35.64</v>
      </c>
      <c r="Q20" s="14">
        <f>[16]Setembro!$J$20</f>
        <v>35.28</v>
      </c>
      <c r="R20" s="14">
        <f>[16]Setembro!$J$21</f>
        <v>29.16</v>
      </c>
      <c r="S20" s="14">
        <f>[16]Setembro!$J$22</f>
        <v>16.2</v>
      </c>
      <c r="T20" s="14">
        <f>[16]Setembro!$J$23</f>
        <v>46.800000000000004</v>
      </c>
      <c r="U20" s="14">
        <f>[16]Setembro!$J$24</f>
        <v>41.76</v>
      </c>
      <c r="V20" s="14">
        <f>[16]Setembro!$J$25</f>
        <v>39.24</v>
      </c>
      <c r="W20" s="14">
        <f>[16]Setembro!$J$26</f>
        <v>32.76</v>
      </c>
      <c r="X20" s="14">
        <f>[16]Setembro!$J$27</f>
        <v>24.48</v>
      </c>
      <c r="Y20" s="14">
        <f>[16]Setembro!$J$28</f>
        <v>29.880000000000003</v>
      </c>
      <c r="Z20" s="14">
        <f>[16]Setembro!$J$29</f>
        <v>34.200000000000003</v>
      </c>
      <c r="AA20" s="14">
        <f>[16]Setembro!$J$30</f>
        <v>33.119999999999997</v>
      </c>
      <c r="AB20" s="14">
        <f>[16]Setembro!$J$31</f>
        <v>28.8</v>
      </c>
      <c r="AC20" s="14">
        <f>[16]Setembro!$J$32</f>
        <v>39.96</v>
      </c>
      <c r="AD20" s="14">
        <f>[16]Setembro!$J$33</f>
        <v>28.08</v>
      </c>
      <c r="AE20" s="14">
        <f>[16]Setembro!$J$34</f>
        <v>16.559999999999999</v>
      </c>
      <c r="AF20" s="96">
        <f t="shared" si="3"/>
        <v>50.4</v>
      </c>
    </row>
    <row r="21" spans="1:35" ht="17.100000000000001" customHeight="1" x14ac:dyDescent="0.2">
      <c r="A21" s="88" t="s">
        <v>11</v>
      </c>
      <c r="B21" s="14">
        <f>[17]Setembro!$J$5</f>
        <v>35.64</v>
      </c>
      <c r="C21" s="14">
        <f>[17]Setembro!$J$6</f>
        <v>38.159999999999997</v>
      </c>
      <c r="D21" s="14">
        <f>[17]Setembro!$J$7</f>
        <v>21.96</v>
      </c>
      <c r="E21" s="14">
        <f>[17]Setembro!$J$8</f>
        <v>0</v>
      </c>
      <c r="F21" s="14">
        <f>[17]Setembro!$J$9</f>
        <v>29.52</v>
      </c>
      <c r="G21" s="14">
        <f>[17]Setembro!$J$10</f>
        <v>11.520000000000001</v>
      </c>
      <c r="H21" s="14">
        <f>[17]Setembro!$J$11</f>
        <v>19.440000000000001</v>
      </c>
      <c r="I21" s="14">
        <f>[17]Setembro!$J$12</f>
        <v>24.840000000000003</v>
      </c>
      <c r="J21" s="14">
        <f>[17]Setembro!$J$13</f>
        <v>25.92</v>
      </c>
      <c r="K21" s="14">
        <f>[17]Setembro!$J$14</f>
        <v>31.319999999999997</v>
      </c>
      <c r="L21" s="14">
        <f>[17]Setembro!$J$15</f>
        <v>57.960000000000008</v>
      </c>
      <c r="M21" s="14">
        <f>[17]Setembro!$J$16</f>
        <v>21.6</v>
      </c>
      <c r="N21" s="14">
        <f>[17]Setembro!$J$17</f>
        <v>23.400000000000002</v>
      </c>
      <c r="O21" s="14">
        <f>[17]Setembro!$J$18</f>
        <v>38.159999999999997</v>
      </c>
      <c r="P21" s="14">
        <f>[17]Setembro!$J$19</f>
        <v>44.64</v>
      </c>
      <c r="Q21" s="14">
        <f>[17]Setembro!$J$20</f>
        <v>42.480000000000004</v>
      </c>
      <c r="R21" s="14">
        <f>[17]Setembro!$J$21</f>
        <v>27</v>
      </c>
      <c r="S21" s="14">
        <f>[17]Setembro!$J$22</f>
        <v>0</v>
      </c>
      <c r="T21" s="14">
        <f>[17]Setembro!$J$23</f>
        <v>19.8</v>
      </c>
      <c r="U21" s="14">
        <f>[17]Setembro!$J$24</f>
        <v>26.64</v>
      </c>
      <c r="V21" s="14">
        <f>[17]Setembro!$J$25</f>
        <v>27</v>
      </c>
      <c r="W21" s="14">
        <f>[17]Setembro!$J$26</f>
        <v>19.079999999999998</v>
      </c>
      <c r="X21" s="14">
        <f>[17]Setembro!$J$27</f>
        <v>34.56</v>
      </c>
      <c r="Y21" s="14">
        <f>[17]Setembro!$J$28</f>
        <v>29.880000000000003</v>
      </c>
      <c r="Z21" s="14">
        <f>[17]Setembro!$J$29</f>
        <v>43.2</v>
      </c>
      <c r="AA21" s="14">
        <f>[17]Setembro!$J$30</f>
        <v>24.48</v>
      </c>
      <c r="AB21" s="14">
        <f>[17]Setembro!$J$31</f>
        <v>28.8</v>
      </c>
      <c r="AC21" s="14">
        <f>[17]Setembro!$J$32</f>
        <v>39.24</v>
      </c>
      <c r="AD21" s="14">
        <f>[17]Setembro!$J$33</f>
        <v>26.64</v>
      </c>
      <c r="AE21" s="14">
        <f>[17]Setembro!$J$34</f>
        <v>36.72</v>
      </c>
      <c r="AF21" s="96">
        <f t="shared" si="3"/>
        <v>57.960000000000008</v>
      </c>
    </row>
    <row r="22" spans="1:35" ht="17.100000000000001" customHeight="1" x14ac:dyDescent="0.2">
      <c r="A22" s="88" t="s">
        <v>12</v>
      </c>
      <c r="B22" s="14">
        <f>[18]Setembro!$J$5</f>
        <v>21.96</v>
      </c>
      <c r="C22" s="14">
        <f>[18]Setembro!$J$6</f>
        <v>32.04</v>
      </c>
      <c r="D22" s="14">
        <f>[18]Setembro!$J$7</f>
        <v>30.6</v>
      </c>
      <c r="E22" s="14">
        <f>[18]Setembro!$J$8</f>
        <v>24.48</v>
      </c>
      <c r="F22" s="14">
        <f>[18]Setembro!$J$9</f>
        <v>29.16</v>
      </c>
      <c r="G22" s="14">
        <f>[18]Setembro!$J$10</f>
        <v>21.240000000000002</v>
      </c>
      <c r="H22" s="14">
        <f>[18]Setembro!$J$11</f>
        <v>31.319999999999997</v>
      </c>
      <c r="I22" s="14">
        <f>[18]Setembro!$J$12</f>
        <v>27</v>
      </c>
      <c r="J22" s="14">
        <f>[18]Setembro!$J$13</f>
        <v>27.36</v>
      </c>
      <c r="K22" s="14">
        <f>[18]Setembro!$J$14</f>
        <v>41.4</v>
      </c>
      <c r="L22" s="14">
        <f>[18]Setembro!$J$15</f>
        <v>24.840000000000003</v>
      </c>
      <c r="M22" s="14">
        <f>[18]Setembro!$J$16</f>
        <v>16.920000000000002</v>
      </c>
      <c r="N22" s="14">
        <f>[18]Setembro!$J$17</f>
        <v>31.319999999999997</v>
      </c>
      <c r="O22" s="14">
        <f>[18]Setembro!$J$18</f>
        <v>42.480000000000004</v>
      </c>
      <c r="P22" s="14">
        <f>[18]Setembro!$J$19</f>
        <v>29.16</v>
      </c>
      <c r="Q22" s="14">
        <f>[18]Setembro!$J$20</f>
        <v>33.480000000000004</v>
      </c>
      <c r="R22" s="14">
        <f>[18]Setembro!$J$21</f>
        <v>32.04</v>
      </c>
      <c r="S22" s="14">
        <f>[18]Setembro!$J$22</f>
        <v>26.28</v>
      </c>
      <c r="T22" s="14">
        <f>[18]Setembro!$J$23</f>
        <v>31.319999999999997</v>
      </c>
      <c r="U22" s="14">
        <f>[18]Setembro!$J$24</f>
        <v>40.32</v>
      </c>
      <c r="V22" s="14">
        <f>[18]Setembro!$J$25</f>
        <v>34.56</v>
      </c>
      <c r="W22" s="14">
        <f>[18]Setembro!$J$26</f>
        <v>28.44</v>
      </c>
      <c r="X22" s="14">
        <f>[18]Setembro!$J$27</f>
        <v>21.240000000000002</v>
      </c>
      <c r="Y22" s="14">
        <f>[18]Setembro!$J$28</f>
        <v>23.759999999999998</v>
      </c>
      <c r="Z22" s="14">
        <f>[18]Setembro!$J$29</f>
        <v>35.64</v>
      </c>
      <c r="AA22" s="14">
        <f>[18]Setembro!$J$30</f>
        <v>20.16</v>
      </c>
      <c r="AB22" s="14">
        <f>[18]Setembro!$J$31</f>
        <v>25.92</v>
      </c>
      <c r="AC22" s="14">
        <f>[18]Setembro!$J$32</f>
        <v>33.840000000000003</v>
      </c>
      <c r="AD22" s="14">
        <f>[18]Setembro!$J$33</f>
        <v>34.92</v>
      </c>
      <c r="AE22" s="14">
        <f>[18]Setembro!$J$34</f>
        <v>25.2</v>
      </c>
      <c r="AF22" s="96">
        <f t="shared" si="3"/>
        <v>42.480000000000004</v>
      </c>
    </row>
    <row r="23" spans="1:35" ht="17.100000000000001" customHeight="1" x14ac:dyDescent="0.2">
      <c r="A23" s="88" t="s">
        <v>13</v>
      </c>
      <c r="B23" s="14">
        <f>[19]Setembro!$J$5</f>
        <v>27.720000000000002</v>
      </c>
      <c r="C23" s="14">
        <f>[19]Setembro!$J$6</f>
        <v>38.519999999999996</v>
      </c>
      <c r="D23" s="14">
        <f>[19]Setembro!$J$7</f>
        <v>42.480000000000004</v>
      </c>
      <c r="E23" s="14">
        <f>[19]Setembro!$J$8</f>
        <v>37.080000000000005</v>
      </c>
      <c r="F23" s="14">
        <f>[19]Setembro!$J$9</f>
        <v>43.56</v>
      </c>
      <c r="G23" s="14">
        <f>[19]Setembro!$J$10</f>
        <v>13.68</v>
      </c>
      <c r="H23" s="14">
        <f>[19]Setembro!$J$11</f>
        <v>28.8</v>
      </c>
      <c r="I23" s="14">
        <f>[19]Setembro!$J$12</f>
        <v>30.6</v>
      </c>
      <c r="J23" s="14">
        <f>[19]Setembro!$J$13</f>
        <v>23.400000000000002</v>
      </c>
      <c r="K23" s="14">
        <f>[19]Setembro!$J$14</f>
        <v>35.28</v>
      </c>
      <c r="L23" s="14">
        <f>[19]Setembro!$J$15</f>
        <v>31.680000000000003</v>
      </c>
      <c r="M23" s="14">
        <f>[19]Setembro!$J$16</f>
        <v>27</v>
      </c>
      <c r="N23" s="14">
        <f>[19]Setembro!$J$17</f>
        <v>33.480000000000004</v>
      </c>
      <c r="O23" s="14">
        <f>[19]Setembro!$J$18</f>
        <v>48.24</v>
      </c>
      <c r="P23" s="14">
        <f>[19]Setembro!$J$19</f>
        <v>49.680000000000007</v>
      </c>
      <c r="Q23" s="14">
        <f>[19]Setembro!$J$20</f>
        <v>45.36</v>
      </c>
      <c r="R23" s="14">
        <f>[19]Setembro!$J$21</f>
        <v>42.84</v>
      </c>
      <c r="S23" s="14">
        <f>[19]Setembro!$J$22</f>
        <v>22.32</v>
      </c>
      <c r="T23" s="14">
        <f>[19]Setembro!$J$23</f>
        <v>26.64</v>
      </c>
      <c r="U23" s="14">
        <f>[19]Setembro!$J$24</f>
        <v>36</v>
      </c>
      <c r="V23" s="14">
        <f>[19]Setembro!$J$25</f>
        <v>29.52</v>
      </c>
      <c r="W23" s="14">
        <f>[19]Setembro!$J$26</f>
        <v>25.56</v>
      </c>
      <c r="X23" s="14">
        <f>[19]Setembro!$J$27</f>
        <v>24.12</v>
      </c>
      <c r="Y23" s="14">
        <f>[19]Setembro!$J$28</f>
        <v>0</v>
      </c>
      <c r="Z23" s="14">
        <f>[19]Setembro!$J$29</f>
        <v>32.76</v>
      </c>
      <c r="AA23" s="14">
        <f>[19]Setembro!$J$30</f>
        <v>27.36</v>
      </c>
      <c r="AB23" s="14">
        <f>[19]Setembro!$J$31</f>
        <v>28.44</v>
      </c>
      <c r="AC23" s="14">
        <f>[19]Setembro!$J$32</f>
        <v>42.12</v>
      </c>
      <c r="AD23" s="14">
        <f>[19]Setembro!$J$33</f>
        <v>21.240000000000002</v>
      </c>
      <c r="AE23" s="14">
        <f>[19]Setembro!$J$34</f>
        <v>41.04</v>
      </c>
      <c r="AF23" s="96">
        <f t="shared" si="3"/>
        <v>49.680000000000007</v>
      </c>
    </row>
    <row r="24" spans="1:35" ht="17.100000000000001" customHeight="1" x14ac:dyDescent="0.2">
      <c r="A24" s="88" t="s">
        <v>14</v>
      </c>
      <c r="B24" s="14">
        <f>[20]Setembro!$J$5</f>
        <v>31.319999999999997</v>
      </c>
      <c r="C24" s="14">
        <f>[20]Setembro!$J$6</f>
        <v>34.56</v>
      </c>
      <c r="D24" s="14">
        <f>[20]Setembro!$J$7</f>
        <v>42.480000000000004</v>
      </c>
      <c r="E24" s="14">
        <f>[20]Setembro!$J$8</f>
        <v>45.36</v>
      </c>
      <c r="F24" s="14">
        <f>[20]Setembro!$J$9</f>
        <v>38.159999999999997</v>
      </c>
      <c r="G24" s="14">
        <f>[20]Setembro!$J$10</f>
        <v>25.92</v>
      </c>
      <c r="H24" s="14">
        <f>[20]Setembro!$J$11</f>
        <v>23.040000000000003</v>
      </c>
      <c r="I24" s="14">
        <f>[20]Setembro!$J$12</f>
        <v>25.56</v>
      </c>
      <c r="J24" s="14">
        <f>[20]Setembro!$J$13</f>
        <v>34.92</v>
      </c>
      <c r="K24" s="14">
        <f>[20]Setembro!$J$14</f>
        <v>45.72</v>
      </c>
      <c r="L24" s="14">
        <f>[20]Setembro!$J$15</f>
        <v>29.880000000000003</v>
      </c>
      <c r="M24" s="14">
        <f>[20]Setembro!$J$16</f>
        <v>30.96</v>
      </c>
      <c r="N24" s="14">
        <f>[20]Setembro!$J$17</f>
        <v>48.96</v>
      </c>
      <c r="O24" s="14">
        <f>[20]Setembro!$J$18</f>
        <v>39.6</v>
      </c>
      <c r="P24" s="14">
        <f>[20]Setembro!$J$19</f>
        <v>32.04</v>
      </c>
      <c r="Q24" s="14">
        <f>[20]Setembro!$J$20</f>
        <v>30.6</v>
      </c>
      <c r="R24" s="14">
        <f>[20]Setembro!$J$21</f>
        <v>38.880000000000003</v>
      </c>
      <c r="S24" s="14">
        <f>[20]Setembro!$J$22</f>
        <v>26.64</v>
      </c>
      <c r="T24" s="14">
        <f>[20]Setembro!$J$23</f>
        <v>31.680000000000003</v>
      </c>
      <c r="U24" s="14">
        <f>[20]Setembro!$J$24</f>
        <v>38.159999999999997</v>
      </c>
      <c r="V24" s="14">
        <f>[20]Setembro!$J$25</f>
        <v>33.480000000000004</v>
      </c>
      <c r="W24" s="14">
        <f>[20]Setembro!$J$26</f>
        <v>36.72</v>
      </c>
      <c r="X24" s="14">
        <f>[20]Setembro!$J$27</f>
        <v>30.240000000000002</v>
      </c>
      <c r="Y24" s="14">
        <f>[20]Setembro!$J$28</f>
        <v>27.36</v>
      </c>
      <c r="Z24" s="14">
        <f>[20]Setembro!$J$29</f>
        <v>31.319999999999997</v>
      </c>
      <c r="AA24" s="14">
        <f>[20]Setembro!$J$30</f>
        <v>32.04</v>
      </c>
      <c r="AB24" s="14">
        <f>[20]Setembro!$J$31</f>
        <v>36.36</v>
      </c>
      <c r="AC24" s="14">
        <f>[20]Setembro!$J$32</f>
        <v>34.56</v>
      </c>
      <c r="AD24" s="14">
        <f>[20]Setembro!$J$33</f>
        <v>34.92</v>
      </c>
      <c r="AE24" s="14">
        <f>[20]Setembro!$J$34</f>
        <v>39.6</v>
      </c>
      <c r="AF24" s="96">
        <f t="shared" si="3"/>
        <v>48.96</v>
      </c>
      <c r="AI24" s="37" t="s">
        <v>54</v>
      </c>
    </row>
    <row r="25" spans="1:35" ht="17.100000000000001" customHeight="1" x14ac:dyDescent="0.2">
      <c r="A25" s="88" t="s">
        <v>15</v>
      </c>
      <c r="B25" s="14">
        <f>[21]Setembro!$J$5</f>
        <v>44.28</v>
      </c>
      <c r="C25" s="14">
        <f>[21]Setembro!$J$6</f>
        <v>41.4</v>
      </c>
      <c r="D25" s="14">
        <f>[21]Setembro!$J$7</f>
        <v>40.32</v>
      </c>
      <c r="E25" s="14">
        <f>[21]Setembro!$J$8</f>
        <v>33.480000000000004</v>
      </c>
      <c r="F25" s="14">
        <f>[21]Setembro!$J$9</f>
        <v>37.440000000000005</v>
      </c>
      <c r="G25" s="14">
        <f>[21]Setembro!$J$10</f>
        <v>35.64</v>
      </c>
      <c r="H25" s="14">
        <f>[21]Setembro!$J$11</f>
        <v>38.159999999999997</v>
      </c>
      <c r="I25" s="14">
        <f>[21]Setembro!$J$12</f>
        <v>35.64</v>
      </c>
      <c r="J25" s="14">
        <f>[21]Setembro!$J$13</f>
        <v>46.440000000000005</v>
      </c>
      <c r="K25" s="14">
        <f>[21]Setembro!$J$14</f>
        <v>54.36</v>
      </c>
      <c r="L25" s="14">
        <f>[21]Setembro!$J$15</f>
        <v>44.28</v>
      </c>
      <c r="M25" s="14">
        <f>[21]Setembro!$J$16</f>
        <v>35.28</v>
      </c>
      <c r="N25" s="14">
        <f>[21]Setembro!$J$17</f>
        <v>39.96</v>
      </c>
      <c r="O25" s="14">
        <f>[21]Setembro!$J$18</f>
        <v>49.680000000000007</v>
      </c>
      <c r="P25" s="14">
        <f>[21]Setembro!$J$19</f>
        <v>37.080000000000005</v>
      </c>
      <c r="Q25" s="14">
        <f>[21]Setembro!$J$20</f>
        <v>38.880000000000003</v>
      </c>
      <c r="R25" s="14">
        <f>[21]Setembro!$J$21</f>
        <v>37.080000000000005</v>
      </c>
      <c r="S25" s="14">
        <f>[21]Setembro!$J$22</f>
        <v>27.720000000000002</v>
      </c>
      <c r="T25" s="14">
        <f>[21]Setembro!$J$23</f>
        <v>33.480000000000004</v>
      </c>
      <c r="U25" s="14">
        <f>[21]Setembro!$J$24</f>
        <v>40.32</v>
      </c>
      <c r="V25" s="14">
        <f>[21]Setembro!$J$25</f>
        <v>43.92</v>
      </c>
      <c r="W25" s="14">
        <f>[21]Setembro!$J$26</f>
        <v>39.24</v>
      </c>
      <c r="X25" s="14">
        <f>[21]Setembro!$J$27</f>
        <v>32.04</v>
      </c>
      <c r="Y25" s="14">
        <f>[21]Setembro!$J$28</f>
        <v>39.6</v>
      </c>
      <c r="Z25" s="14">
        <f>[21]Setembro!$J$29</f>
        <v>34.56</v>
      </c>
      <c r="AA25" s="14">
        <f>[21]Setembro!$J$30</f>
        <v>35.64</v>
      </c>
      <c r="AB25" s="14">
        <f>[21]Setembro!$J$31</f>
        <v>31.680000000000003</v>
      </c>
      <c r="AC25" s="14">
        <f>[21]Setembro!$J$32</f>
        <v>39.24</v>
      </c>
      <c r="AD25" s="14">
        <f>[21]Setembro!$J$33</f>
        <v>28.8</v>
      </c>
      <c r="AE25" s="14">
        <f>[21]Setembro!$J$34</f>
        <v>26.64</v>
      </c>
      <c r="AF25" s="96">
        <f t="shared" si="3"/>
        <v>54.36</v>
      </c>
    </row>
    <row r="26" spans="1:35" ht="17.100000000000001" customHeight="1" x14ac:dyDescent="0.2">
      <c r="A26" s="88" t="s">
        <v>16</v>
      </c>
      <c r="B26" s="14">
        <f>[22]Setembro!$J$5</f>
        <v>35.28</v>
      </c>
      <c r="C26" s="14">
        <f>[22]Setembro!$J$6</f>
        <v>39.24</v>
      </c>
      <c r="D26" s="14">
        <f>[22]Setembro!$J$7</f>
        <v>43.92</v>
      </c>
      <c r="E26" s="14">
        <f>[22]Setembro!$J$8</f>
        <v>29.880000000000003</v>
      </c>
      <c r="F26" s="14">
        <f>[22]Setembro!$J$9</f>
        <v>40.680000000000007</v>
      </c>
      <c r="G26" s="14">
        <f>[22]Setembro!$J$10</f>
        <v>23.759999999999998</v>
      </c>
      <c r="H26" s="14">
        <f>[22]Setembro!$J$11</f>
        <v>33.480000000000004</v>
      </c>
      <c r="I26" s="14">
        <f>[22]Setembro!$J$12</f>
        <v>39.24</v>
      </c>
      <c r="J26" s="14">
        <f>[22]Setembro!$J$13</f>
        <v>39.6</v>
      </c>
      <c r="K26" s="14">
        <f>[22]Setembro!$J$14</f>
        <v>54.36</v>
      </c>
      <c r="L26" s="14">
        <f>[22]Setembro!$J$15</f>
        <v>39.96</v>
      </c>
      <c r="M26" s="14">
        <f>[22]Setembro!$J$16</f>
        <v>26.64</v>
      </c>
      <c r="N26" s="14">
        <f>[22]Setembro!$J$17</f>
        <v>28.8</v>
      </c>
      <c r="O26" s="14">
        <f>[22]Setembro!$J$18</f>
        <v>32.76</v>
      </c>
      <c r="P26" s="14">
        <f>[22]Setembro!$J$19</f>
        <v>38.159999999999997</v>
      </c>
      <c r="Q26" s="14">
        <f>[22]Setembro!$J$20</f>
        <v>37.440000000000005</v>
      </c>
      <c r="R26" s="14">
        <f>[22]Setembro!$J$21</f>
        <v>42.480000000000004</v>
      </c>
      <c r="S26" s="14">
        <f>[22]Setembro!$J$22</f>
        <v>20.52</v>
      </c>
      <c r="T26" s="14">
        <f>[22]Setembro!$J$23</f>
        <v>35.28</v>
      </c>
      <c r="U26" s="14">
        <f>[22]Setembro!$J$24</f>
        <v>38.519999999999996</v>
      </c>
      <c r="V26" s="14">
        <f>[22]Setembro!$J$25</f>
        <v>33.119999999999997</v>
      </c>
      <c r="W26" s="14">
        <f>[22]Setembro!$J$26</f>
        <v>31.680000000000003</v>
      </c>
      <c r="X26" s="14">
        <f>[22]Setembro!$J$27</f>
        <v>27.36</v>
      </c>
      <c r="Y26" s="14">
        <f>[22]Setembro!$J$28</f>
        <v>31.680000000000003</v>
      </c>
      <c r="Z26" s="14">
        <f>[22]Setembro!$J$29</f>
        <v>35.28</v>
      </c>
      <c r="AA26" s="14">
        <f>[22]Setembro!$J$30</f>
        <v>28.08</v>
      </c>
      <c r="AB26" s="14">
        <f>[22]Setembro!$J$31</f>
        <v>24.840000000000003</v>
      </c>
      <c r="AC26" s="14">
        <f>[22]Setembro!$J$32</f>
        <v>30.96</v>
      </c>
      <c r="AD26" s="14">
        <f>[22]Setembro!$J$33</f>
        <v>27.36</v>
      </c>
      <c r="AE26" s="14">
        <f>[22]Setembro!$J$34</f>
        <v>27</v>
      </c>
      <c r="AF26" s="96">
        <f t="shared" si="3"/>
        <v>54.36</v>
      </c>
    </row>
    <row r="27" spans="1:35" ht="17.100000000000001" customHeight="1" x14ac:dyDescent="0.2">
      <c r="A27" s="88" t="s">
        <v>17</v>
      </c>
      <c r="B27" s="14">
        <f>[23]Setembro!$J$5</f>
        <v>37.440000000000005</v>
      </c>
      <c r="C27" s="14">
        <f>[23]Setembro!$J$6</f>
        <v>37.440000000000005</v>
      </c>
      <c r="D27" s="14">
        <f>[23]Setembro!$J$7</f>
        <v>42.12</v>
      </c>
      <c r="E27" s="14">
        <f>[23]Setembro!$J$8</f>
        <v>39.24</v>
      </c>
      <c r="F27" s="14">
        <f>[23]Setembro!$J$9</f>
        <v>23.040000000000003</v>
      </c>
      <c r="G27" s="14">
        <f>[23]Setembro!$J$10</f>
        <v>35.28</v>
      </c>
      <c r="H27" s="14">
        <f>[23]Setembro!$J$11</f>
        <v>42.12</v>
      </c>
      <c r="I27" s="14">
        <f>[23]Setembro!$J$12</f>
        <v>38.159999999999997</v>
      </c>
      <c r="J27" s="14">
        <f>[23]Setembro!$J$13</f>
        <v>45.36</v>
      </c>
      <c r="K27" s="14">
        <f>[23]Setembro!$J$14</f>
        <v>50.04</v>
      </c>
      <c r="L27" s="14">
        <f>[23]Setembro!$J$15</f>
        <v>39.96</v>
      </c>
      <c r="M27" s="14">
        <f>[23]Setembro!$J$16</f>
        <v>28.44</v>
      </c>
      <c r="N27" s="14">
        <f>[23]Setembro!$J$17</f>
        <v>38.880000000000003</v>
      </c>
      <c r="O27" s="14">
        <f>[23]Setembro!$J$18</f>
        <v>48.96</v>
      </c>
      <c r="P27" s="14">
        <f>[23]Setembro!$J$19</f>
        <v>47.519999999999996</v>
      </c>
      <c r="Q27" s="14">
        <f>[23]Setembro!$J$20</f>
        <v>46.800000000000004</v>
      </c>
      <c r="R27" s="14">
        <f>[23]Setembro!$J$21</f>
        <v>35.28</v>
      </c>
      <c r="S27" s="14">
        <f>[23]Setembro!$J$22</f>
        <v>21.240000000000002</v>
      </c>
      <c r="T27" s="14">
        <f>[23]Setembro!$J$23</f>
        <v>28.44</v>
      </c>
      <c r="U27" s="14">
        <f>[23]Setembro!$J$24</f>
        <v>35.28</v>
      </c>
      <c r="V27" s="14">
        <f>[23]Setembro!$J$25</f>
        <v>33.840000000000003</v>
      </c>
      <c r="W27" s="14">
        <f>[23]Setembro!$J$26</f>
        <v>31.319999999999997</v>
      </c>
      <c r="X27" s="14">
        <f>[23]Setembro!$J$27</f>
        <v>29.16</v>
      </c>
      <c r="Y27" s="14">
        <f>[23]Setembro!$J$28</f>
        <v>35.64</v>
      </c>
      <c r="Z27" s="14">
        <f>[23]Setembro!$J$29</f>
        <v>39.96</v>
      </c>
      <c r="AA27" s="14">
        <f>[23]Setembro!$J$30</f>
        <v>33.840000000000003</v>
      </c>
      <c r="AB27" s="14">
        <f>[23]Setembro!$J$31</f>
        <v>27.720000000000002</v>
      </c>
      <c r="AC27" s="14">
        <f>[23]Setembro!$J$32</f>
        <v>81.360000000000014</v>
      </c>
      <c r="AD27" s="14">
        <f>[23]Setembro!$J$33</f>
        <v>33.840000000000003</v>
      </c>
      <c r="AE27" s="14">
        <f>[23]Setembro!$J$34</f>
        <v>25.92</v>
      </c>
      <c r="AF27" s="96">
        <f>MAX(B27:AE27)</f>
        <v>81.360000000000014</v>
      </c>
    </row>
    <row r="28" spans="1:35" ht="17.100000000000001" customHeight="1" x14ac:dyDescent="0.2">
      <c r="A28" s="88" t="s">
        <v>18</v>
      </c>
      <c r="B28" s="14">
        <f>[24]Setembro!$J$5</f>
        <v>44.64</v>
      </c>
      <c r="C28" s="14">
        <f>[24]Setembro!$J$6</f>
        <v>39.6</v>
      </c>
      <c r="D28" s="14">
        <f>[24]Setembro!$J$7</f>
        <v>37.080000000000005</v>
      </c>
      <c r="E28" s="14">
        <f>[24]Setembro!$J$8</f>
        <v>36.72</v>
      </c>
      <c r="F28" s="14">
        <f>[24]Setembro!$J$9</f>
        <v>32.76</v>
      </c>
      <c r="G28" s="14">
        <f>[24]Setembro!$J$10</f>
        <v>37.080000000000005</v>
      </c>
      <c r="H28" s="14">
        <f>[24]Setembro!$J$11</f>
        <v>36</v>
      </c>
      <c r="I28" s="14">
        <f>[24]Setembro!$J$12</f>
        <v>36.36</v>
      </c>
      <c r="J28" s="14">
        <f>[24]Setembro!$J$13</f>
        <v>40.32</v>
      </c>
      <c r="K28" s="14">
        <f>[24]Setembro!$J$14</f>
        <v>40.680000000000007</v>
      </c>
      <c r="L28" s="14">
        <f>[24]Setembro!$J$15</f>
        <v>59.760000000000005</v>
      </c>
      <c r="M28" s="14">
        <f>[24]Setembro!$J$16</f>
        <v>39.24</v>
      </c>
      <c r="N28" s="14">
        <f>[24]Setembro!$J$17</f>
        <v>40.680000000000007</v>
      </c>
      <c r="O28" s="14">
        <f>[24]Setembro!$J$18</f>
        <v>51.12</v>
      </c>
      <c r="P28" s="14">
        <f>[24]Setembro!$J$19</f>
        <v>35.64</v>
      </c>
      <c r="Q28" s="14">
        <f>[24]Setembro!$J$20</f>
        <v>38.159999999999997</v>
      </c>
      <c r="R28" s="14">
        <f>[24]Setembro!$J$21</f>
        <v>45.36</v>
      </c>
      <c r="S28" s="14">
        <f>[24]Setembro!$J$22</f>
        <v>37.080000000000005</v>
      </c>
      <c r="T28" s="14">
        <f>[24]Setembro!$J$23</f>
        <v>38.159999999999997</v>
      </c>
      <c r="U28" s="14">
        <f>[24]Setembro!$J$24</f>
        <v>47.88</v>
      </c>
      <c r="V28" s="14">
        <f>[24]Setembro!$J$25</f>
        <v>41.4</v>
      </c>
      <c r="W28" s="14">
        <f>[24]Setembro!$J$26</f>
        <v>28.08</v>
      </c>
      <c r="X28" s="14">
        <f>[24]Setembro!$J$27</f>
        <v>30.6</v>
      </c>
      <c r="Y28" s="14">
        <f>[24]Setembro!$J$28</f>
        <v>36.36</v>
      </c>
      <c r="Z28" s="14">
        <f>[24]Setembro!$J$29</f>
        <v>43.56</v>
      </c>
      <c r="AA28" s="14">
        <f>[24]Setembro!$J$30</f>
        <v>45.72</v>
      </c>
      <c r="AB28" s="14">
        <f>[24]Setembro!$J$31</f>
        <v>32.4</v>
      </c>
      <c r="AC28" s="14">
        <f>[24]Setembro!$J$32</f>
        <v>42.480000000000004</v>
      </c>
      <c r="AD28" s="14">
        <f>[24]Setembro!$J$33</f>
        <v>30.6</v>
      </c>
      <c r="AE28" s="14">
        <f>[24]Setembro!$J$34</f>
        <v>39.24</v>
      </c>
      <c r="AF28" s="96">
        <f t="shared" si="3"/>
        <v>59.760000000000005</v>
      </c>
    </row>
    <row r="29" spans="1:35" ht="17.100000000000001" customHeight="1" x14ac:dyDescent="0.2">
      <c r="A29" s="88" t="s">
        <v>19</v>
      </c>
      <c r="B29" s="14">
        <f>[25]Setembro!$J$5</f>
        <v>45.72</v>
      </c>
      <c r="C29" s="14">
        <f>[25]Setembro!$J$6</f>
        <v>42.84</v>
      </c>
      <c r="D29" s="14">
        <f>[25]Setembro!$J$7</f>
        <v>39.24</v>
      </c>
      <c r="E29" s="14">
        <f>[25]Setembro!$J$8</f>
        <v>36.36</v>
      </c>
      <c r="F29" s="14">
        <f>[25]Setembro!$J$9</f>
        <v>29.880000000000003</v>
      </c>
      <c r="G29" s="14">
        <f>[25]Setembro!$J$10</f>
        <v>41.76</v>
      </c>
      <c r="H29" s="14">
        <f>[25]Setembro!$J$11</f>
        <v>36.72</v>
      </c>
      <c r="I29" s="14">
        <f>[25]Setembro!$J$12</f>
        <v>44.28</v>
      </c>
      <c r="J29" s="14">
        <f>[25]Setembro!$J$13</f>
        <v>45.72</v>
      </c>
      <c r="K29" s="14">
        <f>[25]Setembro!$J$14</f>
        <v>56.519999999999996</v>
      </c>
      <c r="L29" s="14">
        <f>[25]Setembro!$J$15</f>
        <v>36.36</v>
      </c>
      <c r="M29" s="14">
        <f>[25]Setembro!$J$16</f>
        <v>27.720000000000002</v>
      </c>
      <c r="N29" s="14">
        <f>[25]Setembro!$J$17</f>
        <v>39.6</v>
      </c>
      <c r="O29" s="14">
        <f>[25]Setembro!$J$18</f>
        <v>41.04</v>
      </c>
      <c r="P29" s="14">
        <f>[25]Setembro!$J$19</f>
        <v>36</v>
      </c>
      <c r="Q29" s="14">
        <f>[25]Setembro!$J$20</f>
        <v>30.6</v>
      </c>
      <c r="R29" s="14">
        <f>[25]Setembro!$J$21</f>
        <v>30.6</v>
      </c>
      <c r="S29" s="14">
        <f>[25]Setembro!$J$22</f>
        <v>18.720000000000002</v>
      </c>
      <c r="T29" s="14">
        <f>[25]Setembro!$J$23</f>
        <v>32.04</v>
      </c>
      <c r="U29" s="14">
        <f>[25]Setembro!$J$24</f>
        <v>43.56</v>
      </c>
      <c r="V29" s="14">
        <f>[25]Setembro!$J$25</f>
        <v>37.080000000000005</v>
      </c>
      <c r="W29" s="14">
        <f>[25]Setembro!$J$26</f>
        <v>37.800000000000004</v>
      </c>
      <c r="X29" s="14">
        <f>[25]Setembro!$J$27</f>
        <v>30.96</v>
      </c>
      <c r="Y29" s="14">
        <f>[25]Setembro!$J$28</f>
        <v>27</v>
      </c>
      <c r="Z29" s="14">
        <f>[25]Setembro!$J$29</f>
        <v>36.72</v>
      </c>
      <c r="AA29" s="14">
        <f>[25]Setembro!$J$30</f>
        <v>36</v>
      </c>
      <c r="AB29" s="14">
        <f>[25]Setembro!$J$31</f>
        <v>34.92</v>
      </c>
      <c r="AC29" s="14">
        <f>[25]Setembro!$J$32</f>
        <v>57.6</v>
      </c>
      <c r="AD29" s="14">
        <f>[25]Setembro!$J$33</f>
        <v>32.4</v>
      </c>
      <c r="AE29" s="14">
        <f>[25]Setembro!$J$34</f>
        <v>24.48</v>
      </c>
      <c r="AF29" s="96">
        <f t="shared" si="3"/>
        <v>57.6</v>
      </c>
    </row>
    <row r="30" spans="1:35" ht="17.100000000000001" customHeight="1" x14ac:dyDescent="0.2">
      <c r="A30" s="88" t="s">
        <v>31</v>
      </c>
      <c r="B30" s="14">
        <f>[26]Setembro!$J$5</f>
        <v>38.880000000000003</v>
      </c>
      <c r="C30" s="14">
        <f>[26]Setembro!$J$6</f>
        <v>42.12</v>
      </c>
      <c r="D30" s="14">
        <f>[26]Setembro!$J$7</f>
        <v>0</v>
      </c>
      <c r="E30" s="14" t="str">
        <f>[26]Setembro!$J$8</f>
        <v>*</v>
      </c>
      <c r="F30" s="14" t="str">
        <f>[26]Setembro!$J$9</f>
        <v>*</v>
      </c>
      <c r="G30" s="14">
        <f>[26]Setembro!$J$10</f>
        <v>34.56</v>
      </c>
      <c r="H30" s="14">
        <f>[26]Setembro!$J$11</f>
        <v>30.6</v>
      </c>
      <c r="I30" s="14">
        <f>[26]Setembro!$J$12</f>
        <v>19.8</v>
      </c>
      <c r="J30" s="14" t="str">
        <f>[26]Setembro!$J$13</f>
        <v>*</v>
      </c>
      <c r="K30" s="14">
        <f>[26]Setembro!$J$14</f>
        <v>38.519999999999996</v>
      </c>
      <c r="L30" s="14" t="str">
        <f>[26]Setembro!$J$15</f>
        <v>*</v>
      </c>
      <c r="M30" s="14" t="str">
        <f>[26]Setembro!$J$16</f>
        <v>*</v>
      </c>
      <c r="N30" s="14" t="str">
        <f>[26]Setembro!$J$17</f>
        <v>*</v>
      </c>
      <c r="O30" s="14">
        <f>[26]Setembro!$J$18</f>
        <v>43.2</v>
      </c>
      <c r="P30" s="14" t="str">
        <f>[26]Setembro!$J$19</f>
        <v>*</v>
      </c>
      <c r="Q30" s="14">
        <f>[26]Setembro!$J$20</f>
        <v>30.6</v>
      </c>
      <c r="R30" s="14">
        <f>[26]Setembro!$J$21</f>
        <v>23.040000000000003</v>
      </c>
      <c r="S30" s="14" t="str">
        <f>[26]Setembro!$J$22</f>
        <v>*</v>
      </c>
      <c r="T30" s="14">
        <f>[26]Setembro!$J$23</f>
        <v>38.880000000000003</v>
      </c>
      <c r="U30" s="14">
        <f>[26]Setembro!$J$24</f>
        <v>33.840000000000003</v>
      </c>
      <c r="V30" s="14">
        <f>[26]Setembro!$J$25</f>
        <v>37.800000000000004</v>
      </c>
      <c r="W30" s="14">
        <f>[26]Setembro!$J$26</f>
        <v>33.119999999999997</v>
      </c>
      <c r="X30" s="14" t="str">
        <f>[26]Setembro!$J$27</f>
        <v>*</v>
      </c>
      <c r="Y30" s="14">
        <f>[26]Setembro!$J$28</f>
        <v>0</v>
      </c>
      <c r="Z30" s="14" t="str">
        <f>[26]Setembro!$J$29</f>
        <v>*</v>
      </c>
      <c r="AA30" s="14">
        <f>[26]Setembro!$J$30</f>
        <v>23.759999999999998</v>
      </c>
      <c r="AB30" s="14">
        <f>[26]Setembro!$J$31</f>
        <v>27.720000000000002</v>
      </c>
      <c r="AC30" s="14">
        <f>[26]Setembro!$J$32</f>
        <v>38.159999999999997</v>
      </c>
      <c r="AD30" s="14">
        <f>[26]Setembro!$J$33</f>
        <v>24.840000000000003</v>
      </c>
      <c r="AE30" s="14">
        <f>[26]Setembro!$J$34</f>
        <v>42.84</v>
      </c>
      <c r="AF30" s="96">
        <f t="shared" si="3"/>
        <v>43.2</v>
      </c>
    </row>
    <row r="31" spans="1:35" ht="17.100000000000001" customHeight="1" x14ac:dyDescent="0.2">
      <c r="A31" s="88" t="s">
        <v>51</v>
      </c>
      <c r="B31" s="14">
        <f>[27]Setembro!$J$5</f>
        <v>36.72</v>
      </c>
      <c r="C31" s="14">
        <f>[27]Setembro!$J$6</f>
        <v>46.440000000000005</v>
      </c>
      <c r="D31" s="14">
        <f>[27]Setembro!$J$7</f>
        <v>42.12</v>
      </c>
      <c r="E31" s="14">
        <f>[27]Setembro!$J$8</f>
        <v>46.440000000000005</v>
      </c>
      <c r="F31" s="14">
        <f>[27]Setembro!$J$9</f>
        <v>38.880000000000003</v>
      </c>
      <c r="G31" s="14">
        <f>[27]Setembro!$J$10</f>
        <v>38.519999999999996</v>
      </c>
      <c r="H31" s="14">
        <f>[27]Setembro!$J$11</f>
        <v>38.880000000000003</v>
      </c>
      <c r="I31" s="14">
        <f>[27]Setembro!$J$12</f>
        <v>41.76</v>
      </c>
      <c r="J31" s="14">
        <f>[27]Setembro!$J$13</f>
        <v>46.440000000000005</v>
      </c>
      <c r="K31" s="14">
        <f>[27]Setembro!$J$14</f>
        <v>45</v>
      </c>
      <c r="L31" s="14">
        <f>[27]Setembro!$J$15</f>
        <v>34.92</v>
      </c>
      <c r="M31" s="14">
        <f>[27]Setembro!$J$16</f>
        <v>34.200000000000003</v>
      </c>
      <c r="N31" s="14">
        <f>[27]Setembro!$J$17</f>
        <v>49.680000000000007</v>
      </c>
      <c r="O31" s="14">
        <f>[27]Setembro!$J$18</f>
        <v>46.800000000000004</v>
      </c>
      <c r="P31" s="14">
        <f>[27]Setembro!$J$19</f>
        <v>36</v>
      </c>
      <c r="Q31" s="14">
        <f>[27]Setembro!$J$20</f>
        <v>39.96</v>
      </c>
      <c r="R31" s="14">
        <f>[27]Setembro!$J$21</f>
        <v>35.28</v>
      </c>
      <c r="S31" s="14">
        <f>[27]Setembro!$J$22</f>
        <v>42.480000000000004</v>
      </c>
      <c r="T31" s="14">
        <f>[27]Setembro!$J$23</f>
        <v>42.12</v>
      </c>
      <c r="U31" s="14">
        <f>[27]Setembro!$J$24</f>
        <v>50.76</v>
      </c>
      <c r="V31" s="14">
        <f>[27]Setembro!$J$25</f>
        <v>46.440000000000005</v>
      </c>
      <c r="W31" s="14">
        <f>[27]Setembro!$J$26</f>
        <v>50.04</v>
      </c>
      <c r="X31" s="14">
        <f>[27]Setembro!$J$27</f>
        <v>33.480000000000004</v>
      </c>
      <c r="Y31" s="14">
        <f>[27]Setembro!$J$28</f>
        <v>30.96</v>
      </c>
      <c r="Z31" s="14">
        <f>[27]Setembro!$J$29</f>
        <v>69.12</v>
      </c>
      <c r="AA31" s="14">
        <f>[27]Setembro!$J$30</f>
        <v>32.04</v>
      </c>
      <c r="AB31" s="14">
        <f>[27]Setembro!$J$31</f>
        <v>52.56</v>
      </c>
      <c r="AC31" s="14">
        <f>[27]Setembro!$J$32</f>
        <v>63</v>
      </c>
      <c r="AD31" s="14">
        <f>[27]Setembro!$J$33</f>
        <v>29.52</v>
      </c>
      <c r="AE31" s="14">
        <f>[27]Setembro!$J$34</f>
        <v>33.480000000000004</v>
      </c>
      <c r="AF31" s="96">
        <f>MAX(B31:AE31)</f>
        <v>69.12</v>
      </c>
    </row>
    <row r="32" spans="1:35" ht="17.100000000000001" customHeight="1" x14ac:dyDescent="0.2">
      <c r="A32" s="88" t="s">
        <v>20</v>
      </c>
      <c r="B32" s="14" t="str">
        <f>[28]Setembro!$J$5</f>
        <v>*</v>
      </c>
      <c r="C32" s="14" t="str">
        <f>[28]Setembro!$J$6</f>
        <v>*</v>
      </c>
      <c r="D32" s="14" t="str">
        <f>[28]Setembro!$J$7</f>
        <v>*</v>
      </c>
      <c r="E32" s="14" t="str">
        <f>[28]Setembro!$J$8</f>
        <v>*</v>
      </c>
      <c r="F32" s="14" t="str">
        <f>[28]Setembro!$J$9</f>
        <v>*</v>
      </c>
      <c r="G32" s="14" t="str">
        <f>[28]Setembro!$J$10</f>
        <v>*</v>
      </c>
      <c r="H32" s="14" t="str">
        <f>[28]Setembro!$J$11</f>
        <v>*</v>
      </c>
      <c r="I32" s="14" t="str">
        <f>[28]Setembro!$J$12</f>
        <v>*</v>
      </c>
      <c r="J32" s="14" t="str">
        <f>[28]Setembro!$J$13</f>
        <v>*</v>
      </c>
      <c r="K32" s="14" t="str">
        <f>[28]Setembro!$J$14</f>
        <v>*</v>
      </c>
      <c r="L32" s="14" t="str">
        <f>[28]Setembro!$J$15</f>
        <v>*</v>
      </c>
      <c r="M32" s="14" t="str">
        <f>[28]Setembro!$J$16</f>
        <v>*</v>
      </c>
      <c r="N32" s="14" t="str">
        <f>[28]Setembro!$J$17</f>
        <v>*</v>
      </c>
      <c r="O32" s="14" t="str">
        <f>[28]Setembro!$J$18</f>
        <v>*</v>
      </c>
      <c r="P32" s="14" t="str">
        <f>[28]Setembro!$J$19</f>
        <v>*</v>
      </c>
      <c r="Q32" s="14" t="str">
        <f>[28]Setembro!$J$20</f>
        <v>*</v>
      </c>
      <c r="R32" s="14" t="str">
        <f>[28]Setembro!$J$21</f>
        <v>*</v>
      </c>
      <c r="S32" s="14" t="str">
        <f>[28]Setembro!$J$22</f>
        <v>*</v>
      </c>
      <c r="T32" s="14" t="str">
        <f>[28]Setembro!$J$23</f>
        <v>*</v>
      </c>
      <c r="U32" s="14" t="str">
        <f>[28]Setembro!$J$24</f>
        <v>*</v>
      </c>
      <c r="V32" s="14" t="str">
        <f>[28]Setembro!$J$25</f>
        <v>*</v>
      </c>
      <c r="W32" s="14" t="str">
        <f>[28]Setembro!$J$26</f>
        <v>*</v>
      </c>
      <c r="X32" s="14" t="str">
        <f>[28]Setembro!$J$27</f>
        <v>*</v>
      </c>
      <c r="Y32" s="14" t="str">
        <f>[28]Setembro!$J$28</f>
        <v>*</v>
      </c>
      <c r="Z32" s="14" t="str">
        <f>[28]Setembro!$J$29</f>
        <v>*</v>
      </c>
      <c r="AA32" s="14" t="str">
        <f>[28]Setembro!$J$30</f>
        <v>*</v>
      </c>
      <c r="AB32" s="14" t="str">
        <f>[28]Setembro!$J$31</f>
        <v>*</v>
      </c>
      <c r="AC32" s="14" t="str">
        <f>[28]Setembro!$J$32</f>
        <v>*</v>
      </c>
      <c r="AD32" s="14" t="str">
        <f>[28]Setembro!$J$33</f>
        <v>*</v>
      </c>
      <c r="AE32" s="14" t="str">
        <f>[28]Setembro!$J$34</f>
        <v>*</v>
      </c>
      <c r="AF32" s="96" t="s">
        <v>142</v>
      </c>
    </row>
    <row r="33" spans="1:34" s="5" customFormat="1" ht="17.100000000000001" customHeight="1" x14ac:dyDescent="0.2">
      <c r="A33" s="90" t="s">
        <v>33</v>
      </c>
      <c r="B33" s="25">
        <f t="shared" ref="B33:AF33" si="4">MAX(B5:B32)</f>
        <v>57.960000000000008</v>
      </c>
      <c r="C33" s="25">
        <f t="shared" si="4"/>
        <v>52.2</v>
      </c>
      <c r="D33" s="25">
        <f t="shared" si="4"/>
        <v>44.28</v>
      </c>
      <c r="E33" s="25">
        <f t="shared" si="4"/>
        <v>47.16</v>
      </c>
      <c r="F33" s="25">
        <f t="shared" si="4"/>
        <v>72</v>
      </c>
      <c r="G33" s="25">
        <f t="shared" si="4"/>
        <v>41.76</v>
      </c>
      <c r="H33" s="25">
        <f t="shared" si="4"/>
        <v>42.480000000000004</v>
      </c>
      <c r="I33" s="25">
        <f t="shared" si="4"/>
        <v>46.800000000000004</v>
      </c>
      <c r="J33" s="25">
        <f t="shared" si="4"/>
        <v>48.24</v>
      </c>
      <c r="K33" s="25">
        <f t="shared" si="4"/>
        <v>64.08</v>
      </c>
      <c r="L33" s="25">
        <f t="shared" si="4"/>
        <v>59.760000000000005</v>
      </c>
      <c r="M33" s="25">
        <f t="shared" si="4"/>
        <v>44.28</v>
      </c>
      <c r="N33" s="25">
        <f t="shared" si="4"/>
        <v>79.92</v>
      </c>
      <c r="O33" s="25">
        <f t="shared" si="4"/>
        <v>51.84</v>
      </c>
      <c r="P33" s="25">
        <f t="shared" si="4"/>
        <v>60.839999999999996</v>
      </c>
      <c r="Q33" s="25">
        <f t="shared" si="4"/>
        <v>60.480000000000004</v>
      </c>
      <c r="R33" s="25">
        <f t="shared" si="4"/>
        <v>47.519999999999996</v>
      </c>
      <c r="S33" s="25">
        <f t="shared" si="4"/>
        <v>42.480000000000004</v>
      </c>
      <c r="T33" s="25">
        <f t="shared" si="4"/>
        <v>51.12</v>
      </c>
      <c r="U33" s="25">
        <f t="shared" si="4"/>
        <v>53.64</v>
      </c>
      <c r="V33" s="25">
        <f t="shared" si="4"/>
        <v>46.440000000000005</v>
      </c>
      <c r="W33" s="25">
        <f t="shared" si="4"/>
        <v>50.04</v>
      </c>
      <c r="X33" s="25">
        <f t="shared" si="4"/>
        <v>42.84</v>
      </c>
      <c r="Y33" s="25">
        <f t="shared" si="4"/>
        <v>46.080000000000005</v>
      </c>
      <c r="Z33" s="25">
        <f t="shared" si="4"/>
        <v>69.12</v>
      </c>
      <c r="AA33" s="25">
        <f t="shared" si="4"/>
        <v>48.6</v>
      </c>
      <c r="AB33" s="25">
        <f t="shared" si="4"/>
        <v>55.440000000000005</v>
      </c>
      <c r="AC33" s="25">
        <f t="shared" si="4"/>
        <v>81.360000000000014</v>
      </c>
      <c r="AD33" s="25">
        <f t="shared" si="4"/>
        <v>50.76</v>
      </c>
      <c r="AE33" s="25">
        <f t="shared" si="4"/>
        <v>46.800000000000004</v>
      </c>
      <c r="AF33" s="95">
        <f t="shared" si="4"/>
        <v>81.360000000000014</v>
      </c>
    </row>
    <row r="34" spans="1:34" x14ac:dyDescent="0.2">
      <c r="A34" s="68"/>
      <c r="B34" s="69"/>
      <c r="C34" s="69"/>
      <c r="D34" s="69" t="s">
        <v>141</v>
      </c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72"/>
      <c r="AF34" s="74"/>
    </row>
    <row r="35" spans="1:34" x14ac:dyDescent="0.2">
      <c r="A35" s="68"/>
      <c r="B35" s="75" t="s">
        <v>138</v>
      </c>
      <c r="C35" s="75"/>
      <c r="D35" s="75"/>
      <c r="E35" s="75"/>
      <c r="F35" s="75"/>
      <c r="G35" s="75"/>
      <c r="H35" s="75"/>
      <c r="I35" s="75"/>
      <c r="J35" s="70"/>
      <c r="K35" s="70"/>
      <c r="L35" s="70"/>
      <c r="M35" s="70" t="s">
        <v>52</v>
      </c>
      <c r="N35" s="70"/>
      <c r="O35" s="70"/>
      <c r="P35" s="70"/>
      <c r="Q35" s="70"/>
      <c r="R35" s="70"/>
      <c r="S35" s="70"/>
      <c r="T35" s="122" t="s">
        <v>139</v>
      </c>
      <c r="U35" s="122"/>
      <c r="V35" s="122"/>
      <c r="W35" s="122"/>
      <c r="X35" s="122"/>
      <c r="Y35" s="70"/>
      <c r="Z35" s="70"/>
      <c r="AA35" s="70"/>
      <c r="AB35" s="70"/>
      <c r="AC35" s="70"/>
      <c r="AD35" s="71"/>
      <c r="AE35" s="70"/>
      <c r="AF35" s="79"/>
      <c r="AG35" s="2"/>
    </row>
    <row r="36" spans="1:34" x14ac:dyDescent="0.2">
      <c r="A36" s="77"/>
      <c r="B36" s="70"/>
      <c r="C36" s="70"/>
      <c r="D36" s="70"/>
      <c r="E36" s="70"/>
      <c r="F36" s="70"/>
      <c r="G36" s="70"/>
      <c r="H36" s="70"/>
      <c r="I36" s="70"/>
      <c r="J36" s="78"/>
      <c r="K36" s="78"/>
      <c r="L36" s="78"/>
      <c r="M36" s="78" t="s">
        <v>53</v>
      </c>
      <c r="N36" s="78"/>
      <c r="O36" s="78"/>
      <c r="P36" s="78"/>
      <c r="Q36" s="70"/>
      <c r="R36" s="70"/>
      <c r="S36" s="70"/>
      <c r="T36" s="123" t="s">
        <v>140</v>
      </c>
      <c r="U36" s="123"/>
      <c r="V36" s="123"/>
      <c r="W36" s="123"/>
      <c r="X36" s="123"/>
      <c r="Y36" s="70"/>
      <c r="Z36" s="70"/>
      <c r="AA36" s="70"/>
      <c r="AB36" s="70"/>
      <c r="AC36" s="70"/>
      <c r="AD36" s="71"/>
      <c r="AE36" s="72"/>
      <c r="AF36" s="74"/>
      <c r="AG36" s="2"/>
      <c r="AH36" s="2"/>
    </row>
    <row r="37" spans="1:34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72"/>
      <c r="AF37" s="74"/>
      <c r="AG37" s="12"/>
    </row>
    <row r="38" spans="1:34" ht="13.5" thickBot="1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97"/>
    </row>
    <row r="41" spans="1:34" x14ac:dyDescent="0.2">
      <c r="F41" s="2" t="s">
        <v>54</v>
      </c>
      <c r="X41" s="2" t="s">
        <v>54</v>
      </c>
    </row>
    <row r="42" spans="1:34" x14ac:dyDescent="0.2">
      <c r="H42" s="2" t="s">
        <v>54</v>
      </c>
      <c r="K42" s="2" t="s">
        <v>54</v>
      </c>
    </row>
  </sheetData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Cemtec3</cp:lastModifiedBy>
  <cp:lastPrinted>2017-10-02T16:53:10Z</cp:lastPrinted>
  <dcterms:created xsi:type="dcterms:W3CDTF">2008-08-15T13:32:29Z</dcterms:created>
  <dcterms:modified xsi:type="dcterms:W3CDTF">2017-11-07T13:48:36Z</dcterms:modified>
</cp:coreProperties>
</file>