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F27" i="13" l="1"/>
  <c r="AG15" i="13" l="1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4" i="13"/>
  <c r="AG13" i="13"/>
  <c r="AG12" i="13"/>
  <c r="AG11" i="13"/>
  <c r="AG10" i="13"/>
  <c r="AG9" i="13"/>
  <c r="AG8" i="13"/>
  <c r="AG7" i="13"/>
  <c r="AG6" i="13"/>
  <c r="AG5" i="13"/>
  <c r="K23" i="4" l="1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P33" i="14" l="1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8" i="6" l="1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G30" i="15" l="1"/>
  <c r="AI16" i="14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2" l="1"/>
  <c r="AH33" i="6"/>
  <c r="AG33" i="15"/>
  <c r="AH33" i="14"/>
  <c r="AH33" i="9"/>
  <c r="AH33" i="8"/>
  <c r="AG33" i="8"/>
  <c r="AG33" i="7"/>
  <c r="AH33" i="5"/>
  <c r="AG33" i="4"/>
  <c r="AG33" i="6"/>
  <c r="AG33" i="9"/>
  <c r="AG34" i="14"/>
  <c r="AG33" i="5"/>
  <c r="AG33" i="14"/>
</calcChain>
</file>

<file path=xl/sharedStrings.xml><?xml version="1.0" encoding="utf-8"?>
<sst xmlns="http://schemas.openxmlformats.org/spreadsheetml/2006/main" count="493" uniqueCount="69">
  <si>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</si>
  <si>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</si>
  <si>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</si>
  <si>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</si>
  <si>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</si>
  <si>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</si>
  <si>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</si>
  <si>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</si>
  <si>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</si>
  <si>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</si>
  <si>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</si>
  <si>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</si>
  <si>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</si>
  <si>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</si>
  <si>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</si>
  <si>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</si>
  <si>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</si>
  <si>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</si>
  <si>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</si>
  <si>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</si>
  <si>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</si>
  <si>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</si>
  <si>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</si>
  <si>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</si>
  <si>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</si>
  <si>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</si>
  <si>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</si>
  <si>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</si>
  <si>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</si>
  <si>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</si>
  <si>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</si>
  <si>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</si>
  <si>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</si>
  <si>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</si>
  <si>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</si>
  <si>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</si>
  <si>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</si>
  <si>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</si>
  <si>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</si>
  <si>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</si>
  <si>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</si>
  <si>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</si>
  <si>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</si>
  <si>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</si>
  <si>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</si>
  <si>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</si>
  <si>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</si>
  <si>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</si>
  <si>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</si>
  <si>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</si>
  <si>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</si>
  <si>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</si>
  <si>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</si>
  <si>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Fonte : PCDs_Inmet/Cemtec/Agraer/Seprotur</t>
  </si>
  <si>
    <t>Carlos Eduardo Borges Daniel</t>
  </si>
  <si>
    <t>Geógrafo/Assessoria Técnica/Cemtec</t>
  </si>
  <si>
    <t>Bataguassu</t>
  </si>
  <si>
    <t>Outubro/2013</t>
  </si>
  <si>
    <t>Obs: Os sensores de Velocidade e Rajada de Ventos de Rio Brilhante, com problemas.</t>
  </si>
  <si>
    <t>Obs : Porto Murtinho, nos dias de 08 à 11 com dados de UTCs faltantes, e nos dias de 12 à 15 sem nenhum dados.</t>
  </si>
  <si>
    <t>SO</t>
  </si>
  <si>
    <t>S</t>
  </si>
  <si>
    <t>NE</t>
  </si>
  <si>
    <t>SE</t>
  </si>
  <si>
    <t>L</t>
  </si>
  <si>
    <t>Cátia Braga</t>
  </si>
  <si>
    <t>Meteorologista/Cemtec</t>
  </si>
  <si>
    <t>N</t>
  </si>
  <si>
    <t>NE/L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</si>
</sst>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/>
    <xf numFmtId="14" fontId="16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17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3" fillId="8" borderId="0" xfId="0" applyNumberFormat="1" applyFont="1" applyFill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23.362499999999997</v>
          </cell>
          <cell r="C5">
            <v>29.5</v>
          </cell>
          <cell r="D5">
            <v>19.899999999999999</v>
          </cell>
          <cell r="E5">
            <v>82.875</v>
          </cell>
          <cell r="F5">
            <v>97</v>
          </cell>
          <cell r="G5">
            <v>56</v>
          </cell>
          <cell r="H5">
            <v>8.2799999999999994</v>
          </cell>
          <cell r="I5" t="str">
            <v>NO</v>
          </cell>
          <cell r="J5">
            <v>29.880000000000003</v>
          </cell>
          <cell r="K5">
            <v>18.599999999999998</v>
          </cell>
        </row>
        <row r="6">
          <cell r="B6">
            <v>22.658333333333331</v>
          </cell>
          <cell r="C6">
            <v>25.3</v>
          </cell>
          <cell r="D6">
            <v>20.399999999999999</v>
          </cell>
          <cell r="E6">
            <v>86.041666666666671</v>
          </cell>
          <cell r="F6">
            <v>98</v>
          </cell>
          <cell r="G6">
            <v>77</v>
          </cell>
          <cell r="H6">
            <v>7.9200000000000008</v>
          </cell>
          <cell r="I6" t="str">
            <v>SO</v>
          </cell>
          <cell r="J6">
            <v>17.64</v>
          </cell>
          <cell r="K6">
            <v>26.400000000000002</v>
          </cell>
        </row>
        <row r="7">
          <cell r="B7">
            <v>26.616666666666671</v>
          </cell>
          <cell r="C7">
            <v>35.700000000000003</v>
          </cell>
          <cell r="D7">
            <v>20.6</v>
          </cell>
          <cell r="E7">
            <v>69.333333333333329</v>
          </cell>
          <cell r="F7">
            <v>97</v>
          </cell>
          <cell r="G7">
            <v>27</v>
          </cell>
          <cell r="H7">
            <v>10.08</v>
          </cell>
          <cell r="I7" t="str">
            <v>O</v>
          </cell>
          <cell r="J7">
            <v>25.92</v>
          </cell>
          <cell r="K7">
            <v>0.2</v>
          </cell>
        </row>
        <row r="8">
          <cell r="B8">
            <v>22.437499999999996</v>
          </cell>
          <cell r="C8">
            <v>27.6</v>
          </cell>
          <cell r="D8">
            <v>20.3</v>
          </cell>
          <cell r="E8">
            <v>87.291666666666671</v>
          </cell>
          <cell r="F8">
            <v>98</v>
          </cell>
          <cell r="G8">
            <v>60</v>
          </cell>
          <cell r="H8">
            <v>13.68</v>
          </cell>
          <cell r="I8" t="str">
            <v>NE</v>
          </cell>
          <cell r="J8">
            <v>35.64</v>
          </cell>
          <cell r="K8">
            <v>25.599999999999998</v>
          </cell>
        </row>
        <row r="9">
          <cell r="B9">
            <v>22.125</v>
          </cell>
          <cell r="C9">
            <v>28.2</v>
          </cell>
          <cell r="D9">
            <v>17.8</v>
          </cell>
          <cell r="E9">
            <v>63.166666666666664</v>
          </cell>
          <cell r="F9">
            <v>98</v>
          </cell>
          <cell r="G9">
            <v>20</v>
          </cell>
          <cell r="H9">
            <v>12.6</v>
          </cell>
          <cell r="I9" t="str">
            <v>NO</v>
          </cell>
          <cell r="J9">
            <v>23.040000000000003</v>
          </cell>
          <cell r="K9">
            <v>0.2</v>
          </cell>
        </row>
        <row r="10">
          <cell r="B10">
            <v>21.625</v>
          </cell>
          <cell r="C10">
            <v>30.7</v>
          </cell>
          <cell r="D10">
            <v>14.4</v>
          </cell>
          <cell r="E10">
            <v>55.416666666666664</v>
          </cell>
          <cell r="F10">
            <v>96</v>
          </cell>
          <cell r="G10">
            <v>15</v>
          </cell>
          <cell r="H10">
            <v>9.7200000000000006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22.575000000000003</v>
          </cell>
          <cell r="C11">
            <v>28.6</v>
          </cell>
          <cell r="D11">
            <v>17</v>
          </cell>
          <cell r="E11">
            <v>53.708333333333336</v>
          </cell>
          <cell r="F11">
            <v>79</v>
          </cell>
          <cell r="G11">
            <v>33</v>
          </cell>
          <cell r="H11">
            <v>13.32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22.474999999999998</v>
          </cell>
          <cell r="C12">
            <v>29</v>
          </cell>
          <cell r="D12">
            <v>16.8</v>
          </cell>
          <cell r="E12">
            <v>57.125</v>
          </cell>
          <cell r="F12">
            <v>75</v>
          </cell>
          <cell r="G12">
            <v>42</v>
          </cell>
          <cell r="H12">
            <v>16.920000000000002</v>
          </cell>
          <cell r="I12" t="str">
            <v>SO</v>
          </cell>
          <cell r="J12">
            <v>33.840000000000003</v>
          </cell>
          <cell r="K12">
            <v>0.2</v>
          </cell>
        </row>
        <row r="13">
          <cell r="B13">
            <v>24.158333333333331</v>
          </cell>
          <cell r="C13">
            <v>32</v>
          </cell>
          <cell r="D13">
            <v>17.2</v>
          </cell>
          <cell r="E13">
            <v>65.416666666666671</v>
          </cell>
          <cell r="F13">
            <v>96</v>
          </cell>
          <cell r="G13">
            <v>37</v>
          </cell>
          <cell r="H13">
            <v>15.48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25.987500000000001</v>
          </cell>
          <cell r="C14">
            <v>33.700000000000003</v>
          </cell>
          <cell r="D14">
            <v>18.7</v>
          </cell>
          <cell r="E14">
            <v>53.833333333333336</v>
          </cell>
          <cell r="F14">
            <v>84</v>
          </cell>
          <cell r="G14">
            <v>26</v>
          </cell>
          <cell r="H14">
            <v>17.28</v>
          </cell>
          <cell r="I14" t="str">
            <v>SO</v>
          </cell>
          <cell r="J14">
            <v>37.080000000000005</v>
          </cell>
          <cell r="K14">
            <v>0</v>
          </cell>
        </row>
        <row r="15">
          <cell r="B15">
            <v>24.595833333333328</v>
          </cell>
          <cell r="C15">
            <v>31.8</v>
          </cell>
          <cell r="D15">
            <v>18.8</v>
          </cell>
          <cell r="E15">
            <v>57.041666666666664</v>
          </cell>
          <cell r="F15">
            <v>92</v>
          </cell>
          <cell r="G15">
            <v>31</v>
          </cell>
          <cell r="H15">
            <v>11.16</v>
          </cell>
          <cell r="I15" t="str">
            <v>SO</v>
          </cell>
          <cell r="J15">
            <v>27.720000000000002</v>
          </cell>
          <cell r="K15">
            <v>1</v>
          </cell>
        </row>
        <row r="16">
          <cell r="B16">
            <v>24.304166666666671</v>
          </cell>
          <cell r="C16">
            <v>31.3</v>
          </cell>
          <cell r="D16">
            <v>20.6</v>
          </cell>
          <cell r="E16">
            <v>75.125</v>
          </cell>
          <cell r="F16">
            <v>97</v>
          </cell>
          <cell r="G16">
            <v>35</v>
          </cell>
          <cell r="H16">
            <v>11.16</v>
          </cell>
          <cell r="I16" t="str">
            <v>S</v>
          </cell>
          <cell r="J16">
            <v>25.2</v>
          </cell>
          <cell r="K16">
            <v>1.9999999999999998</v>
          </cell>
        </row>
        <row r="17">
          <cell r="B17">
            <v>25.516666666666669</v>
          </cell>
          <cell r="C17">
            <v>34.9</v>
          </cell>
          <cell r="D17">
            <v>19.7</v>
          </cell>
          <cell r="E17">
            <v>61.208333333333336</v>
          </cell>
          <cell r="F17">
            <v>83</v>
          </cell>
          <cell r="G17">
            <v>29</v>
          </cell>
          <cell r="H17">
            <v>31.680000000000003</v>
          </cell>
          <cell r="I17" t="str">
            <v>SO</v>
          </cell>
          <cell r="J17">
            <v>58.680000000000007</v>
          </cell>
          <cell r="K17">
            <v>1.8</v>
          </cell>
        </row>
        <row r="18">
          <cell r="B18">
            <v>26.520833333333332</v>
          </cell>
          <cell r="C18">
            <v>35.299999999999997</v>
          </cell>
          <cell r="D18">
            <v>20.100000000000001</v>
          </cell>
          <cell r="E18">
            <v>66.5</v>
          </cell>
          <cell r="F18">
            <v>96</v>
          </cell>
          <cell r="G18">
            <v>29</v>
          </cell>
          <cell r="H18">
            <v>8.2799999999999994</v>
          </cell>
          <cell r="I18" t="str">
            <v>O</v>
          </cell>
          <cell r="J18">
            <v>16.920000000000002</v>
          </cell>
          <cell r="K18">
            <v>0</v>
          </cell>
        </row>
        <row r="19">
          <cell r="B19">
            <v>24.995833333333334</v>
          </cell>
          <cell r="C19">
            <v>29.4</v>
          </cell>
          <cell r="D19">
            <v>21.6</v>
          </cell>
          <cell r="E19">
            <v>72.083333333333329</v>
          </cell>
          <cell r="F19">
            <v>94</v>
          </cell>
          <cell r="G19">
            <v>48</v>
          </cell>
          <cell r="H19">
            <v>16.2</v>
          </cell>
          <cell r="I19" t="str">
            <v>O</v>
          </cell>
          <cell r="J19">
            <v>42.84</v>
          </cell>
          <cell r="K19">
            <v>0.4</v>
          </cell>
        </row>
        <row r="20">
          <cell r="B20">
            <v>25.183333333333337</v>
          </cell>
          <cell r="C20">
            <v>32.9</v>
          </cell>
          <cell r="D20">
            <v>20.2</v>
          </cell>
          <cell r="E20">
            <v>76.166666666666671</v>
          </cell>
          <cell r="F20">
            <v>97</v>
          </cell>
          <cell r="G20">
            <v>42</v>
          </cell>
          <cell r="H20">
            <v>12.96</v>
          </cell>
          <cell r="I20" t="str">
            <v>O</v>
          </cell>
          <cell r="J20">
            <v>53.64</v>
          </cell>
          <cell r="K20">
            <v>5.4</v>
          </cell>
        </row>
        <row r="21">
          <cell r="B21">
            <v>24.779166666666658</v>
          </cell>
          <cell r="C21">
            <v>32.799999999999997</v>
          </cell>
          <cell r="D21">
            <v>20.6</v>
          </cell>
          <cell r="E21">
            <v>79.083333333333329</v>
          </cell>
          <cell r="F21">
            <v>97</v>
          </cell>
          <cell r="G21">
            <v>42</v>
          </cell>
          <cell r="H21">
            <v>9</v>
          </cell>
          <cell r="I21" t="str">
            <v>O</v>
          </cell>
          <cell r="J21">
            <v>29.16</v>
          </cell>
          <cell r="K21">
            <v>0.2</v>
          </cell>
        </row>
        <row r="22">
          <cell r="B22">
            <v>26.633333333333329</v>
          </cell>
          <cell r="C22">
            <v>32.9</v>
          </cell>
          <cell r="D22">
            <v>22.1</v>
          </cell>
          <cell r="E22">
            <v>65.083333333333329</v>
          </cell>
          <cell r="F22">
            <v>97</v>
          </cell>
          <cell r="G22">
            <v>25</v>
          </cell>
          <cell r="H22">
            <v>12.24</v>
          </cell>
          <cell r="I22" t="str">
            <v>N</v>
          </cell>
          <cell r="J22">
            <v>28.44</v>
          </cell>
          <cell r="K22">
            <v>2.5999999999999996</v>
          </cell>
        </row>
        <row r="23">
          <cell r="B23">
            <v>25.395833333333332</v>
          </cell>
          <cell r="C23">
            <v>34.4</v>
          </cell>
          <cell r="D23">
            <v>16.899999999999999</v>
          </cell>
          <cell r="E23">
            <v>57.791666666666664</v>
          </cell>
          <cell r="F23">
            <v>96</v>
          </cell>
          <cell r="G23">
            <v>19</v>
          </cell>
          <cell r="H23">
            <v>10.44</v>
          </cell>
          <cell r="I23" t="str">
            <v>N</v>
          </cell>
          <cell r="J23">
            <v>32.4</v>
          </cell>
          <cell r="K23">
            <v>0</v>
          </cell>
        </row>
        <row r="24">
          <cell r="B24">
            <v>26.437499999999996</v>
          </cell>
          <cell r="C24">
            <v>37.4</v>
          </cell>
          <cell r="D24">
            <v>15.8</v>
          </cell>
          <cell r="E24">
            <v>54.375</v>
          </cell>
          <cell r="F24">
            <v>94</v>
          </cell>
          <cell r="G24">
            <v>21</v>
          </cell>
          <cell r="H24">
            <v>14.76</v>
          </cell>
          <cell r="I24" t="str">
            <v>O</v>
          </cell>
          <cell r="J24">
            <v>36.72</v>
          </cell>
          <cell r="K24">
            <v>0</v>
          </cell>
        </row>
        <row r="25">
          <cell r="B25">
            <v>29.937499999999996</v>
          </cell>
          <cell r="C25">
            <v>36.5</v>
          </cell>
          <cell r="D25">
            <v>23</v>
          </cell>
          <cell r="E25">
            <v>50.5</v>
          </cell>
          <cell r="F25">
            <v>78</v>
          </cell>
          <cell r="G25">
            <v>30</v>
          </cell>
          <cell r="H25">
            <v>20.52</v>
          </cell>
          <cell r="I25" t="str">
            <v>NE</v>
          </cell>
          <cell r="J25">
            <v>47.16</v>
          </cell>
          <cell r="K25">
            <v>0</v>
          </cell>
        </row>
        <row r="26">
          <cell r="B26">
            <v>26.158333333333335</v>
          </cell>
          <cell r="C26">
            <v>32.700000000000003</v>
          </cell>
          <cell r="D26">
            <v>20.6</v>
          </cell>
          <cell r="E26">
            <v>68.083333333333329</v>
          </cell>
          <cell r="F26">
            <v>97</v>
          </cell>
          <cell r="G26">
            <v>35</v>
          </cell>
          <cell r="H26">
            <v>17.64</v>
          </cell>
          <cell r="I26" t="str">
            <v>SO</v>
          </cell>
          <cell r="J26">
            <v>38.159999999999997</v>
          </cell>
          <cell r="K26">
            <v>17.399999999999999</v>
          </cell>
        </row>
        <row r="27">
          <cell r="B27">
            <v>27.424999999999997</v>
          </cell>
          <cell r="C27">
            <v>36.200000000000003</v>
          </cell>
          <cell r="D27">
            <v>21.4</v>
          </cell>
          <cell r="E27">
            <v>65.25</v>
          </cell>
          <cell r="F27">
            <v>94</v>
          </cell>
          <cell r="G27">
            <v>29</v>
          </cell>
          <cell r="H27">
            <v>14.04</v>
          </cell>
          <cell r="I27" t="str">
            <v>SE</v>
          </cell>
          <cell r="J27">
            <v>58.32</v>
          </cell>
          <cell r="K27">
            <v>4.2</v>
          </cell>
        </row>
        <row r="28">
          <cell r="B28">
            <v>27.350000000000005</v>
          </cell>
          <cell r="C28">
            <v>36.1</v>
          </cell>
          <cell r="D28">
            <v>21.5</v>
          </cell>
          <cell r="E28">
            <v>69.458333333333329</v>
          </cell>
          <cell r="F28">
            <v>97</v>
          </cell>
          <cell r="G28">
            <v>29</v>
          </cell>
          <cell r="H28">
            <v>12.6</v>
          </cell>
          <cell r="I28" t="str">
            <v>NE</v>
          </cell>
          <cell r="J28">
            <v>46.800000000000004</v>
          </cell>
          <cell r="K28">
            <v>15.600000000000001</v>
          </cell>
        </row>
        <row r="29">
          <cell r="B29">
            <v>24.862499999999997</v>
          </cell>
          <cell r="C29">
            <v>34.9</v>
          </cell>
          <cell r="D29">
            <v>21.2</v>
          </cell>
          <cell r="E29">
            <v>81.75</v>
          </cell>
          <cell r="F29">
            <v>97</v>
          </cell>
          <cell r="G29">
            <v>40</v>
          </cell>
          <cell r="H29">
            <v>9</v>
          </cell>
          <cell r="I29" t="str">
            <v>SO</v>
          </cell>
          <cell r="J29">
            <v>47.88</v>
          </cell>
          <cell r="K29">
            <v>14.799999999999997</v>
          </cell>
        </row>
        <row r="30">
          <cell r="B30">
            <v>26.325000000000006</v>
          </cell>
          <cell r="C30">
            <v>34.6</v>
          </cell>
          <cell r="D30">
            <v>21.1</v>
          </cell>
          <cell r="E30">
            <v>73.208333333333329</v>
          </cell>
          <cell r="F30">
            <v>97</v>
          </cell>
          <cell r="G30">
            <v>38</v>
          </cell>
          <cell r="H30">
            <v>14.76</v>
          </cell>
          <cell r="I30" t="str">
            <v>O</v>
          </cell>
          <cell r="J30">
            <v>43.56</v>
          </cell>
          <cell r="K30">
            <v>0</v>
          </cell>
        </row>
        <row r="31">
          <cell r="B31">
            <v>26.654166666666669</v>
          </cell>
          <cell r="C31">
            <v>35.4</v>
          </cell>
          <cell r="D31">
            <v>22.5</v>
          </cell>
          <cell r="E31">
            <v>74.708333333333329</v>
          </cell>
          <cell r="F31">
            <v>95</v>
          </cell>
          <cell r="G31">
            <v>33</v>
          </cell>
          <cell r="H31">
            <v>15.120000000000001</v>
          </cell>
          <cell r="I31" t="str">
            <v>NE</v>
          </cell>
          <cell r="J31">
            <v>46.080000000000005</v>
          </cell>
          <cell r="K31">
            <v>10.4</v>
          </cell>
        </row>
        <row r="32">
          <cell r="B32">
            <v>25.991666666666664</v>
          </cell>
          <cell r="C32">
            <v>33</v>
          </cell>
          <cell r="D32">
            <v>21.5</v>
          </cell>
          <cell r="E32">
            <v>74.625</v>
          </cell>
          <cell r="F32">
            <v>97</v>
          </cell>
          <cell r="G32">
            <v>43</v>
          </cell>
          <cell r="H32">
            <v>10.8</v>
          </cell>
          <cell r="I32" t="str">
            <v>O</v>
          </cell>
          <cell r="J32">
            <v>24.12</v>
          </cell>
          <cell r="K32">
            <v>0</v>
          </cell>
        </row>
        <row r="33">
          <cell r="B33">
            <v>26.329166666666669</v>
          </cell>
          <cell r="C33">
            <v>33.4</v>
          </cell>
          <cell r="D33">
            <v>20</v>
          </cell>
          <cell r="E33">
            <v>58.625</v>
          </cell>
          <cell r="F33">
            <v>85</v>
          </cell>
          <cell r="G33">
            <v>34</v>
          </cell>
          <cell r="H33">
            <v>11.879999999999999</v>
          </cell>
          <cell r="I33" t="str">
            <v>SO</v>
          </cell>
          <cell r="J33">
            <v>26.64</v>
          </cell>
          <cell r="K33">
            <v>0</v>
          </cell>
        </row>
        <row r="34">
          <cell r="B34">
            <v>27.479166666666668</v>
          </cell>
          <cell r="C34">
            <v>34.700000000000003</v>
          </cell>
          <cell r="D34">
            <v>21.9</v>
          </cell>
          <cell r="E34">
            <v>59.958333333333336</v>
          </cell>
          <cell r="F34">
            <v>93</v>
          </cell>
          <cell r="G34">
            <v>29</v>
          </cell>
          <cell r="H34">
            <v>10.8</v>
          </cell>
          <cell r="I34" t="str">
            <v>SO</v>
          </cell>
          <cell r="J34">
            <v>23.759999999999998</v>
          </cell>
          <cell r="K34">
            <v>0</v>
          </cell>
        </row>
        <row r="35">
          <cell r="B35">
            <v>27.904166666666669</v>
          </cell>
          <cell r="C35">
            <v>34.799999999999997</v>
          </cell>
          <cell r="D35">
            <v>22</v>
          </cell>
          <cell r="E35">
            <v>64.875</v>
          </cell>
          <cell r="F35">
            <v>92</v>
          </cell>
          <cell r="G35">
            <v>34</v>
          </cell>
          <cell r="H35">
            <v>11.16</v>
          </cell>
          <cell r="I35" t="str">
            <v>S</v>
          </cell>
          <cell r="J35">
            <v>25.2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23.004166666666666</v>
          </cell>
          <cell r="C5">
            <v>29.8</v>
          </cell>
          <cell r="D5">
            <v>19.399999999999999</v>
          </cell>
          <cell r="E5">
            <v>77.083333333333329</v>
          </cell>
          <cell r="F5">
            <v>95</v>
          </cell>
          <cell r="G5">
            <v>43</v>
          </cell>
          <cell r="H5">
            <v>20.16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24.0625</v>
          </cell>
          <cell r="C6">
            <v>29.4</v>
          </cell>
          <cell r="D6">
            <v>19</v>
          </cell>
          <cell r="E6">
            <v>71.875</v>
          </cell>
          <cell r="F6">
            <v>94</v>
          </cell>
          <cell r="G6">
            <v>48</v>
          </cell>
          <cell r="H6">
            <v>18</v>
          </cell>
          <cell r="I6" t="str">
            <v>NO</v>
          </cell>
          <cell r="J6">
            <v>28.8</v>
          </cell>
          <cell r="K6">
            <v>0</v>
          </cell>
        </row>
        <row r="7">
          <cell r="B7">
            <v>25.454166666666669</v>
          </cell>
          <cell r="C7">
            <v>33.5</v>
          </cell>
          <cell r="D7">
            <v>20.5</v>
          </cell>
          <cell r="E7">
            <v>63.833333333333336</v>
          </cell>
          <cell r="F7">
            <v>87</v>
          </cell>
          <cell r="G7">
            <v>28</v>
          </cell>
          <cell r="H7">
            <v>20.88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21.425000000000001</v>
          </cell>
          <cell r="C8">
            <v>27</v>
          </cell>
          <cell r="D8">
            <v>19.399999999999999</v>
          </cell>
          <cell r="E8">
            <v>81.208333333333329</v>
          </cell>
          <cell r="F8">
            <v>95</v>
          </cell>
          <cell r="G8">
            <v>54</v>
          </cell>
          <cell r="H8">
            <v>20.88</v>
          </cell>
          <cell r="I8" t="str">
            <v>NE</v>
          </cell>
          <cell r="J8">
            <v>38.880000000000003</v>
          </cell>
          <cell r="K8">
            <v>11.6</v>
          </cell>
        </row>
        <row r="9">
          <cell r="B9">
            <v>21.012500000000003</v>
          </cell>
          <cell r="C9">
            <v>27.5</v>
          </cell>
          <cell r="D9">
            <v>17.2</v>
          </cell>
          <cell r="E9">
            <v>75.041666666666671</v>
          </cell>
          <cell r="F9">
            <v>97</v>
          </cell>
          <cell r="G9">
            <v>38</v>
          </cell>
          <cell r="H9">
            <v>16.559999999999999</v>
          </cell>
          <cell r="I9" t="str">
            <v>SE</v>
          </cell>
          <cell r="J9">
            <v>29.880000000000003</v>
          </cell>
          <cell r="K9">
            <v>0.2</v>
          </cell>
        </row>
        <row r="10">
          <cell r="B10">
            <v>22.370833333333334</v>
          </cell>
          <cell r="C10">
            <v>30.7</v>
          </cell>
          <cell r="D10">
            <v>16.2</v>
          </cell>
          <cell r="E10">
            <v>45.375</v>
          </cell>
          <cell r="F10">
            <v>72</v>
          </cell>
          <cell r="G10">
            <v>27</v>
          </cell>
          <cell r="H10">
            <v>15.840000000000002</v>
          </cell>
          <cell r="I10" t="str">
            <v>SE</v>
          </cell>
          <cell r="J10">
            <v>27.720000000000002</v>
          </cell>
          <cell r="K10">
            <v>0</v>
          </cell>
        </row>
        <row r="11">
          <cell r="B11">
            <v>22.604166666666668</v>
          </cell>
          <cell r="C11">
            <v>29.4</v>
          </cell>
          <cell r="D11">
            <v>17</v>
          </cell>
          <cell r="E11">
            <v>50.166666666666664</v>
          </cell>
          <cell r="F11">
            <v>73</v>
          </cell>
          <cell r="G11">
            <v>33</v>
          </cell>
          <cell r="H11">
            <v>19.440000000000001</v>
          </cell>
          <cell r="I11" t="str">
            <v>SE</v>
          </cell>
          <cell r="J11">
            <v>33.480000000000004</v>
          </cell>
          <cell r="K11">
            <v>0.2</v>
          </cell>
        </row>
        <row r="12">
          <cell r="B12">
            <v>24.221739130434777</v>
          </cell>
          <cell r="C12">
            <v>31.8</v>
          </cell>
          <cell r="D12">
            <v>18.5</v>
          </cell>
          <cell r="E12">
            <v>49.739130434782609</v>
          </cell>
          <cell r="F12">
            <v>68</v>
          </cell>
          <cell r="G12">
            <v>31</v>
          </cell>
          <cell r="H12">
            <v>20.16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25.079166666666666</v>
          </cell>
          <cell r="C13">
            <v>33.299999999999997</v>
          </cell>
          <cell r="D13">
            <v>19.3</v>
          </cell>
          <cell r="E13">
            <v>60</v>
          </cell>
          <cell r="F13">
            <v>87</v>
          </cell>
          <cell r="G13">
            <v>25</v>
          </cell>
          <cell r="H13">
            <v>23.040000000000003</v>
          </cell>
          <cell r="I13" t="str">
            <v>L</v>
          </cell>
          <cell r="J13">
            <v>42.480000000000004</v>
          </cell>
          <cell r="K13">
            <v>0</v>
          </cell>
        </row>
        <row r="14">
          <cell r="B14">
            <v>24.799999999999997</v>
          </cell>
          <cell r="C14">
            <v>31.4</v>
          </cell>
          <cell r="D14">
            <v>19.8</v>
          </cell>
          <cell r="E14">
            <v>56.875</v>
          </cell>
          <cell r="F14">
            <v>78</v>
          </cell>
          <cell r="G14">
            <v>34</v>
          </cell>
          <cell r="H14">
            <v>25.2</v>
          </cell>
          <cell r="I14" t="str">
            <v>NE</v>
          </cell>
          <cell r="J14">
            <v>43.56</v>
          </cell>
          <cell r="K14">
            <v>0</v>
          </cell>
        </row>
        <row r="15">
          <cell r="B15">
            <v>24.866666666666671</v>
          </cell>
          <cell r="C15">
            <v>33</v>
          </cell>
          <cell r="D15">
            <v>19.399999999999999</v>
          </cell>
          <cell r="E15">
            <v>53.166666666666664</v>
          </cell>
          <cell r="F15">
            <v>83</v>
          </cell>
          <cell r="G15">
            <v>23</v>
          </cell>
          <cell r="H15">
            <v>25.2</v>
          </cell>
          <cell r="I15" t="str">
            <v>NE</v>
          </cell>
          <cell r="J15">
            <v>38.880000000000003</v>
          </cell>
          <cell r="K15">
            <v>0.4</v>
          </cell>
        </row>
        <row r="16">
          <cell r="B16">
            <v>22.775000000000002</v>
          </cell>
          <cell r="C16">
            <v>31.3</v>
          </cell>
          <cell r="D16">
            <v>18.3</v>
          </cell>
          <cell r="E16">
            <v>73.041666666666671</v>
          </cell>
          <cell r="F16">
            <v>94</v>
          </cell>
          <cell r="G16">
            <v>35</v>
          </cell>
          <cell r="H16">
            <v>26.28</v>
          </cell>
          <cell r="I16" t="str">
            <v>L</v>
          </cell>
          <cell r="J16">
            <v>44.28</v>
          </cell>
          <cell r="K16">
            <v>7.6</v>
          </cell>
        </row>
        <row r="17">
          <cell r="B17">
            <v>24.341666666666665</v>
          </cell>
          <cell r="C17">
            <v>34.1</v>
          </cell>
          <cell r="D17">
            <v>19.7</v>
          </cell>
          <cell r="E17">
            <v>64.625</v>
          </cell>
          <cell r="F17">
            <v>94</v>
          </cell>
          <cell r="G17">
            <v>29</v>
          </cell>
          <cell r="H17">
            <v>27</v>
          </cell>
          <cell r="I17" t="str">
            <v>NE</v>
          </cell>
          <cell r="J17">
            <v>51.84</v>
          </cell>
          <cell r="K17">
            <v>10.799999999999999</v>
          </cell>
        </row>
        <row r="18">
          <cell r="B18">
            <v>23.491666666666671</v>
          </cell>
          <cell r="C18">
            <v>32.9</v>
          </cell>
          <cell r="D18">
            <v>18.3</v>
          </cell>
          <cell r="E18">
            <v>70.416666666666671</v>
          </cell>
          <cell r="F18">
            <v>91</v>
          </cell>
          <cell r="G18">
            <v>30</v>
          </cell>
          <cell r="H18">
            <v>23.040000000000003</v>
          </cell>
          <cell r="I18" t="str">
            <v>NE</v>
          </cell>
          <cell r="J18">
            <v>43.56</v>
          </cell>
          <cell r="K18">
            <v>12.4</v>
          </cell>
        </row>
        <row r="19">
          <cell r="B19">
            <v>22.143478260869564</v>
          </cell>
          <cell r="C19">
            <v>30.2</v>
          </cell>
          <cell r="D19">
            <v>19.100000000000001</v>
          </cell>
          <cell r="E19">
            <v>79.391304347826093</v>
          </cell>
          <cell r="F19">
            <v>95</v>
          </cell>
          <cell r="G19">
            <v>43</v>
          </cell>
          <cell r="H19">
            <v>25.56</v>
          </cell>
          <cell r="I19" t="str">
            <v>L</v>
          </cell>
          <cell r="J19">
            <v>65.52</v>
          </cell>
          <cell r="K19">
            <v>0.4</v>
          </cell>
        </row>
        <row r="20">
          <cell r="B20">
            <v>24.829166666666666</v>
          </cell>
          <cell r="C20">
            <v>32.1</v>
          </cell>
          <cell r="D20">
            <v>19.5</v>
          </cell>
          <cell r="E20">
            <v>65.25</v>
          </cell>
          <cell r="F20">
            <v>89</v>
          </cell>
          <cell r="G20">
            <v>33</v>
          </cell>
          <cell r="H20">
            <v>20.52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24.645833333333332</v>
          </cell>
          <cell r="C21">
            <v>32.9</v>
          </cell>
          <cell r="D21">
            <v>19.8</v>
          </cell>
          <cell r="E21">
            <v>70.458333333333329</v>
          </cell>
          <cell r="F21">
            <v>89</v>
          </cell>
          <cell r="G21">
            <v>38</v>
          </cell>
          <cell r="H21">
            <v>19.079999999999998</v>
          </cell>
          <cell r="I21" t="str">
            <v>NE</v>
          </cell>
          <cell r="J21">
            <v>36.36</v>
          </cell>
          <cell r="K21">
            <v>3</v>
          </cell>
        </row>
        <row r="22">
          <cell r="B22">
            <v>22.716666666666665</v>
          </cell>
          <cell r="C22">
            <v>30</v>
          </cell>
          <cell r="D22">
            <v>18.899999999999999</v>
          </cell>
          <cell r="E22">
            <v>81</v>
          </cell>
          <cell r="F22">
            <v>96</v>
          </cell>
          <cell r="G22">
            <v>46</v>
          </cell>
          <cell r="H22">
            <v>15.120000000000001</v>
          </cell>
          <cell r="I22" t="str">
            <v>N</v>
          </cell>
          <cell r="J22">
            <v>31.680000000000003</v>
          </cell>
          <cell r="K22">
            <v>6.2000000000000011</v>
          </cell>
        </row>
        <row r="23">
          <cell r="B23">
            <v>24.262499999999999</v>
          </cell>
          <cell r="C23">
            <v>31.5</v>
          </cell>
          <cell r="D23">
            <v>17.8</v>
          </cell>
          <cell r="E23">
            <v>65.625</v>
          </cell>
          <cell r="F23">
            <v>95</v>
          </cell>
          <cell r="G23">
            <v>32</v>
          </cell>
          <cell r="H23">
            <v>17.28</v>
          </cell>
          <cell r="I23" t="str">
            <v>SO</v>
          </cell>
          <cell r="J23">
            <v>33.119999999999997</v>
          </cell>
          <cell r="K23">
            <v>0</v>
          </cell>
        </row>
        <row r="24">
          <cell r="B24">
            <v>25.483333333333331</v>
          </cell>
          <cell r="C24">
            <v>33.799999999999997</v>
          </cell>
          <cell r="D24">
            <v>18.600000000000001</v>
          </cell>
          <cell r="E24">
            <v>59.916666666666664</v>
          </cell>
          <cell r="F24">
            <v>83</v>
          </cell>
          <cell r="G24">
            <v>33</v>
          </cell>
          <cell r="H24">
            <v>22.32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26.608333333333331</v>
          </cell>
          <cell r="C25">
            <v>32.700000000000003</v>
          </cell>
          <cell r="D25">
            <v>21.5</v>
          </cell>
          <cell r="E25">
            <v>59.583333333333336</v>
          </cell>
          <cell r="F25">
            <v>82</v>
          </cell>
          <cell r="G25">
            <v>34</v>
          </cell>
          <cell r="H25">
            <v>31.680000000000003</v>
          </cell>
          <cell r="I25" t="str">
            <v>N</v>
          </cell>
          <cell r="J25">
            <v>47.16</v>
          </cell>
          <cell r="K25">
            <v>0</v>
          </cell>
        </row>
        <row r="26">
          <cell r="B26">
            <v>24.470833333333331</v>
          </cell>
          <cell r="C26">
            <v>31.8</v>
          </cell>
          <cell r="D26">
            <v>20.399999999999999</v>
          </cell>
          <cell r="E26">
            <v>68.666666666666671</v>
          </cell>
          <cell r="F26">
            <v>86</v>
          </cell>
          <cell r="G26">
            <v>39</v>
          </cell>
          <cell r="H26">
            <v>21.240000000000002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23.849999999999998</v>
          </cell>
          <cell r="C27">
            <v>32.9</v>
          </cell>
          <cell r="D27">
            <v>19.7</v>
          </cell>
          <cell r="E27">
            <v>71.5</v>
          </cell>
          <cell r="F27">
            <v>92</v>
          </cell>
          <cell r="G27">
            <v>35</v>
          </cell>
          <cell r="H27">
            <v>20.52</v>
          </cell>
          <cell r="I27" t="str">
            <v>NE</v>
          </cell>
          <cell r="J27">
            <v>54.36</v>
          </cell>
          <cell r="K27">
            <v>6.7999999999999989</v>
          </cell>
        </row>
        <row r="28">
          <cell r="B28">
            <v>23.662499999999998</v>
          </cell>
          <cell r="C28">
            <v>32.700000000000003</v>
          </cell>
          <cell r="D28">
            <v>19.5</v>
          </cell>
          <cell r="E28">
            <v>74.125</v>
          </cell>
          <cell r="F28">
            <v>91</v>
          </cell>
          <cell r="G28">
            <v>37</v>
          </cell>
          <cell r="H28">
            <v>20.88</v>
          </cell>
          <cell r="I28" t="str">
            <v>NE</v>
          </cell>
          <cell r="J28">
            <v>60.12</v>
          </cell>
          <cell r="K28">
            <v>2.6</v>
          </cell>
        </row>
        <row r="29">
          <cell r="B29">
            <v>23.879166666666666</v>
          </cell>
          <cell r="C29">
            <v>33.6</v>
          </cell>
          <cell r="D29">
            <v>20.399999999999999</v>
          </cell>
          <cell r="E29">
            <v>75.416666666666671</v>
          </cell>
          <cell r="F29">
            <v>93</v>
          </cell>
          <cell r="G29">
            <v>35</v>
          </cell>
          <cell r="H29">
            <v>21.240000000000002</v>
          </cell>
          <cell r="I29" t="str">
            <v>L</v>
          </cell>
          <cell r="J29">
            <v>37.440000000000005</v>
          </cell>
          <cell r="K29">
            <v>1.6</v>
          </cell>
        </row>
        <row r="30">
          <cell r="B30">
            <v>26.016666666666669</v>
          </cell>
          <cell r="C30">
            <v>34.6</v>
          </cell>
          <cell r="D30">
            <v>21.3</v>
          </cell>
          <cell r="E30">
            <v>62.583333333333336</v>
          </cell>
          <cell r="F30">
            <v>87</v>
          </cell>
          <cell r="G30">
            <v>24</v>
          </cell>
          <cell r="H30">
            <v>21.96</v>
          </cell>
          <cell r="I30" t="str">
            <v>L</v>
          </cell>
          <cell r="J30">
            <v>45.72</v>
          </cell>
          <cell r="K30">
            <v>0</v>
          </cell>
        </row>
        <row r="31">
          <cell r="B31">
            <v>23.354166666666661</v>
          </cell>
          <cell r="C31">
            <v>26.5</v>
          </cell>
          <cell r="D31">
            <v>20.7</v>
          </cell>
          <cell r="E31">
            <v>77.666666666666671</v>
          </cell>
          <cell r="F31">
            <v>94</v>
          </cell>
          <cell r="G31">
            <v>61</v>
          </cell>
          <cell r="H31">
            <v>23.759999999999998</v>
          </cell>
          <cell r="I31" t="str">
            <v>N</v>
          </cell>
          <cell r="J31">
            <v>37.080000000000005</v>
          </cell>
          <cell r="K31">
            <v>1.7999999999999998</v>
          </cell>
        </row>
        <row r="32">
          <cell r="B32">
            <v>22.429166666666671</v>
          </cell>
          <cell r="C32">
            <v>32.5</v>
          </cell>
          <cell r="D32">
            <v>17.100000000000001</v>
          </cell>
          <cell r="E32">
            <v>82.916666666666671</v>
          </cell>
          <cell r="F32">
            <v>96</v>
          </cell>
          <cell r="G32">
            <v>41</v>
          </cell>
          <cell r="H32">
            <v>35.64</v>
          </cell>
          <cell r="I32" t="str">
            <v>L</v>
          </cell>
          <cell r="J32">
            <v>113.4</v>
          </cell>
          <cell r="K32">
            <v>21.400000000000002</v>
          </cell>
        </row>
        <row r="33">
          <cell r="B33">
            <v>23.787499999999998</v>
          </cell>
          <cell r="C33">
            <v>32.6</v>
          </cell>
          <cell r="D33">
            <v>19.399999999999999</v>
          </cell>
          <cell r="E33">
            <v>75.291666666666671</v>
          </cell>
          <cell r="F33">
            <v>94</v>
          </cell>
          <cell r="G33">
            <v>37</v>
          </cell>
          <cell r="H33">
            <v>31.680000000000003</v>
          </cell>
          <cell r="I33" t="str">
            <v>NE</v>
          </cell>
          <cell r="J33">
            <v>44.28</v>
          </cell>
          <cell r="K33">
            <v>4.6000000000000005</v>
          </cell>
        </row>
        <row r="34">
          <cell r="B34">
            <v>23.308333333333334</v>
          </cell>
          <cell r="C34">
            <v>28.4</v>
          </cell>
          <cell r="D34">
            <v>19.899999999999999</v>
          </cell>
          <cell r="E34">
            <v>79</v>
          </cell>
          <cell r="F34">
            <v>96</v>
          </cell>
          <cell r="G34">
            <v>52</v>
          </cell>
          <cell r="H34">
            <v>15.120000000000001</v>
          </cell>
          <cell r="I34" t="str">
            <v>NO</v>
          </cell>
          <cell r="J34">
            <v>28.08</v>
          </cell>
          <cell r="K34">
            <v>9.7999999999999989</v>
          </cell>
        </row>
        <row r="35">
          <cell r="B35">
            <v>24.679166666666664</v>
          </cell>
          <cell r="C35">
            <v>31.9</v>
          </cell>
          <cell r="D35">
            <v>19.3</v>
          </cell>
          <cell r="E35">
            <v>67.833333333333329</v>
          </cell>
          <cell r="F35">
            <v>95</v>
          </cell>
          <cell r="G35">
            <v>33</v>
          </cell>
          <cell r="H35">
            <v>19.079999999999998</v>
          </cell>
          <cell r="I35" t="str">
            <v>NE</v>
          </cell>
          <cell r="J35">
            <v>52.2</v>
          </cell>
          <cell r="K35">
            <v>33.199999999999996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24.420833333333334</v>
          </cell>
          <cell r="C5">
            <v>32.799999999999997</v>
          </cell>
          <cell r="D5">
            <v>19.100000000000001</v>
          </cell>
          <cell r="E5">
            <v>68.625</v>
          </cell>
          <cell r="F5">
            <v>87</v>
          </cell>
          <cell r="G5">
            <v>40</v>
          </cell>
          <cell r="H5">
            <v>9</v>
          </cell>
          <cell r="I5" t="str">
            <v>O</v>
          </cell>
          <cell r="J5">
            <v>23.400000000000002</v>
          </cell>
          <cell r="K5">
            <v>0</v>
          </cell>
        </row>
        <row r="6">
          <cell r="B6">
            <v>26.116666666666674</v>
          </cell>
          <cell r="C6">
            <v>32.9</v>
          </cell>
          <cell r="D6">
            <v>21.1</v>
          </cell>
          <cell r="E6">
            <v>66.583333333333329</v>
          </cell>
          <cell r="F6">
            <v>91</v>
          </cell>
          <cell r="G6">
            <v>38</v>
          </cell>
          <cell r="H6">
            <v>7.5600000000000005</v>
          </cell>
          <cell r="I6" t="str">
            <v>S</v>
          </cell>
          <cell r="J6">
            <v>17.28</v>
          </cell>
          <cell r="K6">
            <v>0</v>
          </cell>
        </row>
        <row r="7">
          <cell r="B7">
            <v>27.679166666666671</v>
          </cell>
          <cell r="C7">
            <v>37.1</v>
          </cell>
          <cell r="D7">
            <v>20.5</v>
          </cell>
          <cell r="E7">
            <v>62.333333333333336</v>
          </cell>
          <cell r="F7">
            <v>93</v>
          </cell>
          <cell r="G7">
            <v>25</v>
          </cell>
          <cell r="H7">
            <v>11.520000000000001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24.829166666666669</v>
          </cell>
          <cell r="C8">
            <v>29.4</v>
          </cell>
          <cell r="D8">
            <v>22</v>
          </cell>
          <cell r="E8">
            <v>71.125</v>
          </cell>
          <cell r="F8">
            <v>92</v>
          </cell>
          <cell r="G8">
            <v>49</v>
          </cell>
          <cell r="H8">
            <v>14.04</v>
          </cell>
          <cell r="I8" t="str">
            <v>SE</v>
          </cell>
          <cell r="J8">
            <v>29.880000000000003</v>
          </cell>
          <cell r="K8">
            <v>3.1999999999999997</v>
          </cell>
        </row>
        <row r="9">
          <cell r="B9">
            <v>24.025000000000002</v>
          </cell>
          <cell r="C9">
            <v>31.1</v>
          </cell>
          <cell r="D9">
            <v>19</v>
          </cell>
          <cell r="E9">
            <v>61.625</v>
          </cell>
          <cell r="F9">
            <v>91</v>
          </cell>
          <cell r="G9">
            <v>29</v>
          </cell>
          <cell r="H9">
            <v>16.2</v>
          </cell>
          <cell r="I9" t="str">
            <v>SE</v>
          </cell>
          <cell r="J9">
            <v>32.04</v>
          </cell>
          <cell r="K9">
            <v>0</v>
          </cell>
        </row>
        <row r="10">
          <cell r="B10">
            <v>24.354166666666668</v>
          </cell>
          <cell r="C10">
            <v>32.200000000000003</v>
          </cell>
          <cell r="D10">
            <v>18.2</v>
          </cell>
          <cell r="E10">
            <v>42.916666666666664</v>
          </cell>
          <cell r="F10">
            <v>66</v>
          </cell>
          <cell r="G10">
            <v>23</v>
          </cell>
          <cell r="H10">
            <v>19.8</v>
          </cell>
          <cell r="I10" t="str">
            <v>SE</v>
          </cell>
          <cell r="J10">
            <v>35.28</v>
          </cell>
          <cell r="K10">
            <v>0</v>
          </cell>
        </row>
        <row r="11">
          <cell r="B11">
            <v>24.916666666666668</v>
          </cell>
          <cell r="C11">
            <v>31.1</v>
          </cell>
          <cell r="D11">
            <v>20.100000000000001</v>
          </cell>
          <cell r="E11">
            <v>46.041666666666664</v>
          </cell>
          <cell r="F11">
            <v>74</v>
          </cell>
          <cell r="G11">
            <v>29</v>
          </cell>
          <cell r="H11">
            <v>9.7200000000000006</v>
          </cell>
          <cell r="I11" t="str">
            <v>SE</v>
          </cell>
          <cell r="J11">
            <v>24.48</v>
          </cell>
          <cell r="K11">
            <v>0.2</v>
          </cell>
        </row>
        <row r="12">
          <cell r="B12">
            <v>27.304166666666664</v>
          </cell>
          <cell r="C12">
            <v>36</v>
          </cell>
          <cell r="D12">
            <v>20.9</v>
          </cell>
          <cell r="E12">
            <v>44.291666666666664</v>
          </cell>
          <cell r="F12">
            <v>63</v>
          </cell>
          <cell r="G12">
            <v>24</v>
          </cell>
          <cell r="H12">
            <v>13.32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28.141666666666666</v>
          </cell>
          <cell r="C13">
            <v>37.299999999999997</v>
          </cell>
          <cell r="D13">
            <v>21.5</v>
          </cell>
          <cell r="E13">
            <v>52.041666666666664</v>
          </cell>
          <cell r="F13">
            <v>80</v>
          </cell>
          <cell r="G13">
            <v>25</v>
          </cell>
          <cell r="H13">
            <v>11.16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25.137499999999999</v>
          </cell>
          <cell r="C14">
            <v>35.700000000000003</v>
          </cell>
          <cell r="D14">
            <v>20.9</v>
          </cell>
          <cell r="E14">
            <v>67.958333333333329</v>
          </cell>
          <cell r="F14">
            <v>88</v>
          </cell>
          <cell r="G14">
            <v>32</v>
          </cell>
          <cell r="H14">
            <v>24.12</v>
          </cell>
          <cell r="I14" t="str">
            <v>L</v>
          </cell>
          <cell r="J14">
            <v>57.960000000000008</v>
          </cell>
          <cell r="K14">
            <v>20.200000000000003</v>
          </cell>
        </row>
        <row r="15">
          <cell r="B15">
            <v>25.341666666666669</v>
          </cell>
          <cell r="C15">
            <v>30.5</v>
          </cell>
          <cell r="D15">
            <v>20.399999999999999</v>
          </cell>
          <cell r="E15">
            <v>71.125</v>
          </cell>
          <cell r="F15">
            <v>93</v>
          </cell>
          <cell r="G15">
            <v>51</v>
          </cell>
          <cell r="H15">
            <v>14.4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25.641666666666669</v>
          </cell>
          <cell r="C16">
            <v>33.1</v>
          </cell>
          <cell r="D16">
            <v>20.9</v>
          </cell>
          <cell r="E16">
            <v>65.25</v>
          </cell>
          <cell r="F16">
            <v>86</v>
          </cell>
          <cell r="G16">
            <v>34</v>
          </cell>
          <cell r="H16">
            <v>7.2</v>
          </cell>
          <cell r="I16" t="str">
            <v>SE</v>
          </cell>
          <cell r="J16">
            <v>19.079999999999998</v>
          </cell>
          <cell r="K16">
            <v>0</v>
          </cell>
        </row>
        <row r="17">
          <cell r="B17">
            <v>26.216666666666665</v>
          </cell>
          <cell r="C17">
            <v>35.6</v>
          </cell>
          <cell r="D17">
            <v>20.2</v>
          </cell>
          <cell r="E17">
            <v>66.291666666666671</v>
          </cell>
          <cell r="F17">
            <v>90</v>
          </cell>
          <cell r="G17">
            <v>29</v>
          </cell>
          <cell r="H17">
            <v>20.16</v>
          </cell>
          <cell r="I17" t="str">
            <v>SE</v>
          </cell>
          <cell r="J17">
            <v>50.4</v>
          </cell>
          <cell r="K17">
            <v>0</v>
          </cell>
        </row>
        <row r="18">
          <cell r="B18">
            <v>26.470833333333331</v>
          </cell>
          <cell r="C18">
            <v>34.4</v>
          </cell>
          <cell r="D18">
            <v>19.600000000000001</v>
          </cell>
          <cell r="E18">
            <v>65.083333333333329</v>
          </cell>
          <cell r="F18">
            <v>93</v>
          </cell>
          <cell r="G18">
            <v>30</v>
          </cell>
          <cell r="H18">
            <v>12.96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25.095833333333331</v>
          </cell>
          <cell r="C19">
            <v>30.6</v>
          </cell>
          <cell r="D19">
            <v>21.6</v>
          </cell>
          <cell r="E19">
            <v>76.166666666666671</v>
          </cell>
          <cell r="F19">
            <v>93</v>
          </cell>
          <cell r="G19">
            <v>47</v>
          </cell>
          <cell r="H19">
            <v>10.08</v>
          </cell>
          <cell r="I19" t="str">
            <v>SE</v>
          </cell>
          <cell r="J19">
            <v>24.12</v>
          </cell>
          <cell r="K19">
            <v>13.399999999999999</v>
          </cell>
        </row>
        <row r="20">
          <cell r="B20">
            <v>27.3125</v>
          </cell>
          <cell r="C20">
            <v>34.5</v>
          </cell>
          <cell r="D20">
            <v>22.1</v>
          </cell>
          <cell r="E20">
            <v>66.833333333333329</v>
          </cell>
          <cell r="F20">
            <v>90</v>
          </cell>
          <cell r="G20">
            <v>34</v>
          </cell>
          <cell r="H20">
            <v>12.96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26.858333333333334</v>
          </cell>
          <cell r="C21">
            <v>35</v>
          </cell>
          <cell r="D21">
            <v>21.9</v>
          </cell>
          <cell r="E21">
            <v>69.208333333333329</v>
          </cell>
          <cell r="F21">
            <v>89</v>
          </cell>
          <cell r="G21">
            <v>37</v>
          </cell>
          <cell r="H21">
            <v>17.28</v>
          </cell>
          <cell r="I21" t="str">
            <v>O</v>
          </cell>
          <cell r="J21">
            <v>64.44</v>
          </cell>
          <cell r="K21">
            <v>5.8</v>
          </cell>
        </row>
        <row r="22">
          <cell r="B22">
            <v>25.679166666666664</v>
          </cell>
          <cell r="C22">
            <v>32.9</v>
          </cell>
          <cell r="D22">
            <v>20.9</v>
          </cell>
          <cell r="E22">
            <v>74.041666666666671</v>
          </cell>
          <cell r="F22">
            <v>94</v>
          </cell>
          <cell r="G22">
            <v>43</v>
          </cell>
          <cell r="H22">
            <v>6.48</v>
          </cell>
          <cell r="I22" t="str">
            <v>O</v>
          </cell>
          <cell r="J22">
            <v>20.16</v>
          </cell>
          <cell r="K22">
            <v>0</v>
          </cell>
        </row>
        <row r="23">
          <cell r="B23">
            <v>27.258333333333336</v>
          </cell>
          <cell r="C23">
            <v>34.6</v>
          </cell>
          <cell r="D23">
            <v>20.100000000000001</v>
          </cell>
          <cell r="E23">
            <v>63.416666666666664</v>
          </cell>
          <cell r="F23">
            <v>93</v>
          </cell>
          <cell r="G23">
            <v>28</v>
          </cell>
          <cell r="H23">
            <v>12.6</v>
          </cell>
          <cell r="I23" t="str">
            <v>NO</v>
          </cell>
          <cell r="J23">
            <v>25.2</v>
          </cell>
          <cell r="K23">
            <v>0</v>
          </cell>
        </row>
        <row r="24">
          <cell r="B24">
            <v>26.945833333333336</v>
          </cell>
          <cell r="C24">
            <v>37.200000000000003</v>
          </cell>
          <cell r="D24">
            <v>17.5</v>
          </cell>
          <cell r="E24">
            <v>60.666666666666664</v>
          </cell>
          <cell r="F24">
            <v>92</v>
          </cell>
          <cell r="G24">
            <v>30</v>
          </cell>
          <cell r="H24">
            <v>15.48</v>
          </cell>
          <cell r="I24" t="str">
            <v>NO</v>
          </cell>
          <cell r="J24">
            <v>39.6</v>
          </cell>
          <cell r="K24">
            <v>0</v>
          </cell>
        </row>
        <row r="25">
          <cell r="B25">
            <v>30.237499999999997</v>
          </cell>
          <cell r="C25">
            <v>36.299999999999997</v>
          </cell>
          <cell r="D25">
            <v>24.5</v>
          </cell>
          <cell r="E25">
            <v>52.083333333333336</v>
          </cell>
          <cell r="F25">
            <v>74</v>
          </cell>
          <cell r="G25">
            <v>32</v>
          </cell>
          <cell r="H25">
            <v>18</v>
          </cell>
          <cell r="I25" t="str">
            <v>NO</v>
          </cell>
          <cell r="J25">
            <v>41.04</v>
          </cell>
          <cell r="K25">
            <v>0</v>
          </cell>
        </row>
        <row r="26">
          <cell r="B26">
            <v>26.758333333333329</v>
          </cell>
          <cell r="C26">
            <v>31.5</v>
          </cell>
          <cell r="D26">
            <v>22.6</v>
          </cell>
          <cell r="E26">
            <v>66.875</v>
          </cell>
          <cell r="F26">
            <v>85</v>
          </cell>
          <cell r="G26">
            <v>47</v>
          </cell>
          <cell r="H26">
            <v>14.04</v>
          </cell>
          <cell r="I26" t="str">
            <v>N</v>
          </cell>
          <cell r="J26">
            <v>41.04</v>
          </cell>
          <cell r="K26">
            <v>3.6</v>
          </cell>
        </row>
        <row r="27">
          <cell r="B27">
            <v>28.491666666666664</v>
          </cell>
          <cell r="C27">
            <v>37.4</v>
          </cell>
          <cell r="D27">
            <v>21.3</v>
          </cell>
          <cell r="E27">
            <v>56.875</v>
          </cell>
          <cell r="F27">
            <v>88</v>
          </cell>
          <cell r="G27">
            <v>26</v>
          </cell>
          <cell r="H27">
            <v>14.76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26.254166666666666</v>
          </cell>
          <cell r="C28">
            <v>34.1</v>
          </cell>
          <cell r="D28">
            <v>21.9</v>
          </cell>
          <cell r="E28">
            <v>70.75</v>
          </cell>
          <cell r="F28">
            <v>92</v>
          </cell>
          <cell r="G28">
            <v>40</v>
          </cell>
          <cell r="H28">
            <v>18.36</v>
          </cell>
          <cell r="I28" t="str">
            <v>SE</v>
          </cell>
          <cell r="J28">
            <v>52.2</v>
          </cell>
          <cell r="K28">
            <v>28.8</v>
          </cell>
        </row>
        <row r="29">
          <cell r="B29">
            <v>27.05</v>
          </cell>
          <cell r="C29">
            <v>35.299999999999997</v>
          </cell>
          <cell r="D29">
            <v>21.5</v>
          </cell>
          <cell r="E29">
            <v>70.666666666666671</v>
          </cell>
          <cell r="F29">
            <v>93</v>
          </cell>
          <cell r="G29">
            <v>32</v>
          </cell>
          <cell r="H29">
            <v>10.44</v>
          </cell>
          <cell r="I29" t="str">
            <v>SE</v>
          </cell>
          <cell r="J29">
            <v>24.12</v>
          </cell>
          <cell r="K29">
            <v>1.2000000000000002</v>
          </cell>
        </row>
        <row r="30">
          <cell r="B30">
            <v>27.799999999999997</v>
          </cell>
          <cell r="C30">
            <v>37.200000000000003</v>
          </cell>
          <cell r="D30">
            <v>21.8</v>
          </cell>
          <cell r="E30">
            <v>65.541666666666671</v>
          </cell>
          <cell r="F30">
            <v>91</v>
          </cell>
          <cell r="G30">
            <v>28</v>
          </cell>
          <cell r="H30">
            <v>11.520000000000001</v>
          </cell>
          <cell r="I30" t="str">
            <v>L</v>
          </cell>
          <cell r="J30">
            <v>40.680000000000007</v>
          </cell>
          <cell r="K30">
            <v>0</v>
          </cell>
        </row>
        <row r="31">
          <cell r="B31">
            <v>24.566666666666666</v>
          </cell>
          <cell r="C31">
            <v>31.4</v>
          </cell>
          <cell r="D31">
            <v>22.1</v>
          </cell>
          <cell r="E31">
            <v>81</v>
          </cell>
          <cell r="F31">
            <v>92</v>
          </cell>
          <cell r="G31">
            <v>50</v>
          </cell>
          <cell r="H31">
            <v>8.2799999999999994</v>
          </cell>
          <cell r="I31" t="str">
            <v>L</v>
          </cell>
          <cell r="J31">
            <v>35.64</v>
          </cell>
          <cell r="K31">
            <v>2</v>
          </cell>
        </row>
        <row r="32">
          <cell r="B32">
            <v>25.891666666666669</v>
          </cell>
          <cell r="C32">
            <v>34.1</v>
          </cell>
          <cell r="D32">
            <v>21.4</v>
          </cell>
          <cell r="E32">
            <v>77.583333333333329</v>
          </cell>
          <cell r="F32">
            <v>94</v>
          </cell>
          <cell r="G32">
            <v>40</v>
          </cell>
          <cell r="H32">
            <v>11.520000000000001</v>
          </cell>
          <cell r="I32" t="str">
            <v>NO</v>
          </cell>
          <cell r="J32">
            <v>23.040000000000003</v>
          </cell>
          <cell r="K32">
            <v>0.2</v>
          </cell>
        </row>
        <row r="33">
          <cell r="B33">
            <v>27.312500000000004</v>
          </cell>
          <cell r="C33">
            <v>36.1</v>
          </cell>
          <cell r="D33">
            <v>20.7</v>
          </cell>
          <cell r="E33">
            <v>66.666666666666671</v>
          </cell>
          <cell r="F33">
            <v>92</v>
          </cell>
          <cell r="G33">
            <v>33</v>
          </cell>
          <cell r="H33">
            <v>21.6</v>
          </cell>
          <cell r="I33" t="str">
            <v>SE</v>
          </cell>
          <cell r="J33">
            <v>53.64</v>
          </cell>
          <cell r="K33">
            <v>0</v>
          </cell>
        </row>
        <row r="34">
          <cell r="B34">
            <v>24.691666666666663</v>
          </cell>
          <cell r="C34">
            <v>30.8</v>
          </cell>
          <cell r="D34">
            <v>21.5</v>
          </cell>
          <cell r="E34">
            <v>81.041666666666671</v>
          </cell>
          <cell r="F34">
            <v>93</v>
          </cell>
          <cell r="G34">
            <v>51</v>
          </cell>
          <cell r="H34">
            <v>10.44</v>
          </cell>
          <cell r="I34" t="str">
            <v>SE</v>
          </cell>
          <cell r="J34">
            <v>40.32</v>
          </cell>
          <cell r="K34">
            <v>18.600000000000001</v>
          </cell>
        </row>
        <row r="35">
          <cell r="B35">
            <v>26.441666666666674</v>
          </cell>
          <cell r="C35">
            <v>34.1</v>
          </cell>
          <cell r="D35">
            <v>20.7</v>
          </cell>
          <cell r="E35">
            <v>72.208333333333329</v>
          </cell>
          <cell r="F35">
            <v>94</v>
          </cell>
          <cell r="G35">
            <v>33</v>
          </cell>
          <cell r="H35">
            <v>14.76</v>
          </cell>
          <cell r="I35" t="str">
            <v>NO</v>
          </cell>
          <cell r="J35">
            <v>34.92</v>
          </cell>
          <cell r="K35">
            <v>0</v>
          </cell>
        </row>
        <row r="36">
          <cell r="I36" t="str">
            <v>SE</v>
          </cell>
        </row>
      </sheetData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16.516666666666669</v>
          </cell>
          <cell r="C5">
            <v>19.5</v>
          </cell>
          <cell r="D5">
            <v>14.9</v>
          </cell>
          <cell r="E5">
            <v>95</v>
          </cell>
          <cell r="F5">
            <v>97</v>
          </cell>
          <cell r="G5">
            <v>86</v>
          </cell>
          <cell r="H5">
            <v>13.32</v>
          </cell>
          <cell r="I5" t="str">
            <v>S</v>
          </cell>
          <cell r="J5">
            <v>25.56</v>
          </cell>
          <cell r="K5">
            <v>0.2</v>
          </cell>
        </row>
        <row r="6">
          <cell r="B6">
            <v>19.291666666666668</v>
          </cell>
          <cell r="C6">
            <v>24.3</v>
          </cell>
          <cell r="D6">
            <v>16.5</v>
          </cell>
          <cell r="E6">
            <v>90.958333333333329</v>
          </cell>
          <cell r="F6">
            <v>98</v>
          </cell>
          <cell r="G6">
            <v>72</v>
          </cell>
          <cell r="H6">
            <v>11.16</v>
          </cell>
          <cell r="I6" t="str">
            <v>S</v>
          </cell>
          <cell r="J6">
            <v>23.759999999999998</v>
          </cell>
          <cell r="K6">
            <v>7.6</v>
          </cell>
        </row>
        <row r="7">
          <cell r="B7">
            <v>23.229166666666668</v>
          </cell>
          <cell r="C7">
            <v>32.700000000000003</v>
          </cell>
          <cell r="D7">
            <v>19.5</v>
          </cell>
          <cell r="E7">
            <v>81.5</v>
          </cell>
          <cell r="F7">
            <v>96</v>
          </cell>
          <cell r="G7">
            <v>42</v>
          </cell>
          <cell r="H7">
            <v>18.720000000000002</v>
          </cell>
          <cell r="I7" t="str">
            <v>NE</v>
          </cell>
          <cell r="J7">
            <v>40.32</v>
          </cell>
          <cell r="K7">
            <v>1.2</v>
          </cell>
        </row>
        <row r="8">
          <cell r="B8">
            <v>20.212500000000002</v>
          </cell>
          <cell r="C8">
            <v>21.8</v>
          </cell>
          <cell r="D8">
            <v>18.899999999999999</v>
          </cell>
          <cell r="E8">
            <v>89.333333333333329</v>
          </cell>
          <cell r="F8">
            <v>97</v>
          </cell>
          <cell r="G8">
            <v>70</v>
          </cell>
          <cell r="H8">
            <v>19.440000000000001</v>
          </cell>
          <cell r="I8" t="str">
            <v>S</v>
          </cell>
          <cell r="J8">
            <v>34.200000000000003</v>
          </cell>
          <cell r="K8">
            <v>20.599999999999998</v>
          </cell>
        </row>
        <row r="9">
          <cell r="B9">
            <v>18.587500000000002</v>
          </cell>
          <cell r="C9">
            <v>25.5</v>
          </cell>
          <cell r="D9">
            <v>12.2</v>
          </cell>
          <cell r="E9">
            <v>58.416666666666664</v>
          </cell>
          <cell r="F9">
            <v>82</v>
          </cell>
          <cell r="G9">
            <v>24</v>
          </cell>
          <cell r="H9">
            <v>17.64</v>
          </cell>
          <cell r="I9" t="str">
            <v>S</v>
          </cell>
          <cell r="J9">
            <v>34.200000000000003</v>
          </cell>
          <cell r="K9">
            <v>0</v>
          </cell>
        </row>
        <row r="10">
          <cell r="B10">
            <v>19.408333333333335</v>
          </cell>
          <cell r="C10">
            <v>25.7</v>
          </cell>
          <cell r="D10">
            <v>12.3</v>
          </cell>
          <cell r="E10">
            <v>52.208333333333336</v>
          </cell>
          <cell r="F10">
            <v>82</v>
          </cell>
          <cell r="G10">
            <v>29</v>
          </cell>
          <cell r="H10">
            <v>13.32</v>
          </cell>
          <cell r="I10" t="str">
            <v>S</v>
          </cell>
          <cell r="J10">
            <v>25.92</v>
          </cell>
          <cell r="K10">
            <v>0</v>
          </cell>
        </row>
        <row r="11">
          <cell r="B11">
            <v>21.208333333333332</v>
          </cell>
          <cell r="C11">
            <v>27.1</v>
          </cell>
          <cell r="D11">
            <v>15</v>
          </cell>
          <cell r="E11">
            <v>51.916666666666664</v>
          </cell>
          <cell r="F11">
            <v>79</v>
          </cell>
          <cell r="G11">
            <v>34</v>
          </cell>
          <cell r="H11">
            <v>21.6</v>
          </cell>
          <cell r="I11" t="str">
            <v>L</v>
          </cell>
          <cell r="J11">
            <v>39.96</v>
          </cell>
          <cell r="K11">
            <v>0</v>
          </cell>
        </row>
        <row r="12">
          <cell r="B12">
            <v>20.900000000000002</v>
          </cell>
          <cell r="C12">
            <v>27.1</v>
          </cell>
          <cell r="D12">
            <v>14.3</v>
          </cell>
          <cell r="E12">
            <v>57.875</v>
          </cell>
          <cell r="F12">
            <v>77</v>
          </cell>
          <cell r="G12">
            <v>40</v>
          </cell>
          <cell r="H12">
            <v>23.400000000000002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23.362500000000001</v>
          </cell>
          <cell r="C13">
            <v>31</v>
          </cell>
          <cell r="D13">
            <v>17.399999999999999</v>
          </cell>
          <cell r="E13">
            <v>63.791666666666664</v>
          </cell>
          <cell r="F13">
            <v>86</v>
          </cell>
          <cell r="G13">
            <v>40</v>
          </cell>
          <cell r="H13">
            <v>21.240000000000002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23.495833333333334</v>
          </cell>
          <cell r="C14">
            <v>30.3</v>
          </cell>
          <cell r="D14">
            <v>18</v>
          </cell>
          <cell r="E14">
            <v>64.541666666666671</v>
          </cell>
          <cell r="F14">
            <v>84</v>
          </cell>
          <cell r="G14">
            <v>40</v>
          </cell>
          <cell r="H14">
            <v>24.12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21.591666666666669</v>
          </cell>
          <cell r="C15">
            <v>25.5</v>
          </cell>
          <cell r="D15">
            <v>18.3</v>
          </cell>
          <cell r="E15">
            <v>70.416666666666671</v>
          </cell>
          <cell r="F15">
            <v>89</v>
          </cell>
          <cell r="G15">
            <v>51</v>
          </cell>
          <cell r="H15">
            <v>13.32</v>
          </cell>
          <cell r="I15" t="str">
            <v>NE</v>
          </cell>
          <cell r="J15">
            <v>27.720000000000002</v>
          </cell>
          <cell r="K15">
            <v>0.4</v>
          </cell>
        </row>
        <row r="16">
          <cell r="B16">
            <v>23.433333333333337</v>
          </cell>
          <cell r="C16">
            <v>32.5</v>
          </cell>
          <cell r="D16">
            <v>17.5</v>
          </cell>
          <cell r="E16">
            <v>71.625</v>
          </cell>
          <cell r="F16">
            <v>96</v>
          </cell>
          <cell r="G16">
            <v>35</v>
          </cell>
          <cell r="H16">
            <v>18.720000000000002</v>
          </cell>
          <cell r="I16" t="str">
            <v>N</v>
          </cell>
          <cell r="J16">
            <v>38.159999999999997</v>
          </cell>
          <cell r="K16">
            <v>1</v>
          </cell>
        </row>
        <row r="17">
          <cell r="B17">
            <v>19.983333333333334</v>
          </cell>
          <cell r="C17">
            <v>26</v>
          </cell>
          <cell r="D17">
            <v>17.7</v>
          </cell>
          <cell r="E17">
            <v>88.333333333333329</v>
          </cell>
          <cell r="F17">
            <v>96</v>
          </cell>
          <cell r="G17">
            <v>62</v>
          </cell>
          <cell r="H17">
            <v>20.16</v>
          </cell>
          <cell r="I17" t="str">
            <v>NE</v>
          </cell>
          <cell r="J17">
            <v>48.6</v>
          </cell>
          <cell r="K17">
            <v>16.399999999999999</v>
          </cell>
        </row>
        <row r="18">
          <cell r="B18">
            <v>22.329166666666666</v>
          </cell>
          <cell r="C18">
            <v>27.8</v>
          </cell>
          <cell r="D18">
            <v>17.600000000000001</v>
          </cell>
          <cell r="E18">
            <v>77.791666666666671</v>
          </cell>
          <cell r="F18">
            <v>96</v>
          </cell>
          <cell r="G18">
            <v>54</v>
          </cell>
          <cell r="H18">
            <v>9</v>
          </cell>
          <cell r="I18" t="str">
            <v>NE</v>
          </cell>
          <cell r="J18">
            <v>18.36</v>
          </cell>
          <cell r="K18">
            <v>0</v>
          </cell>
        </row>
        <row r="19">
          <cell r="B19">
            <v>21.629166666666666</v>
          </cell>
          <cell r="C19">
            <v>24.7</v>
          </cell>
          <cell r="D19">
            <v>19.600000000000001</v>
          </cell>
          <cell r="E19">
            <v>89.625</v>
          </cell>
          <cell r="F19">
            <v>96</v>
          </cell>
          <cell r="G19">
            <v>77</v>
          </cell>
          <cell r="H19">
            <v>16.920000000000002</v>
          </cell>
          <cell r="I19" t="str">
            <v>SO</v>
          </cell>
          <cell r="J19">
            <v>27.36</v>
          </cell>
          <cell r="K19">
            <v>13.8</v>
          </cell>
        </row>
        <row r="20">
          <cell r="B20">
            <v>22.395833333333339</v>
          </cell>
          <cell r="C20">
            <v>28.6</v>
          </cell>
          <cell r="D20">
            <v>19.399999999999999</v>
          </cell>
          <cell r="E20">
            <v>86.125</v>
          </cell>
          <cell r="F20">
            <v>97</v>
          </cell>
          <cell r="G20">
            <v>59</v>
          </cell>
          <cell r="H20">
            <v>14.04</v>
          </cell>
          <cell r="I20" t="str">
            <v>S</v>
          </cell>
          <cell r="J20">
            <v>25.2</v>
          </cell>
          <cell r="K20">
            <v>1.5999999999999999</v>
          </cell>
        </row>
        <row r="21">
          <cell r="B21">
            <v>23.145833333333329</v>
          </cell>
          <cell r="C21">
            <v>29.3</v>
          </cell>
          <cell r="D21">
            <v>19.899999999999999</v>
          </cell>
          <cell r="E21">
            <v>81.333333333333329</v>
          </cell>
          <cell r="F21">
            <v>96</v>
          </cell>
          <cell r="G21">
            <v>51</v>
          </cell>
          <cell r="H21">
            <v>12.96</v>
          </cell>
          <cell r="I21" t="str">
            <v>SE</v>
          </cell>
          <cell r="J21">
            <v>24.48</v>
          </cell>
          <cell r="K21">
            <v>1.4</v>
          </cell>
        </row>
        <row r="22">
          <cell r="B22">
            <v>24.008333333333329</v>
          </cell>
          <cell r="C22">
            <v>31.2</v>
          </cell>
          <cell r="D22">
            <v>17.5</v>
          </cell>
          <cell r="E22">
            <v>65.375</v>
          </cell>
          <cell r="F22">
            <v>97</v>
          </cell>
          <cell r="G22">
            <v>27</v>
          </cell>
          <cell r="H22">
            <v>12.6</v>
          </cell>
          <cell r="I22" t="str">
            <v>SO</v>
          </cell>
          <cell r="J22">
            <v>27.36</v>
          </cell>
          <cell r="K22">
            <v>0</v>
          </cell>
        </row>
        <row r="23">
          <cell r="B23">
            <v>23.995833333333326</v>
          </cell>
          <cell r="C23">
            <v>32.200000000000003</v>
          </cell>
          <cell r="D23">
            <v>16</v>
          </cell>
          <cell r="E23">
            <v>46.583333333333336</v>
          </cell>
          <cell r="F23">
            <v>79</v>
          </cell>
          <cell r="G23">
            <v>17</v>
          </cell>
          <cell r="H23">
            <v>16.920000000000002</v>
          </cell>
          <cell r="I23" t="str">
            <v>S</v>
          </cell>
          <cell r="J23">
            <v>31.680000000000003</v>
          </cell>
          <cell r="K23">
            <v>0</v>
          </cell>
        </row>
        <row r="24">
          <cell r="B24">
            <v>26.625</v>
          </cell>
          <cell r="C24">
            <v>35.799999999999997</v>
          </cell>
          <cell r="D24">
            <v>17.7</v>
          </cell>
          <cell r="E24">
            <v>41.125</v>
          </cell>
          <cell r="F24">
            <v>66</v>
          </cell>
          <cell r="G24">
            <v>24</v>
          </cell>
          <cell r="H24">
            <v>25.2</v>
          </cell>
          <cell r="I24" t="str">
            <v>NE</v>
          </cell>
          <cell r="J24">
            <v>54.72</v>
          </cell>
          <cell r="K24">
            <v>0</v>
          </cell>
        </row>
        <row r="25">
          <cell r="B25">
            <v>28.179166666666664</v>
          </cell>
          <cell r="C25">
            <v>35.9</v>
          </cell>
          <cell r="D25">
            <v>21.8</v>
          </cell>
          <cell r="E25">
            <v>61.541666666666664</v>
          </cell>
          <cell r="F25">
            <v>91</v>
          </cell>
          <cell r="G25">
            <v>36</v>
          </cell>
          <cell r="H25">
            <v>27.36</v>
          </cell>
          <cell r="I25" t="str">
            <v>N</v>
          </cell>
          <cell r="J25">
            <v>61.560000000000009</v>
          </cell>
          <cell r="K25">
            <v>3.2</v>
          </cell>
        </row>
        <row r="26">
          <cell r="B26">
            <v>23.783333333333331</v>
          </cell>
          <cell r="C26">
            <v>30.7</v>
          </cell>
          <cell r="D26">
            <v>18.7</v>
          </cell>
          <cell r="E26">
            <v>76.958333333333329</v>
          </cell>
          <cell r="F26">
            <v>97</v>
          </cell>
          <cell r="G26">
            <v>50</v>
          </cell>
          <cell r="H26">
            <v>18.36</v>
          </cell>
          <cell r="I26" t="str">
            <v>NE</v>
          </cell>
          <cell r="J26">
            <v>64.44</v>
          </cell>
          <cell r="K26">
            <v>15.600000000000001</v>
          </cell>
        </row>
        <row r="27">
          <cell r="B27">
            <v>27.412499999999998</v>
          </cell>
          <cell r="C27">
            <v>34.9</v>
          </cell>
          <cell r="D27">
            <v>20.9</v>
          </cell>
          <cell r="E27">
            <v>63.416666666666664</v>
          </cell>
          <cell r="F27">
            <v>90</v>
          </cell>
          <cell r="G27">
            <v>31</v>
          </cell>
          <cell r="H27">
            <v>20.16</v>
          </cell>
          <cell r="I27" t="str">
            <v>N</v>
          </cell>
          <cell r="J27">
            <v>46.080000000000005</v>
          </cell>
          <cell r="K27">
            <v>0</v>
          </cell>
        </row>
        <row r="28">
          <cell r="B28">
            <v>26.333333333333329</v>
          </cell>
          <cell r="C28">
            <v>34.299999999999997</v>
          </cell>
          <cell r="D28">
            <v>21.8</v>
          </cell>
          <cell r="E28">
            <v>68.291666666666671</v>
          </cell>
          <cell r="F28">
            <v>93</v>
          </cell>
          <cell r="G28">
            <v>37</v>
          </cell>
          <cell r="H28">
            <v>23.040000000000003</v>
          </cell>
          <cell r="I28" t="str">
            <v>N</v>
          </cell>
          <cell r="J28">
            <v>39.96</v>
          </cell>
          <cell r="K28">
            <v>2.4</v>
          </cell>
        </row>
        <row r="29">
          <cell r="B29">
            <v>23.566666666666666</v>
          </cell>
          <cell r="C29">
            <v>29.9</v>
          </cell>
          <cell r="D29">
            <v>20.100000000000001</v>
          </cell>
          <cell r="E29">
            <v>83.416666666666671</v>
          </cell>
          <cell r="F29">
            <v>96</v>
          </cell>
          <cell r="G29">
            <v>55</v>
          </cell>
          <cell r="H29">
            <v>16.2</v>
          </cell>
          <cell r="I29" t="str">
            <v>NE</v>
          </cell>
          <cell r="J29">
            <v>39.6</v>
          </cell>
          <cell r="K29">
            <v>11.799999999999999</v>
          </cell>
        </row>
        <row r="30">
          <cell r="B30">
            <v>24.479166666666671</v>
          </cell>
          <cell r="C30">
            <v>32.700000000000003</v>
          </cell>
          <cell r="D30">
            <v>20.8</v>
          </cell>
          <cell r="E30">
            <v>80.583333333333329</v>
          </cell>
          <cell r="F30">
            <v>95</v>
          </cell>
          <cell r="G30">
            <v>49</v>
          </cell>
          <cell r="H30">
            <v>17.64</v>
          </cell>
          <cell r="I30" t="str">
            <v>NE</v>
          </cell>
          <cell r="J30">
            <v>51.480000000000004</v>
          </cell>
          <cell r="K30">
            <v>2.4</v>
          </cell>
        </row>
        <row r="31">
          <cell r="B31">
            <v>25.091666666666665</v>
          </cell>
          <cell r="C31">
            <v>28.9</v>
          </cell>
          <cell r="D31">
            <v>22</v>
          </cell>
          <cell r="E31">
            <v>77.291666666666671</v>
          </cell>
          <cell r="F31">
            <v>92</v>
          </cell>
          <cell r="G31">
            <v>60</v>
          </cell>
          <cell r="H31">
            <v>18.36</v>
          </cell>
          <cell r="I31" t="str">
            <v>S</v>
          </cell>
          <cell r="J31">
            <v>39.96</v>
          </cell>
          <cell r="K31">
            <v>0</v>
          </cell>
        </row>
        <row r="32">
          <cell r="B32">
            <v>24.245833333333334</v>
          </cell>
          <cell r="C32">
            <v>31.5</v>
          </cell>
          <cell r="D32">
            <v>17.7</v>
          </cell>
          <cell r="E32">
            <v>60.458333333333336</v>
          </cell>
          <cell r="F32">
            <v>82</v>
          </cell>
          <cell r="G32">
            <v>35</v>
          </cell>
          <cell r="H32">
            <v>12.24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25.729166666666671</v>
          </cell>
          <cell r="C33">
            <v>31.6</v>
          </cell>
          <cell r="D33">
            <v>20.100000000000001</v>
          </cell>
          <cell r="E33">
            <v>56.625</v>
          </cell>
          <cell r="F33">
            <v>76</v>
          </cell>
          <cell r="G33">
            <v>42</v>
          </cell>
          <cell r="H33">
            <v>23.040000000000003</v>
          </cell>
          <cell r="I33" t="str">
            <v>NE</v>
          </cell>
          <cell r="J33">
            <v>42.84</v>
          </cell>
          <cell r="K33">
            <v>0</v>
          </cell>
        </row>
        <row r="34">
          <cell r="B34">
            <v>25.608333333333331</v>
          </cell>
          <cell r="C34">
            <v>32.799999999999997</v>
          </cell>
          <cell r="D34">
            <v>20.399999999999999</v>
          </cell>
          <cell r="E34">
            <v>63.666666666666664</v>
          </cell>
          <cell r="F34">
            <v>89</v>
          </cell>
          <cell r="G34">
            <v>38</v>
          </cell>
          <cell r="H34">
            <v>22.32</v>
          </cell>
          <cell r="I34" t="str">
            <v>NE</v>
          </cell>
          <cell r="J34">
            <v>45.72</v>
          </cell>
          <cell r="K34">
            <v>3.8000000000000003</v>
          </cell>
        </row>
        <row r="35">
          <cell r="B35">
            <v>26.204166666666669</v>
          </cell>
          <cell r="C35">
            <v>33.5</v>
          </cell>
          <cell r="D35">
            <v>21.3</v>
          </cell>
          <cell r="E35">
            <v>66.75</v>
          </cell>
          <cell r="F35">
            <v>94</v>
          </cell>
          <cell r="G35">
            <v>39</v>
          </cell>
          <cell r="H35">
            <v>15.48</v>
          </cell>
          <cell r="I35" t="str">
            <v>NE</v>
          </cell>
          <cell r="J35">
            <v>50.04</v>
          </cell>
          <cell r="K35">
            <v>9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18.091666666666669</v>
          </cell>
          <cell r="C5">
            <v>22.4</v>
          </cell>
          <cell r="D5">
            <v>16</v>
          </cell>
          <cell r="E5">
            <v>91.708333333333329</v>
          </cell>
          <cell r="F5">
            <v>97</v>
          </cell>
          <cell r="G5">
            <v>74</v>
          </cell>
          <cell r="H5">
            <v>14.4</v>
          </cell>
          <cell r="I5" t="str">
            <v>SO</v>
          </cell>
          <cell r="J5">
            <v>26.64</v>
          </cell>
          <cell r="K5">
            <v>10.8</v>
          </cell>
        </row>
        <row r="6">
          <cell r="B6">
            <v>20.399999999999999</v>
          </cell>
          <cell r="C6">
            <v>24.9</v>
          </cell>
          <cell r="D6">
            <v>16.8</v>
          </cell>
          <cell r="E6">
            <v>86.208333333333329</v>
          </cell>
          <cell r="F6">
            <v>96</v>
          </cell>
          <cell r="G6">
            <v>69</v>
          </cell>
          <cell r="H6">
            <v>11.16</v>
          </cell>
          <cell r="I6" t="str">
            <v>NE</v>
          </cell>
          <cell r="J6">
            <v>24.840000000000003</v>
          </cell>
          <cell r="K6">
            <v>0.2</v>
          </cell>
        </row>
        <row r="7">
          <cell r="B7">
            <v>22.545833333333331</v>
          </cell>
          <cell r="C7">
            <v>29.1</v>
          </cell>
          <cell r="D7">
            <v>20</v>
          </cell>
          <cell r="E7">
            <v>86.166666666666671</v>
          </cell>
          <cell r="F7">
            <v>96</v>
          </cell>
          <cell r="G7">
            <v>61</v>
          </cell>
          <cell r="H7">
            <v>22.68</v>
          </cell>
          <cell r="I7" t="str">
            <v>N</v>
          </cell>
          <cell r="J7">
            <v>51.480000000000004</v>
          </cell>
          <cell r="K7">
            <v>12.600000000000001</v>
          </cell>
        </row>
        <row r="8">
          <cell r="B8">
            <v>20.791666666666664</v>
          </cell>
          <cell r="C8">
            <v>23.6</v>
          </cell>
          <cell r="D8">
            <v>18.899999999999999</v>
          </cell>
          <cell r="E8">
            <v>84.25</v>
          </cell>
          <cell r="F8">
            <v>97</v>
          </cell>
          <cell r="G8">
            <v>57</v>
          </cell>
          <cell r="H8">
            <v>13.68</v>
          </cell>
          <cell r="I8" t="str">
            <v>SO</v>
          </cell>
          <cell r="J8">
            <v>29.880000000000003</v>
          </cell>
          <cell r="K8">
            <v>9.3999999999999986</v>
          </cell>
        </row>
        <row r="9">
          <cell r="B9">
            <v>18.450000000000003</v>
          </cell>
          <cell r="C9">
            <v>24.7</v>
          </cell>
          <cell r="D9">
            <v>11.4</v>
          </cell>
          <cell r="E9">
            <v>58.166666666666664</v>
          </cell>
          <cell r="F9">
            <v>87</v>
          </cell>
          <cell r="G9">
            <v>28</v>
          </cell>
          <cell r="H9">
            <v>14.04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19.108333333333331</v>
          </cell>
          <cell r="C10">
            <v>26.8</v>
          </cell>
          <cell r="D10">
            <v>11.2</v>
          </cell>
          <cell r="E10">
            <v>56.041666666666664</v>
          </cell>
          <cell r="F10">
            <v>91</v>
          </cell>
          <cell r="G10">
            <v>28</v>
          </cell>
          <cell r="H10">
            <v>9.3600000000000012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20.416666666666668</v>
          </cell>
          <cell r="C11">
            <v>27.3</v>
          </cell>
          <cell r="D11">
            <v>12.3</v>
          </cell>
          <cell r="E11">
            <v>57.541666666666664</v>
          </cell>
          <cell r="F11">
            <v>94</v>
          </cell>
          <cell r="G11">
            <v>32</v>
          </cell>
          <cell r="H11">
            <v>28.8</v>
          </cell>
          <cell r="I11" t="str">
            <v>L</v>
          </cell>
          <cell r="J11">
            <v>41.76</v>
          </cell>
          <cell r="K11">
            <v>0</v>
          </cell>
        </row>
        <row r="12">
          <cell r="B12">
            <v>20.125</v>
          </cell>
          <cell r="C12">
            <v>26.9</v>
          </cell>
          <cell r="D12">
            <v>13.6</v>
          </cell>
          <cell r="E12">
            <v>56.833333333333336</v>
          </cell>
          <cell r="F12">
            <v>80</v>
          </cell>
          <cell r="G12">
            <v>34</v>
          </cell>
          <cell r="H12">
            <v>22.68</v>
          </cell>
          <cell r="I12" t="str">
            <v>L</v>
          </cell>
          <cell r="J12">
            <v>39.6</v>
          </cell>
          <cell r="K12">
            <v>0</v>
          </cell>
        </row>
        <row r="13">
          <cell r="B13">
            <v>21.9375</v>
          </cell>
          <cell r="C13">
            <v>29.2</v>
          </cell>
          <cell r="D13">
            <v>16.100000000000001</v>
          </cell>
          <cell r="E13">
            <v>62.583333333333336</v>
          </cell>
          <cell r="F13">
            <v>84</v>
          </cell>
          <cell r="G13">
            <v>42</v>
          </cell>
          <cell r="H13">
            <v>27</v>
          </cell>
          <cell r="I13" t="str">
            <v>NE</v>
          </cell>
          <cell r="J13">
            <v>45.72</v>
          </cell>
          <cell r="K13">
            <v>0</v>
          </cell>
        </row>
        <row r="14">
          <cell r="B14">
            <v>22.566666666666666</v>
          </cell>
          <cell r="C14">
            <v>28.5</v>
          </cell>
          <cell r="D14">
            <v>17.399999999999999</v>
          </cell>
          <cell r="E14">
            <v>65.791666666666671</v>
          </cell>
          <cell r="F14">
            <v>79</v>
          </cell>
          <cell r="G14">
            <v>50</v>
          </cell>
          <cell r="H14">
            <v>30.6</v>
          </cell>
          <cell r="I14" t="str">
            <v>NE</v>
          </cell>
          <cell r="J14">
            <v>50.4</v>
          </cell>
          <cell r="K14">
            <v>0</v>
          </cell>
        </row>
        <row r="15">
          <cell r="B15">
            <v>22.320833333333329</v>
          </cell>
          <cell r="C15">
            <v>26.1</v>
          </cell>
          <cell r="D15">
            <v>18.399999999999999</v>
          </cell>
          <cell r="E15">
            <v>64.416666666666671</v>
          </cell>
          <cell r="F15">
            <v>78</v>
          </cell>
          <cell r="G15">
            <v>50</v>
          </cell>
          <cell r="H15">
            <v>18.720000000000002</v>
          </cell>
          <cell r="I15" t="str">
            <v>NE</v>
          </cell>
          <cell r="J15">
            <v>37.440000000000005</v>
          </cell>
          <cell r="K15">
            <v>0.6</v>
          </cell>
        </row>
        <row r="16">
          <cell r="B16">
            <v>23.825000000000003</v>
          </cell>
          <cell r="C16">
            <v>30.4</v>
          </cell>
          <cell r="D16">
            <v>19</v>
          </cell>
          <cell r="E16">
            <v>66.5</v>
          </cell>
          <cell r="F16">
            <v>91</v>
          </cell>
          <cell r="G16">
            <v>39</v>
          </cell>
          <cell r="H16">
            <v>23.400000000000002</v>
          </cell>
          <cell r="I16" t="str">
            <v>NE</v>
          </cell>
          <cell r="J16">
            <v>37.800000000000004</v>
          </cell>
          <cell r="K16">
            <v>1.2</v>
          </cell>
        </row>
        <row r="17">
          <cell r="B17">
            <v>20.862500000000001</v>
          </cell>
          <cell r="C17">
            <v>23.4</v>
          </cell>
          <cell r="D17">
            <v>18.600000000000001</v>
          </cell>
          <cell r="E17">
            <v>84.541666666666671</v>
          </cell>
          <cell r="F17">
            <v>92</v>
          </cell>
          <cell r="G17">
            <v>64</v>
          </cell>
          <cell r="H17">
            <v>17.28</v>
          </cell>
          <cell r="I17" t="str">
            <v>NE</v>
          </cell>
          <cell r="J17">
            <v>34.200000000000003</v>
          </cell>
          <cell r="K17">
            <v>1</v>
          </cell>
        </row>
        <row r="18">
          <cell r="B18">
            <v>23.145833333333332</v>
          </cell>
          <cell r="C18">
            <v>31.4</v>
          </cell>
          <cell r="D18">
            <v>16.899999999999999</v>
          </cell>
          <cell r="E18">
            <v>73.958333333333329</v>
          </cell>
          <cell r="F18">
            <v>97</v>
          </cell>
          <cell r="G18">
            <v>42</v>
          </cell>
          <cell r="H18">
            <v>10.44</v>
          </cell>
          <cell r="I18" t="str">
            <v>S</v>
          </cell>
          <cell r="J18">
            <v>25.92</v>
          </cell>
          <cell r="K18">
            <v>0</v>
          </cell>
        </row>
        <row r="19">
          <cell r="B19">
            <v>23.266666666666669</v>
          </cell>
          <cell r="C19">
            <v>26.5</v>
          </cell>
          <cell r="D19">
            <v>20.7</v>
          </cell>
          <cell r="E19">
            <v>80.083333333333329</v>
          </cell>
          <cell r="F19">
            <v>95</v>
          </cell>
          <cell r="G19">
            <v>64</v>
          </cell>
          <cell r="H19">
            <v>21.96</v>
          </cell>
          <cell r="I19" t="str">
            <v>SO</v>
          </cell>
          <cell r="J19">
            <v>36.72</v>
          </cell>
          <cell r="K19">
            <v>6.0000000000000009</v>
          </cell>
        </row>
        <row r="20">
          <cell r="B20">
            <v>21.591666666666665</v>
          </cell>
          <cell r="C20">
            <v>26</v>
          </cell>
          <cell r="D20">
            <v>20.100000000000001</v>
          </cell>
          <cell r="E20">
            <v>91.25</v>
          </cell>
          <cell r="F20">
            <v>98</v>
          </cell>
          <cell r="G20">
            <v>71</v>
          </cell>
          <cell r="H20">
            <v>7.9200000000000008</v>
          </cell>
          <cell r="I20" t="str">
            <v>NE</v>
          </cell>
          <cell r="J20">
            <v>44.28</v>
          </cell>
          <cell r="K20">
            <v>52.000000000000007</v>
          </cell>
        </row>
        <row r="21">
          <cell r="B21">
            <v>21.570833333333336</v>
          </cell>
          <cell r="C21">
            <v>26.9</v>
          </cell>
          <cell r="D21">
            <v>18.7</v>
          </cell>
          <cell r="E21">
            <v>87.916666666666671</v>
          </cell>
          <cell r="F21">
            <v>97</v>
          </cell>
          <cell r="G21">
            <v>63</v>
          </cell>
          <cell r="H21">
            <v>10.44</v>
          </cell>
          <cell r="I21" t="str">
            <v>NE</v>
          </cell>
          <cell r="J21">
            <v>28.08</v>
          </cell>
          <cell r="K21">
            <v>0.2</v>
          </cell>
        </row>
        <row r="22">
          <cell r="B22">
            <v>23.029166666666669</v>
          </cell>
          <cell r="C22">
            <v>30.5</v>
          </cell>
          <cell r="D22">
            <v>16</v>
          </cell>
          <cell r="E22">
            <v>70</v>
          </cell>
          <cell r="F22">
            <v>97</v>
          </cell>
          <cell r="G22">
            <v>33</v>
          </cell>
          <cell r="H22">
            <v>10.08</v>
          </cell>
          <cell r="I22" t="str">
            <v>SO</v>
          </cell>
          <cell r="J22">
            <v>25.56</v>
          </cell>
          <cell r="K22">
            <v>0.2</v>
          </cell>
        </row>
        <row r="23">
          <cell r="B23">
            <v>24.220833333333342</v>
          </cell>
          <cell r="C23">
            <v>31.4</v>
          </cell>
          <cell r="D23">
            <v>16.100000000000001</v>
          </cell>
          <cell r="E23">
            <v>51.791666666666664</v>
          </cell>
          <cell r="F23">
            <v>87</v>
          </cell>
          <cell r="G23">
            <v>24</v>
          </cell>
          <cell r="H23">
            <v>2.52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25.7</v>
          </cell>
          <cell r="C24">
            <v>34.9</v>
          </cell>
          <cell r="D24">
            <v>15.6</v>
          </cell>
          <cell r="E24">
            <v>49.125</v>
          </cell>
          <cell r="F24">
            <v>88</v>
          </cell>
          <cell r="G24">
            <v>27</v>
          </cell>
          <cell r="H24">
            <v>23.040000000000003</v>
          </cell>
          <cell r="I24" t="str">
            <v>N</v>
          </cell>
          <cell r="J24">
            <v>44.64</v>
          </cell>
          <cell r="K24">
            <v>0</v>
          </cell>
        </row>
        <row r="25">
          <cell r="B25">
            <v>27.770833333333329</v>
          </cell>
          <cell r="C25">
            <v>36.1</v>
          </cell>
          <cell r="D25">
            <v>20.5</v>
          </cell>
          <cell r="E25">
            <v>59.375</v>
          </cell>
          <cell r="F25">
            <v>92</v>
          </cell>
          <cell r="G25">
            <v>33</v>
          </cell>
          <cell r="H25">
            <v>34.92</v>
          </cell>
          <cell r="I25" t="str">
            <v>NO</v>
          </cell>
          <cell r="J25">
            <v>72</v>
          </cell>
          <cell r="K25">
            <v>8</v>
          </cell>
        </row>
        <row r="26">
          <cell r="B26">
            <v>24.325000000000006</v>
          </cell>
          <cell r="C26">
            <v>30.9</v>
          </cell>
          <cell r="D26">
            <v>20.100000000000001</v>
          </cell>
          <cell r="E26">
            <v>78.708333333333329</v>
          </cell>
          <cell r="F26">
            <v>96</v>
          </cell>
          <cell r="G26">
            <v>52</v>
          </cell>
          <cell r="H26">
            <v>20.16</v>
          </cell>
          <cell r="I26" t="str">
            <v>NE</v>
          </cell>
          <cell r="J26">
            <v>36</v>
          </cell>
          <cell r="K26">
            <v>0.2</v>
          </cell>
        </row>
        <row r="27">
          <cell r="B27">
            <v>27.370833333333334</v>
          </cell>
          <cell r="C27">
            <v>35.1</v>
          </cell>
          <cell r="D27">
            <v>21.3</v>
          </cell>
          <cell r="E27">
            <v>68.083333333333329</v>
          </cell>
          <cell r="F27">
            <v>92</v>
          </cell>
          <cell r="G27">
            <v>40</v>
          </cell>
          <cell r="H27">
            <v>21.240000000000002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25.074999999999999</v>
          </cell>
          <cell r="C28">
            <v>32.700000000000003</v>
          </cell>
          <cell r="D28">
            <v>20.8</v>
          </cell>
          <cell r="E28">
            <v>78.208333333333329</v>
          </cell>
          <cell r="F28">
            <v>95</v>
          </cell>
          <cell r="G28">
            <v>50</v>
          </cell>
          <cell r="H28">
            <v>25.92</v>
          </cell>
          <cell r="I28" t="str">
            <v>NE</v>
          </cell>
          <cell r="J28">
            <v>52.2</v>
          </cell>
          <cell r="K28">
            <v>20.799999999999997</v>
          </cell>
        </row>
        <row r="29">
          <cell r="B29">
            <v>24.791666666666668</v>
          </cell>
          <cell r="C29">
            <v>31.2</v>
          </cell>
          <cell r="D29">
            <v>20.6</v>
          </cell>
          <cell r="E29">
            <v>78.75</v>
          </cell>
          <cell r="F29">
            <v>96</v>
          </cell>
          <cell r="G29">
            <v>51</v>
          </cell>
          <cell r="H29">
            <v>14.76</v>
          </cell>
          <cell r="I29" t="str">
            <v>NE</v>
          </cell>
          <cell r="J29">
            <v>37.440000000000005</v>
          </cell>
          <cell r="K29">
            <v>0</v>
          </cell>
        </row>
        <row r="30">
          <cell r="B30">
            <v>25.429166666666671</v>
          </cell>
          <cell r="C30">
            <v>32.200000000000003</v>
          </cell>
          <cell r="D30">
            <v>21.1</v>
          </cell>
          <cell r="E30">
            <v>73.083333333333329</v>
          </cell>
          <cell r="F30">
            <v>91</v>
          </cell>
          <cell r="G30">
            <v>49</v>
          </cell>
          <cell r="H30">
            <v>19.8</v>
          </cell>
          <cell r="I30" t="str">
            <v>NE</v>
          </cell>
          <cell r="J30">
            <v>34.56</v>
          </cell>
          <cell r="K30">
            <v>1.8</v>
          </cell>
        </row>
        <row r="31">
          <cell r="B31">
            <v>25.691666666666663</v>
          </cell>
          <cell r="C31">
            <v>30.5</v>
          </cell>
          <cell r="D31">
            <v>22</v>
          </cell>
          <cell r="E31">
            <v>72.5</v>
          </cell>
          <cell r="F31">
            <v>95</v>
          </cell>
          <cell r="G31">
            <v>38</v>
          </cell>
          <cell r="H31">
            <v>14.76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23.520833333333332</v>
          </cell>
          <cell r="C32">
            <v>30.6</v>
          </cell>
          <cell r="D32">
            <v>16.399999999999999</v>
          </cell>
          <cell r="E32">
            <v>61.791666666666664</v>
          </cell>
          <cell r="F32">
            <v>80</v>
          </cell>
          <cell r="G32">
            <v>39</v>
          </cell>
          <cell r="H32">
            <v>17.28</v>
          </cell>
          <cell r="I32" t="str">
            <v>S</v>
          </cell>
          <cell r="J32">
            <v>34.56</v>
          </cell>
          <cell r="K32">
            <v>0</v>
          </cell>
        </row>
        <row r="33">
          <cell r="B33">
            <v>24</v>
          </cell>
          <cell r="C33">
            <v>29.8</v>
          </cell>
          <cell r="D33">
            <v>18.600000000000001</v>
          </cell>
          <cell r="E33">
            <v>58.875</v>
          </cell>
          <cell r="F33">
            <v>83</v>
          </cell>
          <cell r="G33">
            <v>39</v>
          </cell>
          <cell r="H33">
            <v>25.2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25.120833333333334</v>
          </cell>
          <cell r="C34">
            <v>31.1</v>
          </cell>
          <cell r="D34">
            <v>20.399999999999999</v>
          </cell>
          <cell r="E34">
            <v>60.916666666666664</v>
          </cell>
          <cell r="F34">
            <v>78</v>
          </cell>
          <cell r="G34">
            <v>44</v>
          </cell>
          <cell r="H34">
            <v>18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26.450000000000003</v>
          </cell>
          <cell r="C35">
            <v>32.4</v>
          </cell>
          <cell r="D35">
            <v>21.6</v>
          </cell>
          <cell r="E35">
            <v>57.666666666666664</v>
          </cell>
          <cell r="F35">
            <v>75</v>
          </cell>
          <cell r="G35">
            <v>38</v>
          </cell>
          <cell r="H35">
            <v>23.040000000000003</v>
          </cell>
          <cell r="I35" t="str">
            <v>NE</v>
          </cell>
          <cell r="J35">
            <v>39.6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18.987500000000001</v>
          </cell>
          <cell r="C5">
            <v>21.8</v>
          </cell>
          <cell r="D5">
            <v>17</v>
          </cell>
          <cell r="E5">
            <v>90.916666666666671</v>
          </cell>
          <cell r="F5">
            <v>97</v>
          </cell>
          <cell r="G5">
            <v>80</v>
          </cell>
          <cell r="H5">
            <v>12.96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20.225000000000001</v>
          </cell>
          <cell r="C6">
            <v>23.4</v>
          </cell>
          <cell r="D6">
            <v>18.2</v>
          </cell>
          <cell r="E6">
            <v>90.25</v>
          </cell>
          <cell r="F6">
            <v>97</v>
          </cell>
          <cell r="G6">
            <v>77</v>
          </cell>
          <cell r="H6">
            <v>11.520000000000001</v>
          </cell>
          <cell r="I6" t="str">
            <v>S</v>
          </cell>
          <cell r="J6">
            <v>25.56</v>
          </cell>
          <cell r="K6">
            <v>16.200000000000003</v>
          </cell>
        </row>
        <row r="7">
          <cell r="B7">
            <v>24.05</v>
          </cell>
          <cell r="C7">
            <v>32.299999999999997</v>
          </cell>
          <cell r="D7">
            <v>20.100000000000001</v>
          </cell>
          <cell r="E7">
            <v>80.25</v>
          </cell>
          <cell r="F7">
            <v>96</v>
          </cell>
          <cell r="G7">
            <v>43</v>
          </cell>
          <cell r="H7">
            <v>25.56</v>
          </cell>
          <cell r="I7" t="str">
            <v>NE</v>
          </cell>
          <cell r="J7">
            <v>46.800000000000004</v>
          </cell>
          <cell r="K7">
            <v>3</v>
          </cell>
        </row>
        <row r="8">
          <cell r="B8">
            <v>21.083333333333332</v>
          </cell>
          <cell r="C8">
            <v>23.3</v>
          </cell>
          <cell r="D8">
            <v>19.600000000000001</v>
          </cell>
          <cell r="E8">
            <v>88.125</v>
          </cell>
          <cell r="F8">
            <v>97</v>
          </cell>
          <cell r="G8">
            <v>69</v>
          </cell>
          <cell r="H8">
            <v>19.440000000000001</v>
          </cell>
          <cell r="I8" t="str">
            <v>SO</v>
          </cell>
          <cell r="J8">
            <v>51.480000000000004</v>
          </cell>
          <cell r="K8">
            <v>42.800000000000004</v>
          </cell>
        </row>
        <row r="9">
          <cell r="B9">
            <v>19.850000000000001</v>
          </cell>
          <cell r="C9">
            <v>25.2</v>
          </cell>
          <cell r="D9">
            <v>13.5</v>
          </cell>
          <cell r="E9">
            <v>52.083333333333336</v>
          </cell>
          <cell r="F9">
            <v>82</v>
          </cell>
          <cell r="G9">
            <v>21</v>
          </cell>
          <cell r="H9">
            <v>19.440000000000001</v>
          </cell>
          <cell r="I9" t="str">
            <v>S</v>
          </cell>
          <cell r="J9">
            <v>36.72</v>
          </cell>
          <cell r="K9">
            <v>0</v>
          </cell>
        </row>
        <row r="10">
          <cell r="B10">
            <v>20.758333333333336</v>
          </cell>
          <cell r="C10">
            <v>26.3</v>
          </cell>
          <cell r="D10">
            <v>15.8</v>
          </cell>
          <cell r="E10">
            <v>47.583333333333336</v>
          </cell>
          <cell r="F10">
            <v>63</v>
          </cell>
          <cell r="G10">
            <v>33</v>
          </cell>
          <cell r="H10">
            <v>16.559999999999999</v>
          </cell>
          <cell r="I10" t="str">
            <v>S</v>
          </cell>
          <cell r="J10">
            <v>28.08</v>
          </cell>
          <cell r="K10">
            <v>0</v>
          </cell>
        </row>
        <row r="11">
          <cell r="B11">
            <v>21.887499999999999</v>
          </cell>
          <cell r="C11">
            <v>26.9</v>
          </cell>
          <cell r="D11">
            <v>16.899999999999999</v>
          </cell>
          <cell r="E11">
            <v>52.125</v>
          </cell>
          <cell r="F11">
            <v>77</v>
          </cell>
          <cell r="G11">
            <v>36</v>
          </cell>
          <cell r="H11">
            <v>19.079999999999998</v>
          </cell>
          <cell r="I11" t="str">
            <v>L</v>
          </cell>
          <cell r="J11">
            <v>41.76</v>
          </cell>
          <cell r="K11">
            <v>0</v>
          </cell>
        </row>
        <row r="12">
          <cell r="B12">
            <v>20.6875</v>
          </cell>
          <cell r="C12">
            <v>27.1</v>
          </cell>
          <cell r="D12">
            <v>14.1</v>
          </cell>
          <cell r="E12">
            <v>60.666666666666664</v>
          </cell>
          <cell r="F12">
            <v>83</v>
          </cell>
          <cell r="G12">
            <v>46</v>
          </cell>
          <cell r="H12">
            <v>21.6</v>
          </cell>
          <cell r="I12" t="str">
            <v>L</v>
          </cell>
          <cell r="J12">
            <v>45.72</v>
          </cell>
          <cell r="K12">
            <v>0</v>
          </cell>
        </row>
        <row r="13">
          <cell r="B13">
            <v>22.895833333333329</v>
          </cell>
          <cell r="C13">
            <v>30</v>
          </cell>
          <cell r="D13">
            <v>16.5</v>
          </cell>
          <cell r="E13">
            <v>63.708333333333336</v>
          </cell>
          <cell r="F13">
            <v>87</v>
          </cell>
          <cell r="G13">
            <v>40</v>
          </cell>
          <cell r="H13">
            <v>21.96</v>
          </cell>
          <cell r="I13" t="str">
            <v>L</v>
          </cell>
          <cell r="J13">
            <v>42.480000000000004</v>
          </cell>
          <cell r="K13">
            <v>0</v>
          </cell>
        </row>
        <row r="14">
          <cell r="B14">
            <v>24.3</v>
          </cell>
          <cell r="C14">
            <v>30.9</v>
          </cell>
          <cell r="D14">
            <v>18.399999999999999</v>
          </cell>
          <cell r="E14">
            <v>60.333333333333336</v>
          </cell>
          <cell r="F14">
            <v>86</v>
          </cell>
          <cell r="G14">
            <v>35</v>
          </cell>
          <cell r="H14">
            <v>23.400000000000002</v>
          </cell>
          <cell r="I14" t="str">
            <v>L</v>
          </cell>
          <cell r="J14">
            <v>46.080000000000005</v>
          </cell>
          <cell r="K14">
            <v>0</v>
          </cell>
        </row>
        <row r="15">
          <cell r="B15">
            <v>23.012500000000003</v>
          </cell>
          <cell r="C15">
            <v>25.9</v>
          </cell>
          <cell r="D15">
            <v>20.100000000000001</v>
          </cell>
          <cell r="E15">
            <v>61.041666666666664</v>
          </cell>
          <cell r="F15">
            <v>84</v>
          </cell>
          <cell r="G15">
            <v>45</v>
          </cell>
          <cell r="H15">
            <v>16.2</v>
          </cell>
          <cell r="I15" t="str">
            <v>L</v>
          </cell>
          <cell r="J15">
            <v>33.119999999999997</v>
          </cell>
          <cell r="K15">
            <v>0.60000000000000009</v>
          </cell>
        </row>
        <row r="16">
          <cell r="B16">
            <v>24.216666666666669</v>
          </cell>
          <cell r="C16">
            <v>31.9</v>
          </cell>
          <cell r="D16">
            <v>19.399999999999999</v>
          </cell>
          <cell r="E16">
            <v>69.291666666666671</v>
          </cell>
          <cell r="F16">
            <v>94</v>
          </cell>
          <cell r="G16">
            <v>35</v>
          </cell>
          <cell r="H16">
            <v>15.120000000000001</v>
          </cell>
          <cell r="I16" t="str">
            <v>NE</v>
          </cell>
          <cell r="J16">
            <v>29.16</v>
          </cell>
          <cell r="K16">
            <v>3.0000000000000004</v>
          </cell>
        </row>
        <row r="17">
          <cell r="B17">
            <v>21.862500000000001</v>
          </cell>
          <cell r="C17">
            <v>26.5</v>
          </cell>
          <cell r="D17">
            <v>19.100000000000001</v>
          </cell>
          <cell r="E17">
            <v>78.208333333333329</v>
          </cell>
          <cell r="F17">
            <v>96</v>
          </cell>
          <cell r="G17">
            <v>52</v>
          </cell>
          <cell r="H17">
            <v>18.36</v>
          </cell>
          <cell r="I17" t="str">
            <v>NE</v>
          </cell>
          <cell r="J17">
            <v>37.800000000000004</v>
          </cell>
          <cell r="K17">
            <v>13.2</v>
          </cell>
        </row>
        <row r="18">
          <cell r="B18">
            <v>23.483333333333338</v>
          </cell>
          <cell r="C18">
            <v>29.2</v>
          </cell>
          <cell r="D18">
            <v>17.8</v>
          </cell>
          <cell r="E18">
            <v>70.666666666666671</v>
          </cell>
          <cell r="F18">
            <v>94</v>
          </cell>
          <cell r="G18">
            <v>44</v>
          </cell>
          <cell r="H18">
            <v>11.520000000000001</v>
          </cell>
          <cell r="I18" t="str">
            <v>S</v>
          </cell>
          <cell r="J18">
            <v>20.16</v>
          </cell>
          <cell r="K18">
            <v>0</v>
          </cell>
        </row>
        <row r="19">
          <cell r="B19">
            <v>23.737500000000001</v>
          </cell>
          <cell r="C19">
            <v>26.1</v>
          </cell>
          <cell r="D19">
            <v>21.2</v>
          </cell>
          <cell r="E19">
            <v>77.541666666666671</v>
          </cell>
          <cell r="F19">
            <v>91</v>
          </cell>
          <cell r="G19">
            <v>64</v>
          </cell>
          <cell r="H19">
            <v>16.2</v>
          </cell>
          <cell r="I19" t="str">
            <v>SE</v>
          </cell>
          <cell r="J19">
            <v>34.200000000000003</v>
          </cell>
          <cell r="K19">
            <v>0.4</v>
          </cell>
        </row>
        <row r="20">
          <cell r="B20">
            <v>22.995833333333337</v>
          </cell>
          <cell r="C20">
            <v>26.6</v>
          </cell>
          <cell r="D20">
            <v>20.7</v>
          </cell>
          <cell r="E20">
            <v>85.541666666666671</v>
          </cell>
          <cell r="F20">
            <v>96</v>
          </cell>
          <cell r="G20">
            <v>69</v>
          </cell>
          <cell r="H20">
            <v>15.120000000000001</v>
          </cell>
          <cell r="I20" t="str">
            <v>L</v>
          </cell>
          <cell r="J20">
            <v>52.2</v>
          </cell>
          <cell r="K20">
            <v>22.599999999999998</v>
          </cell>
        </row>
        <row r="21">
          <cell r="B21">
            <v>23.079166666666669</v>
          </cell>
          <cell r="C21">
            <v>28.6</v>
          </cell>
          <cell r="D21">
            <v>20.100000000000001</v>
          </cell>
          <cell r="E21">
            <v>82.583333333333329</v>
          </cell>
          <cell r="F21">
            <v>97</v>
          </cell>
          <cell r="G21">
            <v>55</v>
          </cell>
          <cell r="H21">
            <v>14.76</v>
          </cell>
          <cell r="I21" t="str">
            <v>SE</v>
          </cell>
          <cell r="J21">
            <v>28.8</v>
          </cell>
          <cell r="K21">
            <v>0.6</v>
          </cell>
        </row>
        <row r="22">
          <cell r="B22">
            <v>24.570833333333326</v>
          </cell>
          <cell r="C22">
            <v>31.2</v>
          </cell>
          <cell r="D22">
            <v>18.7</v>
          </cell>
          <cell r="E22">
            <v>64.75</v>
          </cell>
          <cell r="F22">
            <v>95</v>
          </cell>
          <cell r="G22">
            <v>27</v>
          </cell>
          <cell r="H22">
            <v>14.4</v>
          </cell>
          <cell r="I22" t="str">
            <v>SO</v>
          </cell>
          <cell r="J22">
            <v>29.52</v>
          </cell>
          <cell r="K22">
            <v>0.2</v>
          </cell>
        </row>
        <row r="23">
          <cell r="B23">
            <v>25.658333333333331</v>
          </cell>
          <cell r="C23">
            <v>31.7</v>
          </cell>
          <cell r="D23">
            <v>19.8</v>
          </cell>
          <cell r="E23">
            <v>43.875</v>
          </cell>
          <cell r="F23">
            <v>65</v>
          </cell>
          <cell r="G23">
            <v>22</v>
          </cell>
          <cell r="H23">
            <v>11.879999999999999</v>
          </cell>
          <cell r="I23" t="str">
            <v>S</v>
          </cell>
          <cell r="J23">
            <v>30.6</v>
          </cell>
          <cell r="K23">
            <v>0</v>
          </cell>
        </row>
        <row r="24">
          <cell r="B24">
            <v>26.729166666666671</v>
          </cell>
          <cell r="C24">
            <v>35.6</v>
          </cell>
          <cell r="D24">
            <v>18.3</v>
          </cell>
          <cell r="E24">
            <v>45.166666666666664</v>
          </cell>
          <cell r="F24">
            <v>72</v>
          </cell>
          <cell r="G24">
            <v>26</v>
          </cell>
          <cell r="H24">
            <v>25.56</v>
          </cell>
          <cell r="I24" t="str">
            <v>NE</v>
          </cell>
          <cell r="J24">
            <v>42.84</v>
          </cell>
          <cell r="K24">
            <v>0</v>
          </cell>
        </row>
        <row r="25">
          <cell r="B25">
            <v>29.129166666666666</v>
          </cell>
          <cell r="C25">
            <v>35.9</v>
          </cell>
          <cell r="D25">
            <v>23.6</v>
          </cell>
          <cell r="E25">
            <v>54.375</v>
          </cell>
          <cell r="F25">
            <v>75</v>
          </cell>
          <cell r="G25">
            <v>33</v>
          </cell>
          <cell r="H25">
            <v>35.64</v>
          </cell>
          <cell r="I25" t="str">
            <v>NO</v>
          </cell>
          <cell r="J25">
            <v>70.2</v>
          </cell>
          <cell r="K25">
            <v>0</v>
          </cell>
        </row>
        <row r="26">
          <cell r="B26">
            <v>24.5625</v>
          </cell>
          <cell r="C26">
            <v>30.8</v>
          </cell>
          <cell r="D26">
            <v>20.2</v>
          </cell>
          <cell r="E26">
            <v>74.541666666666671</v>
          </cell>
          <cell r="F26">
            <v>95</v>
          </cell>
          <cell r="G26">
            <v>46</v>
          </cell>
          <cell r="H26">
            <v>34.92</v>
          </cell>
          <cell r="I26" t="str">
            <v>NE</v>
          </cell>
          <cell r="J26">
            <v>65.160000000000011</v>
          </cell>
          <cell r="K26">
            <v>13.200000000000001</v>
          </cell>
        </row>
        <row r="27">
          <cell r="B27">
            <v>27.454166666666666</v>
          </cell>
          <cell r="C27">
            <v>34</v>
          </cell>
          <cell r="D27">
            <v>21.8</v>
          </cell>
          <cell r="E27">
            <v>64.583333333333329</v>
          </cell>
          <cell r="F27">
            <v>86</v>
          </cell>
          <cell r="G27">
            <v>40</v>
          </cell>
          <cell r="H27">
            <v>19.440000000000001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26.045833333333331</v>
          </cell>
          <cell r="C28">
            <v>30.5</v>
          </cell>
          <cell r="D28">
            <v>22.3</v>
          </cell>
          <cell r="E28">
            <v>71.041666666666671</v>
          </cell>
          <cell r="F28">
            <v>91</v>
          </cell>
          <cell r="G28">
            <v>49</v>
          </cell>
          <cell r="H28">
            <v>18.36</v>
          </cell>
          <cell r="I28" t="str">
            <v>N</v>
          </cell>
          <cell r="J28">
            <v>39.96</v>
          </cell>
          <cell r="K28">
            <v>0.4</v>
          </cell>
        </row>
        <row r="29">
          <cell r="B29">
            <v>24.616666666666671</v>
          </cell>
          <cell r="C29">
            <v>31.6</v>
          </cell>
          <cell r="D29">
            <v>20</v>
          </cell>
          <cell r="E29">
            <v>78</v>
          </cell>
          <cell r="F29">
            <v>96</v>
          </cell>
          <cell r="G29">
            <v>52</v>
          </cell>
          <cell r="H29">
            <v>14.04</v>
          </cell>
          <cell r="I29" t="str">
            <v>L</v>
          </cell>
          <cell r="J29">
            <v>54</v>
          </cell>
          <cell r="K29">
            <v>24.2</v>
          </cell>
        </row>
        <row r="30">
          <cell r="B30">
            <v>25.462499999999995</v>
          </cell>
          <cell r="C30">
            <v>33.200000000000003</v>
          </cell>
          <cell r="D30">
            <v>21.3</v>
          </cell>
          <cell r="E30">
            <v>73.75</v>
          </cell>
          <cell r="F30">
            <v>90</v>
          </cell>
          <cell r="G30">
            <v>47</v>
          </cell>
          <cell r="H30">
            <v>21.96</v>
          </cell>
          <cell r="I30" t="str">
            <v>L</v>
          </cell>
          <cell r="J30">
            <v>52.56</v>
          </cell>
          <cell r="K30">
            <v>3</v>
          </cell>
        </row>
        <row r="31">
          <cell r="B31">
            <v>27.054166666666664</v>
          </cell>
          <cell r="C31">
            <v>32.200000000000003</v>
          </cell>
          <cell r="D31">
            <v>22.9</v>
          </cell>
          <cell r="E31">
            <v>68.583333333333329</v>
          </cell>
          <cell r="F31">
            <v>89</v>
          </cell>
          <cell r="G31">
            <v>41</v>
          </cell>
          <cell r="H31">
            <v>15.840000000000002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25.012500000000006</v>
          </cell>
          <cell r="C32">
            <v>31.2</v>
          </cell>
          <cell r="D32">
            <v>18.7</v>
          </cell>
          <cell r="E32">
            <v>59.083333333333336</v>
          </cell>
          <cell r="F32">
            <v>76</v>
          </cell>
          <cell r="G32">
            <v>31</v>
          </cell>
          <cell r="H32">
            <v>17.64</v>
          </cell>
          <cell r="I32" t="str">
            <v>S</v>
          </cell>
          <cell r="J32">
            <v>32.04</v>
          </cell>
          <cell r="K32">
            <v>0.8</v>
          </cell>
        </row>
        <row r="33">
          <cell r="B33">
            <v>24.720833333333328</v>
          </cell>
          <cell r="C33">
            <v>31</v>
          </cell>
          <cell r="D33">
            <v>18.7</v>
          </cell>
          <cell r="E33">
            <v>55.458333333333336</v>
          </cell>
          <cell r="F33">
            <v>74</v>
          </cell>
          <cell r="G33">
            <v>41</v>
          </cell>
          <cell r="H33">
            <v>18.36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26.491666666666671</v>
          </cell>
          <cell r="C34">
            <v>32.5</v>
          </cell>
          <cell r="D34">
            <v>20.7</v>
          </cell>
          <cell r="E34">
            <v>52.541666666666664</v>
          </cell>
          <cell r="F34">
            <v>70</v>
          </cell>
          <cell r="G34">
            <v>39</v>
          </cell>
          <cell r="H34">
            <v>17.28</v>
          </cell>
          <cell r="I34" t="str">
            <v>L</v>
          </cell>
          <cell r="J34">
            <v>31.319999999999997</v>
          </cell>
          <cell r="K34">
            <v>0</v>
          </cell>
        </row>
        <row r="35">
          <cell r="B35">
            <v>27.241666666666671</v>
          </cell>
          <cell r="C35">
            <v>33.1</v>
          </cell>
          <cell r="D35">
            <v>22.4</v>
          </cell>
          <cell r="E35">
            <v>52.833333333333336</v>
          </cell>
          <cell r="F35">
            <v>73</v>
          </cell>
          <cell r="G35">
            <v>41</v>
          </cell>
          <cell r="H35">
            <v>17.28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16.349999999999998</v>
          </cell>
          <cell r="C5">
            <v>19.399999999999999</v>
          </cell>
          <cell r="D5">
            <v>14.3</v>
          </cell>
          <cell r="E5">
            <v>87.791666666666671</v>
          </cell>
          <cell r="F5">
            <v>95</v>
          </cell>
          <cell r="G5">
            <v>79</v>
          </cell>
          <cell r="H5">
            <v>10.08</v>
          </cell>
          <cell r="I5" t="str">
            <v>SO</v>
          </cell>
          <cell r="J5">
            <v>20.88</v>
          </cell>
          <cell r="K5">
            <v>0</v>
          </cell>
        </row>
        <row r="6">
          <cell r="B6">
            <v>20.950000000000003</v>
          </cell>
          <cell r="C6">
            <v>28.9</v>
          </cell>
          <cell r="D6">
            <v>16.8</v>
          </cell>
          <cell r="E6">
            <v>78.958333333333329</v>
          </cell>
          <cell r="F6">
            <v>95</v>
          </cell>
          <cell r="G6">
            <v>48</v>
          </cell>
          <cell r="H6">
            <v>7.5600000000000005</v>
          </cell>
          <cell r="I6" t="str">
            <v>S</v>
          </cell>
          <cell r="J6">
            <v>19.079999999999998</v>
          </cell>
          <cell r="K6">
            <v>0.2</v>
          </cell>
        </row>
        <row r="7">
          <cell r="B7">
            <v>25.599999999999998</v>
          </cell>
          <cell r="C7">
            <v>34.6</v>
          </cell>
          <cell r="D7">
            <v>21.1</v>
          </cell>
          <cell r="E7">
            <v>74.625</v>
          </cell>
          <cell r="F7">
            <v>93</v>
          </cell>
          <cell r="G7">
            <v>39</v>
          </cell>
          <cell r="H7">
            <v>19.8</v>
          </cell>
          <cell r="I7" t="str">
            <v>SE</v>
          </cell>
          <cell r="J7">
            <v>42.12</v>
          </cell>
          <cell r="K7">
            <v>9</v>
          </cell>
        </row>
        <row r="8">
          <cell r="B8">
            <v>21.799999999999997</v>
          </cell>
          <cell r="C8">
            <v>25</v>
          </cell>
          <cell r="D8">
            <v>20.2</v>
          </cell>
          <cell r="E8">
            <v>87.166666666666671</v>
          </cell>
          <cell r="F8">
            <v>95</v>
          </cell>
          <cell r="G8">
            <v>71</v>
          </cell>
          <cell r="H8">
            <v>12.96</v>
          </cell>
          <cell r="I8" t="str">
            <v>S</v>
          </cell>
          <cell r="J8">
            <v>27</v>
          </cell>
          <cell r="K8">
            <v>27.2</v>
          </cell>
        </row>
        <row r="9">
          <cell r="B9">
            <v>21.216666666666669</v>
          </cell>
          <cell r="C9">
            <v>28.1</v>
          </cell>
          <cell r="D9">
            <v>15.1</v>
          </cell>
          <cell r="E9">
            <v>57.625</v>
          </cell>
          <cell r="F9">
            <v>92</v>
          </cell>
          <cell r="G9">
            <v>23</v>
          </cell>
          <cell r="H9">
            <v>6.48</v>
          </cell>
          <cell r="I9" t="str">
            <v>S</v>
          </cell>
          <cell r="J9">
            <v>19.079999999999998</v>
          </cell>
          <cell r="K9">
            <v>0</v>
          </cell>
        </row>
        <row r="10">
          <cell r="B10">
            <v>20.987499999999997</v>
          </cell>
          <cell r="C10">
            <v>28.4</v>
          </cell>
          <cell r="D10">
            <v>16.100000000000001</v>
          </cell>
          <cell r="E10">
            <v>56.416666666666664</v>
          </cell>
          <cell r="F10">
            <v>86</v>
          </cell>
          <cell r="G10">
            <v>26</v>
          </cell>
          <cell r="H10">
            <v>10.08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21.970833333333335</v>
          </cell>
          <cell r="C11">
            <v>30.4</v>
          </cell>
          <cell r="D11">
            <v>15.3</v>
          </cell>
          <cell r="E11">
            <v>62.208333333333336</v>
          </cell>
          <cell r="F11">
            <v>92</v>
          </cell>
          <cell r="G11">
            <v>30</v>
          </cell>
          <cell r="H11">
            <v>11.520000000000001</v>
          </cell>
          <cell r="I11" t="str">
            <v>L</v>
          </cell>
          <cell r="J11">
            <v>26.64</v>
          </cell>
          <cell r="K11">
            <v>0</v>
          </cell>
        </row>
        <row r="12">
          <cell r="B12">
            <v>24.762499999999999</v>
          </cell>
          <cell r="C12">
            <v>32</v>
          </cell>
          <cell r="D12">
            <v>18.2</v>
          </cell>
          <cell r="E12">
            <v>48.583333333333336</v>
          </cell>
          <cell r="F12">
            <v>67</v>
          </cell>
          <cell r="G12">
            <v>31</v>
          </cell>
          <cell r="H12">
            <v>15.48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26.779166666666669</v>
          </cell>
          <cell r="C13">
            <v>34.5</v>
          </cell>
          <cell r="D13">
            <v>20.7</v>
          </cell>
          <cell r="E13">
            <v>53.625</v>
          </cell>
          <cell r="F13">
            <v>75</v>
          </cell>
          <cell r="G13">
            <v>33</v>
          </cell>
          <cell r="H13">
            <v>15.48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25.637499999999992</v>
          </cell>
          <cell r="C14">
            <v>29.5</v>
          </cell>
          <cell r="D14">
            <v>21.9</v>
          </cell>
          <cell r="E14">
            <v>62.041666666666664</v>
          </cell>
          <cell r="F14">
            <v>76</v>
          </cell>
          <cell r="G14">
            <v>47</v>
          </cell>
          <cell r="H14">
            <v>15.48</v>
          </cell>
          <cell r="I14" t="str">
            <v>L</v>
          </cell>
          <cell r="J14">
            <v>29.52</v>
          </cell>
          <cell r="K14">
            <v>0</v>
          </cell>
        </row>
        <row r="15">
          <cell r="B15">
            <v>22.545833333333334</v>
          </cell>
          <cell r="C15">
            <v>27.9</v>
          </cell>
          <cell r="D15">
            <v>19.600000000000001</v>
          </cell>
          <cell r="E15">
            <v>79.208333333333329</v>
          </cell>
          <cell r="F15">
            <v>94</v>
          </cell>
          <cell r="G15">
            <v>48</v>
          </cell>
          <cell r="H15">
            <v>11.520000000000001</v>
          </cell>
          <cell r="I15" t="str">
            <v>SE</v>
          </cell>
          <cell r="J15">
            <v>32.04</v>
          </cell>
          <cell r="K15">
            <v>6.2000000000000011</v>
          </cell>
        </row>
        <row r="16">
          <cell r="B16">
            <v>24.75</v>
          </cell>
          <cell r="C16">
            <v>32.5</v>
          </cell>
          <cell r="D16">
            <v>20</v>
          </cell>
          <cell r="E16">
            <v>75.416666666666671</v>
          </cell>
          <cell r="F16">
            <v>96</v>
          </cell>
          <cell r="G16">
            <v>43</v>
          </cell>
          <cell r="H16">
            <v>15.120000000000001</v>
          </cell>
          <cell r="I16" t="str">
            <v>N</v>
          </cell>
          <cell r="J16">
            <v>37.440000000000005</v>
          </cell>
          <cell r="K16">
            <v>0.4</v>
          </cell>
        </row>
        <row r="17">
          <cell r="B17">
            <v>21.483333333333334</v>
          </cell>
          <cell r="C17">
            <v>24.2</v>
          </cell>
          <cell r="D17">
            <v>18.7</v>
          </cell>
          <cell r="E17">
            <v>86.166666666666671</v>
          </cell>
          <cell r="F17">
            <v>96</v>
          </cell>
          <cell r="G17">
            <v>74</v>
          </cell>
          <cell r="H17">
            <v>19.8</v>
          </cell>
          <cell r="I17" t="str">
            <v>SE</v>
          </cell>
          <cell r="J17">
            <v>40.680000000000007</v>
          </cell>
          <cell r="K17">
            <v>45.6</v>
          </cell>
        </row>
        <row r="18">
          <cell r="B18">
            <v>23.25</v>
          </cell>
          <cell r="C18">
            <v>30.1</v>
          </cell>
          <cell r="D18">
            <v>19.100000000000001</v>
          </cell>
          <cell r="E18">
            <v>82</v>
          </cell>
          <cell r="F18">
            <v>95</v>
          </cell>
          <cell r="G18">
            <v>55</v>
          </cell>
          <cell r="H18">
            <v>7.9200000000000008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22.141666666666666</v>
          </cell>
          <cell r="C19">
            <v>25.5</v>
          </cell>
          <cell r="D19">
            <v>19.8</v>
          </cell>
          <cell r="E19">
            <v>87.208333333333329</v>
          </cell>
          <cell r="F19">
            <v>95</v>
          </cell>
          <cell r="G19">
            <v>71</v>
          </cell>
          <cell r="H19">
            <v>22.32</v>
          </cell>
          <cell r="I19" t="str">
            <v>S</v>
          </cell>
          <cell r="J19">
            <v>44.28</v>
          </cell>
          <cell r="K19">
            <v>11.600000000000001</v>
          </cell>
        </row>
        <row r="20">
          <cell r="B20">
            <v>24.354166666666668</v>
          </cell>
          <cell r="C20">
            <v>31</v>
          </cell>
          <cell r="D20">
            <v>20.5</v>
          </cell>
          <cell r="E20">
            <v>80.166666666666671</v>
          </cell>
          <cell r="F20">
            <v>95</v>
          </cell>
          <cell r="G20">
            <v>50</v>
          </cell>
          <cell r="H20">
            <v>8.64</v>
          </cell>
          <cell r="I20" t="str">
            <v>SO</v>
          </cell>
          <cell r="J20">
            <v>22.32</v>
          </cell>
          <cell r="K20">
            <v>0.2</v>
          </cell>
        </row>
        <row r="21">
          <cell r="B21">
            <v>26.641666666666669</v>
          </cell>
          <cell r="C21">
            <v>33.1</v>
          </cell>
          <cell r="D21">
            <v>21.2</v>
          </cell>
          <cell r="E21">
            <v>66.625</v>
          </cell>
          <cell r="F21">
            <v>92</v>
          </cell>
          <cell r="G21">
            <v>37</v>
          </cell>
          <cell r="H21">
            <v>11.879999999999999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26.362499999999997</v>
          </cell>
          <cell r="C22">
            <v>32.6</v>
          </cell>
          <cell r="D22">
            <v>18.899999999999999</v>
          </cell>
          <cell r="E22">
            <v>56.958333333333336</v>
          </cell>
          <cell r="F22">
            <v>92</v>
          </cell>
          <cell r="G22">
            <v>23</v>
          </cell>
          <cell r="H22">
            <v>12.6</v>
          </cell>
          <cell r="I22" t="str">
            <v>SO</v>
          </cell>
          <cell r="J22">
            <v>28.08</v>
          </cell>
          <cell r="K22">
            <v>0</v>
          </cell>
        </row>
        <row r="23">
          <cell r="B23">
            <v>24.612499999999997</v>
          </cell>
          <cell r="C23">
            <v>33.5</v>
          </cell>
          <cell r="D23">
            <v>15.3</v>
          </cell>
          <cell r="E23">
            <v>52.333333333333336</v>
          </cell>
          <cell r="F23">
            <v>92</v>
          </cell>
          <cell r="G23">
            <v>11</v>
          </cell>
          <cell r="H23">
            <v>7.5600000000000005</v>
          </cell>
          <cell r="I23" t="str">
            <v>S</v>
          </cell>
          <cell r="J23">
            <v>20.16</v>
          </cell>
          <cell r="K23">
            <v>0</v>
          </cell>
        </row>
        <row r="24">
          <cell r="B24">
            <v>25.429166666666671</v>
          </cell>
          <cell r="C24">
            <v>34.9</v>
          </cell>
          <cell r="D24">
            <v>15.1</v>
          </cell>
          <cell r="E24">
            <v>60.458333333333336</v>
          </cell>
          <cell r="F24">
            <v>92</v>
          </cell>
          <cell r="G24">
            <v>34</v>
          </cell>
          <cell r="H24">
            <v>23.759999999999998</v>
          </cell>
          <cell r="I24" t="str">
            <v>N</v>
          </cell>
          <cell r="J24">
            <v>47.16</v>
          </cell>
          <cell r="K24">
            <v>0</v>
          </cell>
        </row>
        <row r="25">
          <cell r="B25">
            <v>29.429166666666671</v>
          </cell>
          <cell r="C25">
            <v>35</v>
          </cell>
          <cell r="D25">
            <v>24.7</v>
          </cell>
          <cell r="E25">
            <v>61.583333333333336</v>
          </cell>
          <cell r="F25">
            <v>80</v>
          </cell>
          <cell r="G25">
            <v>42</v>
          </cell>
          <cell r="H25">
            <v>23.040000000000003</v>
          </cell>
          <cell r="I25" t="str">
            <v>N</v>
          </cell>
          <cell r="J25">
            <v>43.92</v>
          </cell>
          <cell r="K25">
            <v>0.2</v>
          </cell>
        </row>
        <row r="26">
          <cell r="B26">
            <v>26.150000000000002</v>
          </cell>
          <cell r="C26">
            <v>33.799999999999997</v>
          </cell>
          <cell r="D26">
            <v>21.3</v>
          </cell>
          <cell r="E26">
            <v>74.875</v>
          </cell>
          <cell r="F26">
            <v>95</v>
          </cell>
          <cell r="G26">
            <v>48</v>
          </cell>
          <cell r="H26">
            <v>18.720000000000002</v>
          </cell>
          <cell r="I26" t="str">
            <v>N</v>
          </cell>
          <cell r="J26">
            <v>38.880000000000003</v>
          </cell>
          <cell r="K26">
            <v>28.4</v>
          </cell>
        </row>
        <row r="27">
          <cell r="B27">
            <v>29.112499999999994</v>
          </cell>
          <cell r="C27">
            <v>34.299999999999997</v>
          </cell>
          <cell r="D27">
            <v>23.9</v>
          </cell>
          <cell r="E27">
            <v>63.458333333333336</v>
          </cell>
          <cell r="F27">
            <v>85</v>
          </cell>
          <cell r="G27">
            <v>41</v>
          </cell>
          <cell r="H27">
            <v>22.32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28.183333333333334</v>
          </cell>
          <cell r="C28">
            <v>33.4</v>
          </cell>
          <cell r="D28">
            <v>24.7</v>
          </cell>
          <cell r="E28">
            <v>64.5</v>
          </cell>
          <cell r="F28">
            <v>78</v>
          </cell>
          <cell r="G28">
            <v>48</v>
          </cell>
          <cell r="H28">
            <v>23.759999999999998</v>
          </cell>
          <cell r="I28" t="str">
            <v>N</v>
          </cell>
          <cell r="J28">
            <v>42.480000000000004</v>
          </cell>
          <cell r="K28">
            <v>0</v>
          </cell>
        </row>
        <row r="29">
          <cell r="B29">
            <v>26.062500000000004</v>
          </cell>
          <cell r="C29">
            <v>32.1</v>
          </cell>
          <cell r="D29">
            <v>23.5</v>
          </cell>
          <cell r="E29">
            <v>74.875</v>
          </cell>
          <cell r="F29">
            <v>87</v>
          </cell>
          <cell r="G29">
            <v>54</v>
          </cell>
          <cell r="H29">
            <v>15.120000000000001</v>
          </cell>
          <cell r="I29" t="str">
            <v>N</v>
          </cell>
          <cell r="J29">
            <v>32.4</v>
          </cell>
          <cell r="K29">
            <v>0</v>
          </cell>
        </row>
        <row r="30">
          <cell r="B30">
            <v>26.937500000000004</v>
          </cell>
          <cell r="C30">
            <v>33.9</v>
          </cell>
          <cell r="D30">
            <v>21.2</v>
          </cell>
          <cell r="E30">
            <v>71.375</v>
          </cell>
          <cell r="F30">
            <v>95</v>
          </cell>
          <cell r="G30">
            <v>44</v>
          </cell>
          <cell r="H30">
            <v>12.6</v>
          </cell>
          <cell r="I30" t="str">
            <v>SE</v>
          </cell>
          <cell r="J30">
            <v>29.16</v>
          </cell>
          <cell r="K30">
            <v>0</v>
          </cell>
        </row>
        <row r="31">
          <cell r="B31">
            <v>24.808333333333334</v>
          </cell>
          <cell r="C31">
            <v>29.7</v>
          </cell>
          <cell r="D31">
            <v>20.8</v>
          </cell>
          <cell r="E31">
            <v>82.458333333333329</v>
          </cell>
          <cell r="F31">
            <v>96</v>
          </cell>
          <cell r="G31">
            <v>60</v>
          </cell>
          <cell r="H31">
            <v>23.400000000000002</v>
          </cell>
          <cell r="I31" t="str">
            <v>S</v>
          </cell>
          <cell r="J31">
            <v>54.72</v>
          </cell>
          <cell r="K31">
            <v>62.800000000000004</v>
          </cell>
        </row>
        <row r="32">
          <cell r="B32">
            <v>26.183333333333337</v>
          </cell>
          <cell r="C32">
            <v>33.200000000000003</v>
          </cell>
          <cell r="D32">
            <v>19.399999999999999</v>
          </cell>
          <cell r="E32">
            <v>66.333333333333329</v>
          </cell>
          <cell r="F32">
            <v>95</v>
          </cell>
          <cell r="G32">
            <v>37</v>
          </cell>
          <cell r="H32">
            <v>6.84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27.625000000000004</v>
          </cell>
          <cell r="C33">
            <v>33.700000000000003</v>
          </cell>
          <cell r="D33">
            <v>22.4</v>
          </cell>
          <cell r="E33">
            <v>68.125</v>
          </cell>
          <cell r="F33">
            <v>90</v>
          </cell>
          <cell r="G33">
            <v>45</v>
          </cell>
          <cell r="H33">
            <v>13.32</v>
          </cell>
          <cell r="I33" t="str">
            <v>SE</v>
          </cell>
          <cell r="J33">
            <v>25.92</v>
          </cell>
          <cell r="K33">
            <v>0</v>
          </cell>
        </row>
        <row r="34">
          <cell r="B34">
            <v>26.254166666666659</v>
          </cell>
          <cell r="C34">
            <v>31.6</v>
          </cell>
          <cell r="D34">
            <v>21.8</v>
          </cell>
          <cell r="E34">
            <v>75.208333333333329</v>
          </cell>
          <cell r="F34">
            <v>92</v>
          </cell>
          <cell r="G34">
            <v>55</v>
          </cell>
          <cell r="H34">
            <v>17.64</v>
          </cell>
          <cell r="I34" t="str">
            <v>N</v>
          </cell>
          <cell r="J34">
            <v>51.12</v>
          </cell>
          <cell r="K34">
            <v>13.200000000000001</v>
          </cell>
        </row>
        <row r="35">
          <cell r="B35">
            <v>27.029166666666665</v>
          </cell>
          <cell r="C35">
            <v>33.5</v>
          </cell>
          <cell r="D35">
            <v>21.8</v>
          </cell>
          <cell r="E35">
            <v>69.875</v>
          </cell>
          <cell r="F35">
            <v>92</v>
          </cell>
          <cell r="G35">
            <v>42</v>
          </cell>
          <cell r="H35">
            <v>15.120000000000001</v>
          </cell>
          <cell r="I35" t="str">
            <v>N</v>
          </cell>
          <cell r="J35">
            <v>36</v>
          </cell>
          <cell r="K35">
            <v>0.8</v>
          </cell>
        </row>
        <row r="36">
          <cell r="I36" t="str">
            <v>S</v>
          </cell>
        </row>
      </sheetData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17.479166666666668</v>
          </cell>
          <cell r="C5">
            <v>20.5</v>
          </cell>
          <cell r="D5">
            <v>15.8</v>
          </cell>
          <cell r="E5">
            <v>91.625</v>
          </cell>
          <cell r="F5">
            <v>96</v>
          </cell>
          <cell r="G5">
            <v>80</v>
          </cell>
          <cell r="H5">
            <v>6.84</v>
          </cell>
          <cell r="I5" t="str">
            <v>SO</v>
          </cell>
          <cell r="J5">
            <v>23.040000000000003</v>
          </cell>
          <cell r="K5">
            <v>0.4</v>
          </cell>
        </row>
        <row r="6">
          <cell r="B6">
            <v>20.137499999999999</v>
          </cell>
          <cell r="C6">
            <v>24.8</v>
          </cell>
          <cell r="D6">
            <v>16.600000000000001</v>
          </cell>
          <cell r="E6">
            <v>85.375</v>
          </cell>
          <cell r="F6">
            <v>96</v>
          </cell>
          <cell r="G6">
            <v>66</v>
          </cell>
          <cell r="H6">
            <v>8.2799999999999994</v>
          </cell>
          <cell r="I6" t="str">
            <v>N</v>
          </cell>
          <cell r="J6">
            <v>16.920000000000002</v>
          </cell>
          <cell r="K6">
            <v>0.60000000000000009</v>
          </cell>
        </row>
        <row r="7">
          <cell r="B7">
            <v>23.341666666666669</v>
          </cell>
          <cell r="C7">
            <v>31.7</v>
          </cell>
          <cell r="D7">
            <v>20.6</v>
          </cell>
          <cell r="E7">
            <v>81.875</v>
          </cell>
          <cell r="F7">
            <v>94</v>
          </cell>
          <cell r="G7">
            <v>49</v>
          </cell>
          <cell r="H7">
            <v>23.759999999999998</v>
          </cell>
          <cell r="I7" t="str">
            <v>N</v>
          </cell>
          <cell r="J7">
            <v>62.28</v>
          </cell>
          <cell r="K7">
            <v>15.600000000000001</v>
          </cell>
        </row>
        <row r="8">
          <cell r="B8">
            <v>20.762500000000003</v>
          </cell>
          <cell r="C8">
            <v>23.2</v>
          </cell>
          <cell r="D8">
            <v>19.5</v>
          </cell>
          <cell r="E8">
            <v>85.875</v>
          </cell>
          <cell r="F8">
            <v>96</v>
          </cell>
          <cell r="G8">
            <v>63</v>
          </cell>
          <cell r="H8">
            <v>10.44</v>
          </cell>
          <cell r="I8" t="str">
            <v>SO</v>
          </cell>
          <cell r="J8">
            <v>28.08</v>
          </cell>
          <cell r="K8">
            <v>6.6000000000000005</v>
          </cell>
        </row>
        <row r="9">
          <cell r="B9">
            <v>18.612500000000001</v>
          </cell>
          <cell r="C9">
            <v>25.4</v>
          </cell>
          <cell r="D9">
            <v>11.3</v>
          </cell>
          <cell r="E9">
            <v>57.666666666666664</v>
          </cell>
          <cell r="F9">
            <v>86</v>
          </cell>
          <cell r="G9">
            <v>27</v>
          </cell>
          <cell r="H9">
            <v>9.3600000000000012</v>
          </cell>
          <cell r="I9" t="str">
            <v>S</v>
          </cell>
          <cell r="J9">
            <v>23.040000000000003</v>
          </cell>
          <cell r="K9">
            <v>0</v>
          </cell>
        </row>
        <row r="10">
          <cell r="B10">
            <v>18.824999999999999</v>
          </cell>
          <cell r="C10">
            <v>26.7</v>
          </cell>
          <cell r="D10">
            <v>11.8</v>
          </cell>
          <cell r="E10">
            <v>58.125</v>
          </cell>
          <cell r="F10">
            <v>87</v>
          </cell>
          <cell r="G10">
            <v>26</v>
          </cell>
          <cell r="H10">
            <v>9</v>
          </cell>
          <cell r="I10" t="str">
            <v>S</v>
          </cell>
          <cell r="J10">
            <v>22.68</v>
          </cell>
          <cell r="K10">
            <v>0</v>
          </cell>
        </row>
        <row r="11">
          <cell r="B11">
            <v>20.766666666666669</v>
          </cell>
          <cell r="C11">
            <v>28.5</v>
          </cell>
          <cell r="D11">
            <v>14.2</v>
          </cell>
          <cell r="E11">
            <v>56.083333333333336</v>
          </cell>
          <cell r="F11">
            <v>83</v>
          </cell>
          <cell r="G11">
            <v>32</v>
          </cell>
          <cell r="H11">
            <v>17.28</v>
          </cell>
          <cell r="I11" t="str">
            <v>L</v>
          </cell>
          <cell r="J11">
            <v>38.159999999999997</v>
          </cell>
          <cell r="K11">
            <v>0</v>
          </cell>
        </row>
        <row r="12">
          <cell r="B12">
            <v>21.283333333333335</v>
          </cell>
          <cell r="C12">
            <v>28.5</v>
          </cell>
          <cell r="D12">
            <v>14.5</v>
          </cell>
          <cell r="E12">
            <v>52.541666666666664</v>
          </cell>
          <cell r="F12">
            <v>74</v>
          </cell>
          <cell r="G12">
            <v>30</v>
          </cell>
          <cell r="H12">
            <v>18.36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23.070833333333329</v>
          </cell>
          <cell r="C13">
            <v>31.1</v>
          </cell>
          <cell r="D13">
            <v>17.3</v>
          </cell>
          <cell r="E13">
            <v>61.458333333333336</v>
          </cell>
          <cell r="F13">
            <v>86</v>
          </cell>
          <cell r="G13">
            <v>35</v>
          </cell>
          <cell r="H13">
            <v>19.8</v>
          </cell>
          <cell r="I13" t="str">
            <v>L</v>
          </cell>
          <cell r="J13">
            <v>36.72</v>
          </cell>
          <cell r="K13">
            <v>0</v>
          </cell>
        </row>
        <row r="14">
          <cell r="B14">
            <v>23.962500000000002</v>
          </cell>
          <cell r="C14">
            <v>30.3</v>
          </cell>
          <cell r="D14">
            <v>17.600000000000001</v>
          </cell>
          <cell r="E14">
            <v>61.75</v>
          </cell>
          <cell r="F14">
            <v>86</v>
          </cell>
          <cell r="G14">
            <v>39</v>
          </cell>
          <cell r="H14">
            <v>21.96</v>
          </cell>
          <cell r="I14" t="str">
            <v>NE</v>
          </cell>
          <cell r="J14">
            <v>42.480000000000004</v>
          </cell>
          <cell r="K14">
            <v>0</v>
          </cell>
        </row>
        <row r="15">
          <cell r="B15">
            <v>22.108333333333338</v>
          </cell>
          <cell r="C15">
            <v>25.7</v>
          </cell>
          <cell r="D15">
            <v>19</v>
          </cell>
          <cell r="E15">
            <v>66.458333333333329</v>
          </cell>
          <cell r="F15">
            <v>83</v>
          </cell>
          <cell r="G15">
            <v>49</v>
          </cell>
          <cell r="H15">
            <v>12.6</v>
          </cell>
          <cell r="I15" t="str">
            <v>NE</v>
          </cell>
          <cell r="J15">
            <v>28.8</v>
          </cell>
          <cell r="K15">
            <v>0</v>
          </cell>
        </row>
        <row r="16">
          <cell r="B16">
            <v>23.091666666666669</v>
          </cell>
          <cell r="C16">
            <v>31.4</v>
          </cell>
          <cell r="D16">
            <v>18.899999999999999</v>
          </cell>
          <cell r="E16">
            <v>74.458333333333329</v>
          </cell>
          <cell r="F16">
            <v>94</v>
          </cell>
          <cell r="G16">
            <v>39</v>
          </cell>
          <cell r="H16">
            <v>11.879999999999999</v>
          </cell>
          <cell r="I16" t="str">
            <v>NE</v>
          </cell>
          <cell r="J16">
            <v>32.4</v>
          </cell>
          <cell r="K16">
            <v>14.600000000000001</v>
          </cell>
        </row>
        <row r="17">
          <cell r="B17">
            <v>20.658333333333335</v>
          </cell>
          <cell r="C17">
            <v>25.8</v>
          </cell>
          <cell r="D17">
            <v>18.7</v>
          </cell>
          <cell r="E17">
            <v>85.333333333333329</v>
          </cell>
          <cell r="F17">
            <v>94</v>
          </cell>
          <cell r="G17">
            <v>60</v>
          </cell>
          <cell r="H17">
            <v>19.440000000000001</v>
          </cell>
          <cell r="I17" t="str">
            <v>N</v>
          </cell>
          <cell r="J17">
            <v>48.6</v>
          </cell>
          <cell r="K17">
            <v>8.6</v>
          </cell>
        </row>
        <row r="18">
          <cell r="B18">
            <v>22.458333333333339</v>
          </cell>
          <cell r="C18">
            <v>28.4</v>
          </cell>
          <cell r="D18">
            <v>17.2</v>
          </cell>
          <cell r="E18">
            <v>77.125</v>
          </cell>
          <cell r="F18">
            <v>95</v>
          </cell>
          <cell r="G18">
            <v>52</v>
          </cell>
          <cell r="H18">
            <v>6.84</v>
          </cell>
          <cell r="I18" t="str">
            <v>O</v>
          </cell>
          <cell r="J18">
            <v>20.88</v>
          </cell>
          <cell r="K18">
            <v>0</v>
          </cell>
        </row>
        <row r="19">
          <cell r="B19">
            <v>22.966666666666669</v>
          </cell>
          <cell r="C19">
            <v>26.7</v>
          </cell>
          <cell r="D19">
            <v>20.399999999999999</v>
          </cell>
          <cell r="E19">
            <v>82.458333333333329</v>
          </cell>
          <cell r="F19">
            <v>94</v>
          </cell>
          <cell r="G19">
            <v>64</v>
          </cell>
          <cell r="H19">
            <v>10.8</v>
          </cell>
          <cell r="I19" t="str">
            <v>SE</v>
          </cell>
          <cell r="J19">
            <v>24.12</v>
          </cell>
          <cell r="K19">
            <v>3.8</v>
          </cell>
        </row>
        <row r="20">
          <cell r="B20">
            <v>22.349999999999998</v>
          </cell>
          <cell r="C20">
            <v>28.5</v>
          </cell>
          <cell r="D20">
            <v>19.8</v>
          </cell>
          <cell r="E20">
            <v>87.083333333333329</v>
          </cell>
          <cell r="F20">
            <v>95</v>
          </cell>
          <cell r="G20">
            <v>58</v>
          </cell>
          <cell r="H20">
            <v>12.24</v>
          </cell>
          <cell r="I20" t="str">
            <v>SE</v>
          </cell>
          <cell r="J20">
            <v>29.880000000000003</v>
          </cell>
          <cell r="K20">
            <v>13.200000000000001</v>
          </cell>
        </row>
        <row r="21">
          <cell r="B21">
            <v>22.995833333333337</v>
          </cell>
          <cell r="C21">
            <v>28.6</v>
          </cell>
          <cell r="D21">
            <v>19.8</v>
          </cell>
          <cell r="E21">
            <v>80.583333333333329</v>
          </cell>
          <cell r="F21">
            <v>95</v>
          </cell>
          <cell r="G21">
            <v>54</v>
          </cell>
          <cell r="H21">
            <v>9.7200000000000006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23.812500000000004</v>
          </cell>
          <cell r="C22">
            <v>31.3</v>
          </cell>
          <cell r="D22">
            <v>17.8</v>
          </cell>
          <cell r="E22">
            <v>67.041666666666671</v>
          </cell>
          <cell r="F22">
            <v>96</v>
          </cell>
          <cell r="G22">
            <v>28</v>
          </cell>
          <cell r="H22">
            <v>10.08</v>
          </cell>
          <cell r="I22" t="str">
            <v>SO</v>
          </cell>
          <cell r="J22">
            <v>29.16</v>
          </cell>
          <cell r="K22">
            <v>0</v>
          </cell>
        </row>
        <row r="23">
          <cell r="B23">
            <v>23.587499999999995</v>
          </cell>
          <cell r="C23">
            <v>31.7</v>
          </cell>
          <cell r="D23">
            <v>15.7</v>
          </cell>
          <cell r="E23">
            <v>53.75</v>
          </cell>
          <cell r="F23">
            <v>88</v>
          </cell>
          <cell r="G23">
            <v>23</v>
          </cell>
          <cell r="H23">
            <v>8.2799999999999994</v>
          </cell>
          <cell r="I23" t="str">
            <v>SE</v>
          </cell>
          <cell r="J23">
            <v>18</v>
          </cell>
          <cell r="K23">
            <v>0</v>
          </cell>
        </row>
        <row r="24">
          <cell r="B24">
            <v>26.099999999999998</v>
          </cell>
          <cell r="C24">
            <v>35.6</v>
          </cell>
          <cell r="D24">
            <v>16</v>
          </cell>
          <cell r="E24">
            <v>47.958333333333336</v>
          </cell>
          <cell r="F24">
            <v>81</v>
          </cell>
          <cell r="G24">
            <v>26</v>
          </cell>
          <cell r="H24">
            <v>19.079999999999998</v>
          </cell>
          <cell r="I24" t="str">
            <v>N</v>
          </cell>
          <cell r="J24">
            <v>39.24</v>
          </cell>
          <cell r="K24">
            <v>0</v>
          </cell>
        </row>
        <row r="25">
          <cell r="B25">
            <v>28.666666666666671</v>
          </cell>
          <cell r="C25">
            <v>36.700000000000003</v>
          </cell>
          <cell r="D25">
            <v>20</v>
          </cell>
          <cell r="E25">
            <v>57.291666666666664</v>
          </cell>
          <cell r="F25">
            <v>96</v>
          </cell>
          <cell r="G25">
            <v>32</v>
          </cell>
          <cell r="H25">
            <v>20.88</v>
          </cell>
          <cell r="I25" t="str">
            <v>N</v>
          </cell>
          <cell r="J25">
            <v>63</v>
          </cell>
          <cell r="K25">
            <v>19</v>
          </cell>
        </row>
        <row r="26">
          <cell r="B26">
            <v>24.754166666666663</v>
          </cell>
          <cell r="C26">
            <v>31.5</v>
          </cell>
          <cell r="D26">
            <v>20.3</v>
          </cell>
          <cell r="E26">
            <v>74.75</v>
          </cell>
          <cell r="F26">
            <v>94</v>
          </cell>
          <cell r="G26">
            <v>45</v>
          </cell>
          <cell r="H26">
            <v>12.96</v>
          </cell>
          <cell r="I26" t="str">
            <v>N</v>
          </cell>
          <cell r="J26">
            <v>32.04</v>
          </cell>
          <cell r="K26">
            <v>1.4</v>
          </cell>
        </row>
        <row r="27">
          <cell r="B27">
            <v>28.016666666666666</v>
          </cell>
          <cell r="C27">
            <v>34.700000000000003</v>
          </cell>
          <cell r="D27">
            <v>22</v>
          </cell>
          <cell r="E27">
            <v>60.916666666666664</v>
          </cell>
          <cell r="F27">
            <v>83</v>
          </cell>
          <cell r="G27">
            <v>38</v>
          </cell>
          <cell r="H27">
            <v>15.120000000000001</v>
          </cell>
          <cell r="I27" t="str">
            <v>NE</v>
          </cell>
          <cell r="J27">
            <v>33.119999999999997</v>
          </cell>
          <cell r="K27">
            <v>0</v>
          </cell>
        </row>
        <row r="28">
          <cell r="B28">
            <v>25.879166666666666</v>
          </cell>
          <cell r="C28">
            <v>33.299999999999997</v>
          </cell>
          <cell r="D28">
            <v>22</v>
          </cell>
          <cell r="E28">
            <v>71.625</v>
          </cell>
          <cell r="F28">
            <v>94</v>
          </cell>
          <cell r="G28">
            <v>43</v>
          </cell>
          <cell r="H28">
            <v>14.76</v>
          </cell>
          <cell r="I28" t="str">
            <v>N</v>
          </cell>
          <cell r="J28">
            <v>33.119999999999997</v>
          </cell>
          <cell r="K28">
            <v>6</v>
          </cell>
        </row>
        <row r="29">
          <cell r="B29">
            <v>24.479166666666668</v>
          </cell>
          <cell r="C29">
            <v>31.2</v>
          </cell>
          <cell r="D29">
            <v>20.100000000000001</v>
          </cell>
          <cell r="E29">
            <v>77.125</v>
          </cell>
          <cell r="F29">
            <v>94</v>
          </cell>
          <cell r="G29">
            <v>48</v>
          </cell>
          <cell r="H29">
            <v>11.520000000000001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25.204166666666669</v>
          </cell>
          <cell r="C30">
            <v>33.299999999999997</v>
          </cell>
          <cell r="D30">
            <v>21.4</v>
          </cell>
          <cell r="E30">
            <v>78.375</v>
          </cell>
          <cell r="F30">
            <v>94</v>
          </cell>
          <cell r="G30">
            <v>46</v>
          </cell>
          <cell r="H30">
            <v>12.24</v>
          </cell>
          <cell r="I30" t="str">
            <v>NE</v>
          </cell>
          <cell r="J30">
            <v>44.64</v>
          </cell>
          <cell r="K30">
            <v>26.199999999999996</v>
          </cell>
        </row>
        <row r="31">
          <cell r="B31">
            <v>25.720833333333342</v>
          </cell>
          <cell r="C31">
            <v>31.4</v>
          </cell>
          <cell r="D31">
            <v>21.9</v>
          </cell>
          <cell r="E31">
            <v>75.291666666666671</v>
          </cell>
          <cell r="F31">
            <v>95</v>
          </cell>
          <cell r="G31">
            <v>47</v>
          </cell>
          <cell r="H31">
            <v>11.16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24.320833333333336</v>
          </cell>
          <cell r="C32">
            <v>31.6</v>
          </cell>
          <cell r="D32">
            <v>17.3</v>
          </cell>
          <cell r="E32">
            <v>58.541666666666664</v>
          </cell>
          <cell r="F32">
            <v>82</v>
          </cell>
          <cell r="G32">
            <v>29</v>
          </cell>
          <cell r="H32">
            <v>8.64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25.183333333333334</v>
          </cell>
          <cell r="C33">
            <v>32.6</v>
          </cell>
          <cell r="D33">
            <v>19.3</v>
          </cell>
          <cell r="E33">
            <v>55.958333333333336</v>
          </cell>
          <cell r="F33">
            <v>72</v>
          </cell>
          <cell r="G33">
            <v>37</v>
          </cell>
          <cell r="H33">
            <v>15.120000000000001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26.204166666666666</v>
          </cell>
          <cell r="C34">
            <v>34.5</v>
          </cell>
          <cell r="D34">
            <v>21.5</v>
          </cell>
          <cell r="E34">
            <v>56.958333333333336</v>
          </cell>
          <cell r="F34">
            <v>75</v>
          </cell>
          <cell r="G34">
            <v>35</v>
          </cell>
          <cell r="H34">
            <v>15.840000000000002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>
            <v>27.4375</v>
          </cell>
          <cell r="C35">
            <v>33.799999999999997</v>
          </cell>
          <cell r="D35">
            <v>22.6</v>
          </cell>
          <cell r="E35">
            <v>53.708333333333336</v>
          </cell>
          <cell r="F35">
            <v>70</v>
          </cell>
          <cell r="G35">
            <v>37</v>
          </cell>
          <cell r="H35">
            <v>15.120000000000001</v>
          </cell>
          <cell r="I35" t="str">
            <v>NE</v>
          </cell>
          <cell r="J35">
            <v>34.200000000000003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17.820833333333329</v>
          </cell>
          <cell r="C5">
            <v>20.9</v>
          </cell>
          <cell r="D5">
            <v>16</v>
          </cell>
          <cell r="E5">
            <v>93.375</v>
          </cell>
          <cell r="F5">
            <v>100</v>
          </cell>
          <cell r="G5">
            <v>82</v>
          </cell>
          <cell r="H5">
            <v>8.2799999999999994</v>
          </cell>
          <cell r="I5" t="str">
            <v>S</v>
          </cell>
          <cell r="J5">
            <v>19.8</v>
          </cell>
          <cell r="K5">
            <v>0.2</v>
          </cell>
        </row>
        <row r="6">
          <cell r="B6">
            <v>20.262499999999999</v>
          </cell>
          <cell r="C6">
            <v>25</v>
          </cell>
          <cell r="D6">
            <v>17.600000000000001</v>
          </cell>
          <cell r="E6">
            <v>92.5</v>
          </cell>
          <cell r="F6">
            <v>100</v>
          </cell>
          <cell r="G6">
            <v>72</v>
          </cell>
          <cell r="H6">
            <v>7.2</v>
          </cell>
          <cell r="I6" t="str">
            <v>L</v>
          </cell>
          <cell r="J6">
            <v>14.76</v>
          </cell>
          <cell r="K6">
            <v>1</v>
          </cell>
        </row>
        <row r="7">
          <cell r="B7">
            <v>24.379166666666666</v>
          </cell>
          <cell r="C7">
            <v>33.9</v>
          </cell>
          <cell r="D7">
            <v>18.7</v>
          </cell>
          <cell r="E7">
            <v>73.444444444444443</v>
          </cell>
          <cell r="F7">
            <v>100</v>
          </cell>
          <cell r="G7">
            <v>39</v>
          </cell>
          <cell r="H7">
            <v>13.32</v>
          </cell>
          <cell r="I7" t="str">
            <v>NO</v>
          </cell>
          <cell r="J7">
            <v>38.880000000000003</v>
          </cell>
          <cell r="K7">
            <v>0</v>
          </cell>
        </row>
        <row r="8">
          <cell r="B8">
            <v>21.033333333333331</v>
          </cell>
          <cell r="C8">
            <v>25.8</v>
          </cell>
          <cell r="D8">
            <v>19.7</v>
          </cell>
          <cell r="E8">
            <v>86.5</v>
          </cell>
          <cell r="F8">
            <v>100</v>
          </cell>
          <cell r="G8">
            <v>70</v>
          </cell>
          <cell r="H8">
            <v>11.16</v>
          </cell>
          <cell r="I8" t="str">
            <v>SE</v>
          </cell>
          <cell r="J8">
            <v>34.56</v>
          </cell>
          <cell r="K8">
            <v>22.399999999999995</v>
          </cell>
        </row>
        <row r="9">
          <cell r="B9">
            <v>19.641666666666662</v>
          </cell>
          <cell r="C9">
            <v>26.7</v>
          </cell>
          <cell r="D9">
            <v>12.7</v>
          </cell>
          <cell r="E9">
            <v>59.416666666666664</v>
          </cell>
          <cell r="F9">
            <v>95</v>
          </cell>
          <cell r="G9">
            <v>24</v>
          </cell>
          <cell r="H9">
            <v>12.24</v>
          </cell>
          <cell r="I9" t="str">
            <v>S</v>
          </cell>
          <cell r="J9">
            <v>27.720000000000002</v>
          </cell>
          <cell r="K9">
            <v>0.8</v>
          </cell>
        </row>
        <row r="10">
          <cell r="B10">
            <v>20.454166666666666</v>
          </cell>
          <cell r="C10">
            <v>28.4</v>
          </cell>
          <cell r="D10">
            <v>14.4</v>
          </cell>
          <cell r="E10">
            <v>53.583333333333336</v>
          </cell>
          <cell r="F10">
            <v>85</v>
          </cell>
          <cell r="G10">
            <v>22</v>
          </cell>
          <cell r="H10">
            <v>7.9200000000000008</v>
          </cell>
          <cell r="I10" t="str">
            <v>O</v>
          </cell>
          <cell r="J10">
            <v>23.759999999999998</v>
          </cell>
          <cell r="K10">
            <v>0.4</v>
          </cell>
        </row>
        <row r="11">
          <cell r="B11">
            <v>21.166666666666668</v>
          </cell>
          <cell r="C11">
            <v>28.5</v>
          </cell>
          <cell r="D11">
            <v>13.8</v>
          </cell>
          <cell r="E11">
            <v>57.25</v>
          </cell>
          <cell r="F11">
            <v>91</v>
          </cell>
          <cell r="G11">
            <v>33</v>
          </cell>
          <cell r="H11">
            <v>15.840000000000002</v>
          </cell>
          <cell r="I11" t="str">
            <v>L</v>
          </cell>
          <cell r="J11">
            <v>36</v>
          </cell>
          <cell r="K11">
            <v>1</v>
          </cell>
        </row>
        <row r="12">
          <cell r="B12">
            <v>21.799999999999997</v>
          </cell>
          <cell r="C12">
            <v>29.1</v>
          </cell>
          <cell r="D12">
            <v>15.2</v>
          </cell>
          <cell r="E12">
            <v>56.958333333333336</v>
          </cell>
          <cell r="F12">
            <v>82</v>
          </cell>
          <cell r="G12">
            <v>34</v>
          </cell>
          <cell r="H12">
            <v>15.840000000000002</v>
          </cell>
          <cell r="I12" t="str">
            <v>L</v>
          </cell>
          <cell r="J12">
            <v>34.200000000000003</v>
          </cell>
          <cell r="K12">
            <v>0.4</v>
          </cell>
        </row>
        <row r="13">
          <cell r="B13">
            <v>24.045833333333331</v>
          </cell>
          <cell r="C13">
            <v>33.1</v>
          </cell>
          <cell r="D13">
            <v>16.7</v>
          </cell>
          <cell r="E13">
            <v>63.791666666666664</v>
          </cell>
          <cell r="F13">
            <v>95</v>
          </cell>
          <cell r="G13">
            <v>32</v>
          </cell>
          <cell r="H13">
            <v>14.4</v>
          </cell>
          <cell r="I13" t="str">
            <v>L</v>
          </cell>
          <cell r="J13">
            <v>29.880000000000003</v>
          </cell>
          <cell r="K13">
            <v>1.4</v>
          </cell>
        </row>
        <row r="14">
          <cell r="B14">
            <v>23.850000000000005</v>
          </cell>
          <cell r="C14">
            <v>30.7</v>
          </cell>
          <cell r="D14">
            <v>15.3</v>
          </cell>
          <cell r="E14">
            <v>67.416666666666671</v>
          </cell>
          <cell r="F14">
            <v>100</v>
          </cell>
          <cell r="G14">
            <v>42</v>
          </cell>
          <cell r="H14">
            <v>11.879999999999999</v>
          </cell>
          <cell r="I14" t="str">
            <v>L</v>
          </cell>
          <cell r="J14">
            <v>39.96</v>
          </cell>
          <cell r="K14">
            <v>1.4000000000000001</v>
          </cell>
        </row>
        <row r="15">
          <cell r="B15">
            <v>21.720833333333331</v>
          </cell>
          <cell r="C15">
            <v>25.9</v>
          </cell>
          <cell r="D15">
            <v>19.3</v>
          </cell>
          <cell r="E15">
            <v>77.25</v>
          </cell>
          <cell r="F15">
            <v>97</v>
          </cell>
          <cell r="G15">
            <v>54</v>
          </cell>
          <cell r="H15">
            <v>10.08</v>
          </cell>
          <cell r="I15" t="str">
            <v>L</v>
          </cell>
          <cell r="J15">
            <v>29.52</v>
          </cell>
          <cell r="K15">
            <v>0.4</v>
          </cell>
        </row>
        <row r="16">
          <cell r="B16">
            <v>24.2</v>
          </cell>
          <cell r="C16">
            <v>33.799999999999997</v>
          </cell>
          <cell r="D16">
            <v>17.899999999999999</v>
          </cell>
          <cell r="E16">
            <v>74.333333333333329</v>
          </cell>
          <cell r="F16">
            <v>100</v>
          </cell>
          <cell r="G16">
            <v>33</v>
          </cell>
          <cell r="H16">
            <v>7.9200000000000008</v>
          </cell>
          <cell r="I16" t="str">
            <v>NO</v>
          </cell>
          <cell r="J16">
            <v>24.840000000000003</v>
          </cell>
          <cell r="K16">
            <v>0</v>
          </cell>
        </row>
        <row r="17">
          <cell r="B17">
            <v>20.387499999999999</v>
          </cell>
          <cell r="C17">
            <v>27.2</v>
          </cell>
          <cell r="D17">
            <v>17.3</v>
          </cell>
          <cell r="E17">
            <v>90.875</v>
          </cell>
          <cell r="F17">
            <v>100</v>
          </cell>
          <cell r="G17">
            <v>56</v>
          </cell>
          <cell r="H17">
            <v>14.04</v>
          </cell>
          <cell r="I17" t="str">
            <v>O</v>
          </cell>
          <cell r="J17">
            <v>39.24</v>
          </cell>
          <cell r="K17">
            <v>3.2</v>
          </cell>
        </row>
        <row r="18">
          <cell r="B18">
            <v>22.162499999999998</v>
          </cell>
          <cell r="C18">
            <v>30.5</v>
          </cell>
          <cell r="D18">
            <v>16.600000000000001</v>
          </cell>
          <cell r="E18">
            <v>81.681818181818187</v>
          </cell>
          <cell r="F18">
            <v>100</v>
          </cell>
          <cell r="G18">
            <v>48</v>
          </cell>
          <cell r="H18">
            <v>5.4</v>
          </cell>
          <cell r="I18" t="str">
            <v>S</v>
          </cell>
          <cell r="J18">
            <v>23.040000000000003</v>
          </cell>
          <cell r="K18">
            <v>4.4000000000000021</v>
          </cell>
        </row>
        <row r="19">
          <cell r="B19">
            <v>21.8</v>
          </cell>
          <cell r="C19">
            <v>24.8</v>
          </cell>
          <cell r="D19">
            <v>19.2</v>
          </cell>
          <cell r="E19">
            <v>93.25</v>
          </cell>
          <cell r="F19">
            <v>100</v>
          </cell>
          <cell r="G19">
            <v>75</v>
          </cell>
          <cell r="H19">
            <v>6.84</v>
          </cell>
          <cell r="I19" t="str">
            <v>O</v>
          </cell>
          <cell r="J19">
            <v>26.64</v>
          </cell>
          <cell r="K19">
            <v>4.6000000000000005</v>
          </cell>
        </row>
        <row r="20">
          <cell r="B20">
            <v>23.929166666666671</v>
          </cell>
          <cell r="C20">
            <v>30.8</v>
          </cell>
          <cell r="D20">
            <v>20.399999999999999</v>
          </cell>
          <cell r="E20">
            <v>82.416666666666671</v>
          </cell>
          <cell r="F20">
            <v>100</v>
          </cell>
          <cell r="G20">
            <v>48</v>
          </cell>
          <cell r="H20">
            <v>10.8</v>
          </cell>
          <cell r="I20" t="str">
            <v>S</v>
          </cell>
          <cell r="J20">
            <v>22.68</v>
          </cell>
          <cell r="K20">
            <v>4.8000000000000007</v>
          </cell>
        </row>
        <row r="21">
          <cell r="B21">
            <v>24.487500000000001</v>
          </cell>
          <cell r="C21">
            <v>31.4</v>
          </cell>
          <cell r="D21">
            <v>20.9</v>
          </cell>
          <cell r="E21">
            <v>81.333333333333329</v>
          </cell>
          <cell r="F21">
            <v>100</v>
          </cell>
          <cell r="G21">
            <v>43</v>
          </cell>
          <cell r="H21">
            <v>6.84</v>
          </cell>
          <cell r="I21" t="str">
            <v>S</v>
          </cell>
          <cell r="J21">
            <v>21.240000000000002</v>
          </cell>
          <cell r="K21">
            <v>1</v>
          </cell>
        </row>
        <row r="22">
          <cell r="B22">
            <v>25.149999999999995</v>
          </cell>
          <cell r="C22">
            <v>32.9</v>
          </cell>
          <cell r="D22">
            <v>17.399999999999999</v>
          </cell>
          <cell r="E22">
            <v>64.916666666666671</v>
          </cell>
          <cell r="F22">
            <v>100</v>
          </cell>
          <cell r="G22">
            <v>21</v>
          </cell>
          <cell r="H22">
            <v>11.16</v>
          </cell>
          <cell r="I22" t="str">
            <v>O</v>
          </cell>
          <cell r="J22">
            <v>27.36</v>
          </cell>
          <cell r="K22">
            <v>1</v>
          </cell>
        </row>
        <row r="23">
          <cell r="B23">
            <v>23.741666666666671</v>
          </cell>
          <cell r="C23">
            <v>34</v>
          </cell>
          <cell r="D23">
            <v>15.2</v>
          </cell>
          <cell r="E23">
            <v>50.666666666666664</v>
          </cell>
          <cell r="F23">
            <v>87</v>
          </cell>
          <cell r="G23">
            <v>13</v>
          </cell>
          <cell r="H23">
            <v>12.24</v>
          </cell>
          <cell r="I23" t="str">
            <v>O</v>
          </cell>
          <cell r="J23">
            <v>32.04</v>
          </cell>
          <cell r="K23">
            <v>0.60000000000000009</v>
          </cell>
        </row>
        <row r="24">
          <cell r="B24">
            <v>23.875</v>
          </cell>
          <cell r="C24">
            <v>35.700000000000003</v>
          </cell>
          <cell r="D24">
            <v>12</v>
          </cell>
          <cell r="E24">
            <v>54.791666666666664</v>
          </cell>
          <cell r="F24">
            <v>92</v>
          </cell>
          <cell r="G24">
            <v>30</v>
          </cell>
          <cell r="H24">
            <v>11.879999999999999</v>
          </cell>
          <cell r="I24" t="str">
            <v>NO</v>
          </cell>
          <cell r="J24">
            <v>43.56</v>
          </cell>
          <cell r="K24">
            <v>0.4</v>
          </cell>
        </row>
        <row r="25">
          <cell r="B25">
            <v>28.691666666666663</v>
          </cell>
          <cell r="C25">
            <v>35.5</v>
          </cell>
          <cell r="D25">
            <v>22.6</v>
          </cell>
          <cell r="E25">
            <v>60.625</v>
          </cell>
          <cell r="F25">
            <v>84</v>
          </cell>
          <cell r="G25">
            <v>39</v>
          </cell>
          <cell r="H25">
            <v>17.28</v>
          </cell>
          <cell r="I25" t="str">
            <v>NO</v>
          </cell>
          <cell r="J25">
            <v>45.36</v>
          </cell>
          <cell r="K25">
            <v>0</v>
          </cell>
        </row>
        <row r="26">
          <cell r="B26">
            <v>25.524999999999995</v>
          </cell>
          <cell r="C26">
            <v>33.9</v>
          </cell>
          <cell r="D26">
            <v>19.7</v>
          </cell>
          <cell r="E26">
            <v>73.833333333333329</v>
          </cell>
          <cell r="F26">
            <v>100</v>
          </cell>
          <cell r="G26">
            <v>44</v>
          </cell>
          <cell r="H26">
            <v>10.44</v>
          </cell>
          <cell r="I26" t="str">
            <v>N</v>
          </cell>
          <cell r="J26">
            <v>51.480000000000004</v>
          </cell>
          <cell r="K26">
            <v>2.8000000000000007</v>
          </cell>
        </row>
        <row r="27">
          <cell r="B27">
            <v>27.975000000000005</v>
          </cell>
          <cell r="C27">
            <v>36</v>
          </cell>
          <cell r="D27">
            <v>22.4</v>
          </cell>
          <cell r="E27">
            <v>65.583333333333329</v>
          </cell>
          <cell r="F27">
            <v>93</v>
          </cell>
          <cell r="G27">
            <v>31</v>
          </cell>
          <cell r="H27">
            <v>9</v>
          </cell>
          <cell r="I27" t="str">
            <v>NO</v>
          </cell>
          <cell r="J27">
            <v>32.04</v>
          </cell>
          <cell r="K27">
            <v>0.2</v>
          </cell>
        </row>
        <row r="28">
          <cell r="B28">
            <v>27.754166666666666</v>
          </cell>
          <cell r="C28">
            <v>35</v>
          </cell>
          <cell r="D28">
            <v>22</v>
          </cell>
          <cell r="E28">
            <v>63.416666666666664</v>
          </cell>
          <cell r="F28">
            <v>87</v>
          </cell>
          <cell r="G28">
            <v>36</v>
          </cell>
          <cell r="H28">
            <v>17.64</v>
          </cell>
          <cell r="I28" t="str">
            <v>NO</v>
          </cell>
          <cell r="J28">
            <v>37.440000000000005</v>
          </cell>
          <cell r="K28">
            <v>0</v>
          </cell>
        </row>
        <row r="29">
          <cell r="B29">
            <v>24.999999999999996</v>
          </cell>
          <cell r="C29">
            <v>34.799999999999997</v>
          </cell>
          <cell r="D29">
            <v>21.1</v>
          </cell>
          <cell r="E29">
            <v>79.782608695652172</v>
          </cell>
          <cell r="F29">
            <v>99</v>
          </cell>
          <cell r="G29">
            <v>41</v>
          </cell>
          <cell r="H29">
            <v>11.16</v>
          </cell>
          <cell r="I29" t="str">
            <v>S</v>
          </cell>
          <cell r="J29">
            <v>43.2</v>
          </cell>
          <cell r="K29">
            <v>0.8</v>
          </cell>
        </row>
        <row r="30">
          <cell r="B30">
            <v>26.295833333333331</v>
          </cell>
          <cell r="C30">
            <v>35.9</v>
          </cell>
          <cell r="D30">
            <v>19.3</v>
          </cell>
          <cell r="E30">
            <v>74.75</v>
          </cell>
          <cell r="F30">
            <v>100</v>
          </cell>
          <cell r="G30">
            <v>31</v>
          </cell>
          <cell r="H30">
            <v>18</v>
          </cell>
          <cell r="I30" t="str">
            <v>SO</v>
          </cell>
          <cell r="J30">
            <v>38.519999999999996</v>
          </cell>
          <cell r="K30">
            <v>0</v>
          </cell>
        </row>
        <row r="31">
          <cell r="B31">
            <v>24.458333333333329</v>
          </cell>
          <cell r="C31">
            <v>29.9</v>
          </cell>
          <cell r="D31">
            <v>21.2</v>
          </cell>
          <cell r="E31">
            <v>85.166666666666671</v>
          </cell>
          <cell r="F31">
            <v>100</v>
          </cell>
          <cell r="G31">
            <v>56</v>
          </cell>
          <cell r="H31">
            <v>35.64</v>
          </cell>
          <cell r="I31" t="str">
            <v>O</v>
          </cell>
          <cell r="J31">
            <v>60.12</v>
          </cell>
          <cell r="K31">
            <v>2</v>
          </cell>
        </row>
        <row r="32">
          <cell r="B32">
            <v>25.387500000000003</v>
          </cell>
          <cell r="C32">
            <v>33.1</v>
          </cell>
          <cell r="D32">
            <v>18.8</v>
          </cell>
          <cell r="E32">
            <v>61.541666666666664</v>
          </cell>
          <cell r="F32">
            <v>100</v>
          </cell>
          <cell r="G32">
            <v>31</v>
          </cell>
          <cell r="H32">
            <v>9</v>
          </cell>
          <cell r="I32" t="str">
            <v>SO</v>
          </cell>
          <cell r="J32">
            <v>20.88</v>
          </cell>
          <cell r="K32">
            <v>0</v>
          </cell>
        </row>
        <row r="33">
          <cell r="B33">
            <v>25.979166666666661</v>
          </cell>
          <cell r="C33">
            <v>33.700000000000003</v>
          </cell>
          <cell r="D33">
            <v>19.8</v>
          </cell>
          <cell r="E33">
            <v>64.125</v>
          </cell>
          <cell r="F33">
            <v>91</v>
          </cell>
          <cell r="G33">
            <v>38</v>
          </cell>
          <cell r="H33">
            <v>15.840000000000002</v>
          </cell>
          <cell r="I33" t="str">
            <v>SO</v>
          </cell>
          <cell r="J33">
            <v>30.240000000000002</v>
          </cell>
          <cell r="K33">
            <v>0</v>
          </cell>
        </row>
        <row r="34">
          <cell r="B34">
            <v>26.570833333333329</v>
          </cell>
          <cell r="C34">
            <v>34.4</v>
          </cell>
          <cell r="D34">
            <v>20.8</v>
          </cell>
          <cell r="E34">
            <v>66.833333333333329</v>
          </cell>
          <cell r="F34">
            <v>100</v>
          </cell>
          <cell r="G34">
            <v>34</v>
          </cell>
          <cell r="H34">
            <v>8.64</v>
          </cell>
          <cell r="I34" t="str">
            <v>SO</v>
          </cell>
          <cell r="J34">
            <v>29.52</v>
          </cell>
          <cell r="K34">
            <v>1.2</v>
          </cell>
        </row>
        <row r="35">
          <cell r="B35">
            <v>25.758333333333329</v>
          </cell>
          <cell r="C35">
            <v>35.1</v>
          </cell>
          <cell r="D35">
            <v>20</v>
          </cell>
          <cell r="E35">
            <v>73.142857142857139</v>
          </cell>
          <cell r="F35">
            <v>100</v>
          </cell>
          <cell r="G35">
            <v>37</v>
          </cell>
          <cell r="H35">
            <v>15.120000000000001</v>
          </cell>
          <cell r="I35" t="str">
            <v>SO</v>
          </cell>
          <cell r="J35">
            <v>69.48</v>
          </cell>
          <cell r="K35">
            <v>22</v>
          </cell>
        </row>
        <row r="36">
          <cell r="I36" t="str">
            <v>S</v>
          </cell>
        </row>
      </sheetData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20.554166666666664</v>
          </cell>
          <cell r="C5">
            <v>28.4</v>
          </cell>
          <cell r="D5">
            <v>16.399999999999999</v>
          </cell>
          <cell r="E5">
            <v>68.333333333333329</v>
          </cell>
          <cell r="F5">
            <v>81</v>
          </cell>
          <cell r="G5">
            <v>48</v>
          </cell>
          <cell r="H5">
            <v>9.3600000000000012</v>
          </cell>
          <cell r="I5" t="str">
            <v>S</v>
          </cell>
          <cell r="J5">
            <v>28.08</v>
          </cell>
          <cell r="K5">
            <v>0</v>
          </cell>
        </row>
        <row r="6">
          <cell r="B6">
            <v>22.695833333333329</v>
          </cell>
          <cell r="C6">
            <v>29.6</v>
          </cell>
          <cell r="D6">
            <v>18.5</v>
          </cell>
          <cell r="E6">
            <v>71.833333333333329</v>
          </cell>
          <cell r="F6">
            <v>88</v>
          </cell>
          <cell r="G6">
            <v>50</v>
          </cell>
          <cell r="H6">
            <v>9.3600000000000012</v>
          </cell>
          <cell r="I6" t="str">
            <v>SE</v>
          </cell>
          <cell r="J6">
            <v>19.8</v>
          </cell>
          <cell r="K6">
            <v>0</v>
          </cell>
        </row>
        <row r="7">
          <cell r="B7">
            <v>27.591666666666665</v>
          </cell>
          <cell r="C7">
            <v>36.5</v>
          </cell>
          <cell r="D7">
            <v>21</v>
          </cell>
          <cell r="E7">
            <v>64.125</v>
          </cell>
          <cell r="F7">
            <v>89</v>
          </cell>
          <cell r="G7">
            <v>34</v>
          </cell>
          <cell r="H7">
            <v>14.76</v>
          </cell>
          <cell r="I7" t="str">
            <v>SO</v>
          </cell>
          <cell r="J7">
            <v>35.64</v>
          </cell>
          <cell r="K7">
            <v>0</v>
          </cell>
        </row>
        <row r="8">
          <cell r="B8">
            <v>24.429166666666664</v>
          </cell>
          <cell r="C8">
            <v>31.3</v>
          </cell>
          <cell r="D8">
            <v>20.5</v>
          </cell>
          <cell r="E8">
            <v>75.541666666666671</v>
          </cell>
          <cell r="F8">
            <v>95</v>
          </cell>
          <cell r="G8">
            <v>49</v>
          </cell>
          <cell r="H8">
            <v>12.6</v>
          </cell>
          <cell r="I8" t="str">
            <v>S</v>
          </cell>
          <cell r="J8">
            <v>43.56</v>
          </cell>
          <cell r="K8">
            <v>40.199999999999996</v>
          </cell>
        </row>
        <row r="9">
          <cell r="B9">
            <v>22.341666666666669</v>
          </cell>
          <cell r="C9">
            <v>28.4</v>
          </cell>
          <cell r="D9">
            <v>17.600000000000001</v>
          </cell>
          <cell r="E9">
            <v>54.333333333333336</v>
          </cell>
          <cell r="F9">
            <v>89</v>
          </cell>
          <cell r="G9">
            <v>22</v>
          </cell>
          <cell r="H9">
            <v>12.96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22.175000000000001</v>
          </cell>
          <cell r="C10">
            <v>29.1</v>
          </cell>
          <cell r="D10">
            <v>18</v>
          </cell>
          <cell r="E10">
            <v>53.458333333333336</v>
          </cell>
          <cell r="F10">
            <v>84</v>
          </cell>
          <cell r="G10">
            <v>28</v>
          </cell>
          <cell r="H10">
            <v>10.44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22.879166666666666</v>
          </cell>
          <cell r="C11">
            <v>29.6</v>
          </cell>
          <cell r="D11">
            <v>17.899999999999999</v>
          </cell>
          <cell r="E11">
            <v>53.166666666666664</v>
          </cell>
          <cell r="F11">
            <v>76</v>
          </cell>
          <cell r="G11">
            <v>31</v>
          </cell>
          <cell r="H11">
            <v>9.3600000000000012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25.862499999999997</v>
          </cell>
          <cell r="C12">
            <v>32.700000000000003</v>
          </cell>
          <cell r="D12">
            <v>20.5</v>
          </cell>
          <cell r="E12">
            <v>50.375</v>
          </cell>
          <cell r="F12">
            <v>67</v>
          </cell>
          <cell r="G12">
            <v>32</v>
          </cell>
          <cell r="H12">
            <v>9.7200000000000006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27.425000000000001</v>
          </cell>
          <cell r="C13">
            <v>35.5</v>
          </cell>
          <cell r="D13">
            <v>21</v>
          </cell>
          <cell r="E13">
            <v>54.75</v>
          </cell>
          <cell r="F13">
            <v>77</v>
          </cell>
          <cell r="G13">
            <v>32</v>
          </cell>
          <cell r="H13">
            <v>13.32</v>
          </cell>
          <cell r="I13" t="str">
            <v>S</v>
          </cell>
          <cell r="J13">
            <v>29.52</v>
          </cell>
          <cell r="K13">
            <v>0</v>
          </cell>
        </row>
        <row r="14">
          <cell r="B14">
            <v>27.775000000000002</v>
          </cell>
          <cell r="C14">
            <v>33.4</v>
          </cell>
          <cell r="D14">
            <v>22.3</v>
          </cell>
          <cell r="E14">
            <v>59.5</v>
          </cell>
          <cell r="F14">
            <v>78</v>
          </cell>
          <cell r="G14">
            <v>43</v>
          </cell>
          <cell r="H14">
            <v>10.8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23.695833333333336</v>
          </cell>
          <cell r="C15">
            <v>27.5</v>
          </cell>
          <cell r="D15">
            <v>21</v>
          </cell>
          <cell r="E15">
            <v>79.541666666666671</v>
          </cell>
          <cell r="F15">
            <v>93</v>
          </cell>
          <cell r="G15">
            <v>58</v>
          </cell>
          <cell r="H15">
            <v>13.68</v>
          </cell>
          <cell r="I15" t="str">
            <v>S</v>
          </cell>
          <cell r="J15">
            <v>38.880000000000003</v>
          </cell>
          <cell r="K15">
            <v>1.5999999999999999</v>
          </cell>
        </row>
        <row r="16">
          <cell r="B16">
            <v>26.166666666666671</v>
          </cell>
          <cell r="C16">
            <v>34</v>
          </cell>
          <cell r="D16">
            <v>20.9</v>
          </cell>
          <cell r="E16">
            <v>68.291666666666671</v>
          </cell>
          <cell r="F16">
            <v>94</v>
          </cell>
          <cell r="G16">
            <v>34</v>
          </cell>
          <cell r="H16">
            <v>12.24</v>
          </cell>
          <cell r="I16" t="str">
            <v>N</v>
          </cell>
          <cell r="J16">
            <v>32.04</v>
          </cell>
          <cell r="K16">
            <v>0.2</v>
          </cell>
        </row>
        <row r="17">
          <cell r="B17">
            <v>23.654166666666658</v>
          </cell>
          <cell r="C17">
            <v>27.5</v>
          </cell>
          <cell r="D17">
            <v>21.2</v>
          </cell>
          <cell r="E17">
            <v>80.208333333333329</v>
          </cell>
          <cell r="F17">
            <v>94</v>
          </cell>
          <cell r="G17">
            <v>63</v>
          </cell>
          <cell r="H17">
            <v>8.64</v>
          </cell>
          <cell r="I17" t="str">
            <v>SE</v>
          </cell>
          <cell r="J17">
            <v>21.6</v>
          </cell>
          <cell r="K17">
            <v>11.2</v>
          </cell>
        </row>
        <row r="18">
          <cell r="B18">
            <v>24.554166666666664</v>
          </cell>
          <cell r="C18">
            <v>31.9</v>
          </cell>
          <cell r="D18">
            <v>20.7</v>
          </cell>
          <cell r="E18">
            <v>78.458333333333329</v>
          </cell>
          <cell r="F18">
            <v>95</v>
          </cell>
          <cell r="G18">
            <v>47</v>
          </cell>
          <cell r="H18">
            <v>11.16</v>
          </cell>
          <cell r="I18" t="str">
            <v>S</v>
          </cell>
          <cell r="J18">
            <v>29.52</v>
          </cell>
          <cell r="K18">
            <v>0</v>
          </cell>
        </row>
        <row r="19">
          <cell r="B19">
            <v>23.645833333333332</v>
          </cell>
          <cell r="C19">
            <v>28.2</v>
          </cell>
          <cell r="D19">
            <v>20.9</v>
          </cell>
          <cell r="E19">
            <v>81.583333333333329</v>
          </cell>
          <cell r="F19">
            <v>94</v>
          </cell>
          <cell r="G19">
            <v>65</v>
          </cell>
          <cell r="H19">
            <v>7.9200000000000008</v>
          </cell>
          <cell r="I19" t="str">
            <v>S</v>
          </cell>
          <cell r="J19">
            <v>21.240000000000002</v>
          </cell>
          <cell r="K19">
            <v>2</v>
          </cell>
        </row>
        <row r="20">
          <cell r="B20">
            <v>25.795833333333338</v>
          </cell>
          <cell r="C20">
            <v>32.700000000000003</v>
          </cell>
          <cell r="D20">
            <v>21.3</v>
          </cell>
          <cell r="E20">
            <v>73.5</v>
          </cell>
          <cell r="F20">
            <v>93</v>
          </cell>
          <cell r="G20">
            <v>45</v>
          </cell>
          <cell r="H20">
            <v>10.08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27.341666666666669</v>
          </cell>
          <cell r="C21">
            <v>33.9</v>
          </cell>
          <cell r="D21">
            <v>22.9</v>
          </cell>
          <cell r="E21">
            <v>66.916666666666671</v>
          </cell>
          <cell r="F21">
            <v>87</v>
          </cell>
          <cell r="G21">
            <v>40</v>
          </cell>
          <cell r="H21">
            <v>7.5600000000000005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26.941666666666663</v>
          </cell>
          <cell r="C22">
            <v>33.6</v>
          </cell>
          <cell r="D22">
            <v>22.2</v>
          </cell>
          <cell r="E22">
            <v>65.291666666666671</v>
          </cell>
          <cell r="F22">
            <v>91</v>
          </cell>
          <cell r="G22">
            <v>33</v>
          </cell>
          <cell r="H22">
            <v>8.2799999999999994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26.270833333333339</v>
          </cell>
          <cell r="C23">
            <v>34.5</v>
          </cell>
          <cell r="D23">
            <v>17.7</v>
          </cell>
          <cell r="E23">
            <v>49.375</v>
          </cell>
          <cell r="F23">
            <v>84</v>
          </cell>
          <cell r="G23">
            <v>20</v>
          </cell>
          <cell r="H23">
            <v>7.2</v>
          </cell>
          <cell r="I23" t="str">
            <v>S</v>
          </cell>
          <cell r="J23">
            <v>32.4</v>
          </cell>
          <cell r="K23">
            <v>0</v>
          </cell>
        </row>
        <row r="24">
          <cell r="B24">
            <v>27.004166666666666</v>
          </cell>
          <cell r="C24">
            <v>36.6</v>
          </cell>
          <cell r="D24">
            <v>17.3</v>
          </cell>
          <cell r="E24">
            <v>59.5</v>
          </cell>
          <cell r="F24">
            <v>89</v>
          </cell>
          <cell r="G24">
            <v>35</v>
          </cell>
          <cell r="H24">
            <v>19.8</v>
          </cell>
          <cell r="I24" t="str">
            <v>N</v>
          </cell>
          <cell r="J24">
            <v>43.56</v>
          </cell>
          <cell r="K24">
            <v>0</v>
          </cell>
        </row>
        <row r="25">
          <cell r="B25">
            <v>30.6875</v>
          </cell>
          <cell r="C25">
            <v>36.4</v>
          </cell>
          <cell r="D25">
            <v>25.8</v>
          </cell>
          <cell r="E25">
            <v>56.541666666666664</v>
          </cell>
          <cell r="F25">
            <v>75</v>
          </cell>
          <cell r="G25">
            <v>36</v>
          </cell>
          <cell r="H25">
            <v>18.36</v>
          </cell>
          <cell r="I25" t="str">
            <v>N</v>
          </cell>
          <cell r="J25">
            <v>43.2</v>
          </cell>
          <cell r="K25">
            <v>0</v>
          </cell>
        </row>
        <row r="26">
          <cell r="B26">
            <v>28.045833333333334</v>
          </cell>
          <cell r="C26">
            <v>35</v>
          </cell>
          <cell r="D26">
            <v>22.9</v>
          </cell>
          <cell r="E26">
            <v>68.375</v>
          </cell>
          <cell r="F26">
            <v>93</v>
          </cell>
          <cell r="G26">
            <v>45</v>
          </cell>
          <cell r="H26">
            <v>14.76</v>
          </cell>
          <cell r="I26" t="str">
            <v>NE</v>
          </cell>
          <cell r="J26">
            <v>74.160000000000011</v>
          </cell>
          <cell r="K26">
            <v>27.200000000000003</v>
          </cell>
        </row>
        <row r="27">
          <cell r="B27">
            <v>29.549999999999997</v>
          </cell>
          <cell r="C27">
            <v>35.6</v>
          </cell>
          <cell r="D27">
            <v>23.6</v>
          </cell>
          <cell r="E27">
            <v>61.958333333333336</v>
          </cell>
          <cell r="F27">
            <v>91</v>
          </cell>
          <cell r="G27">
            <v>34</v>
          </cell>
          <cell r="H27">
            <v>16.559999999999999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28.391666666666666</v>
          </cell>
          <cell r="C28">
            <v>34.4</v>
          </cell>
          <cell r="D28">
            <v>23.1</v>
          </cell>
          <cell r="E28">
            <v>65.166666666666671</v>
          </cell>
          <cell r="F28">
            <v>88</v>
          </cell>
          <cell r="G28">
            <v>44</v>
          </cell>
          <cell r="H28">
            <v>17.28</v>
          </cell>
          <cell r="I28" t="str">
            <v>N</v>
          </cell>
          <cell r="J28">
            <v>31.680000000000003</v>
          </cell>
          <cell r="K28">
            <v>0</v>
          </cell>
        </row>
        <row r="29">
          <cell r="B29">
            <v>27.791666666666668</v>
          </cell>
          <cell r="C29">
            <v>33</v>
          </cell>
          <cell r="D29">
            <v>24.2</v>
          </cell>
          <cell r="E29">
            <v>71.041666666666671</v>
          </cell>
          <cell r="F29">
            <v>86</v>
          </cell>
          <cell r="G29">
            <v>50</v>
          </cell>
          <cell r="H29">
            <v>7.9200000000000008</v>
          </cell>
          <cell r="I29" t="str">
            <v>N</v>
          </cell>
          <cell r="J29">
            <v>29.16</v>
          </cell>
          <cell r="K29">
            <v>0</v>
          </cell>
        </row>
        <row r="30">
          <cell r="B30">
            <v>28.783333333333335</v>
          </cell>
          <cell r="C30">
            <v>36.6</v>
          </cell>
          <cell r="D30">
            <v>22.2</v>
          </cell>
          <cell r="E30">
            <v>64.791666666666671</v>
          </cell>
          <cell r="F30">
            <v>93</v>
          </cell>
          <cell r="G30">
            <v>33</v>
          </cell>
          <cell r="H30">
            <v>13.32</v>
          </cell>
          <cell r="I30" t="str">
            <v>SO</v>
          </cell>
          <cell r="J30">
            <v>32.76</v>
          </cell>
          <cell r="K30">
            <v>0</v>
          </cell>
        </row>
        <row r="31">
          <cell r="B31">
            <v>25.841666666666669</v>
          </cell>
          <cell r="C31">
            <v>30.7</v>
          </cell>
          <cell r="D31">
            <v>23</v>
          </cell>
          <cell r="E31">
            <v>77.916666666666671</v>
          </cell>
          <cell r="F31">
            <v>93</v>
          </cell>
          <cell r="G31">
            <v>52</v>
          </cell>
          <cell r="H31">
            <v>8.64</v>
          </cell>
          <cell r="I31" t="str">
            <v>S</v>
          </cell>
          <cell r="J31">
            <v>32.76</v>
          </cell>
          <cell r="K31">
            <v>3.6000000000000005</v>
          </cell>
        </row>
        <row r="32">
          <cell r="B32">
            <v>27.066666666666666</v>
          </cell>
          <cell r="C32">
            <v>34.700000000000003</v>
          </cell>
          <cell r="D32">
            <v>21.7</v>
          </cell>
          <cell r="E32">
            <v>67.291666666666671</v>
          </cell>
          <cell r="F32">
            <v>96</v>
          </cell>
          <cell r="G32">
            <v>33</v>
          </cell>
          <cell r="H32">
            <v>9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B33">
            <v>28.333333333333343</v>
          </cell>
          <cell r="C33">
            <v>35.9</v>
          </cell>
          <cell r="D33">
            <v>22.5</v>
          </cell>
          <cell r="E33">
            <v>66.5</v>
          </cell>
          <cell r="F33">
            <v>92</v>
          </cell>
          <cell r="G33">
            <v>35</v>
          </cell>
          <cell r="H33">
            <v>10.44</v>
          </cell>
          <cell r="I33" t="str">
            <v>O</v>
          </cell>
          <cell r="J33">
            <v>25.56</v>
          </cell>
          <cell r="K33">
            <v>0</v>
          </cell>
        </row>
        <row r="34">
          <cell r="B34">
            <v>26.879166666666663</v>
          </cell>
          <cell r="C34">
            <v>32.6</v>
          </cell>
          <cell r="D34">
            <v>22.2</v>
          </cell>
          <cell r="E34">
            <v>74.166666666666671</v>
          </cell>
          <cell r="F34">
            <v>95</v>
          </cell>
          <cell r="G34">
            <v>47</v>
          </cell>
          <cell r="H34">
            <v>18</v>
          </cell>
          <cell r="I34" t="str">
            <v>NE</v>
          </cell>
          <cell r="J34">
            <v>43.56</v>
          </cell>
          <cell r="K34">
            <v>14.2</v>
          </cell>
        </row>
        <row r="35">
          <cell r="B35">
            <v>28.320833333333336</v>
          </cell>
          <cell r="C35">
            <v>34</v>
          </cell>
          <cell r="D35">
            <v>23.1</v>
          </cell>
          <cell r="E35">
            <v>67</v>
          </cell>
          <cell r="F35">
            <v>92</v>
          </cell>
          <cell r="G35">
            <v>43</v>
          </cell>
          <cell r="H35">
            <v>12.6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S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20.558333333333334</v>
          </cell>
          <cell r="C5">
            <v>29.2</v>
          </cell>
          <cell r="D5">
            <v>14.9</v>
          </cell>
          <cell r="E5">
            <v>64.833333333333329</v>
          </cell>
          <cell r="F5">
            <v>78</v>
          </cell>
          <cell r="G5">
            <v>47</v>
          </cell>
          <cell r="H5">
            <v>18.36</v>
          </cell>
          <cell r="I5" t="str">
            <v>SO</v>
          </cell>
          <cell r="J5">
            <v>33.119999999999997</v>
          </cell>
          <cell r="K5">
            <v>0</v>
          </cell>
        </row>
        <row r="6">
          <cell r="B6">
            <v>25.024999999999995</v>
          </cell>
          <cell r="C6">
            <v>33.4</v>
          </cell>
          <cell r="D6">
            <v>19.8</v>
          </cell>
          <cell r="E6">
            <v>63.083333333333336</v>
          </cell>
          <cell r="F6">
            <v>80</v>
          </cell>
          <cell r="G6">
            <v>42</v>
          </cell>
          <cell r="H6">
            <v>0.36000000000000004</v>
          </cell>
          <cell r="I6" t="str">
            <v>SO</v>
          </cell>
          <cell r="J6">
            <v>24.12</v>
          </cell>
          <cell r="K6">
            <v>0</v>
          </cell>
        </row>
        <row r="7">
          <cell r="B7">
            <v>28.349999999999998</v>
          </cell>
          <cell r="C7">
            <v>38</v>
          </cell>
          <cell r="D7">
            <v>20</v>
          </cell>
          <cell r="E7">
            <v>61.041666666666664</v>
          </cell>
          <cell r="F7">
            <v>88</v>
          </cell>
          <cell r="G7">
            <v>31</v>
          </cell>
          <cell r="H7">
            <v>18.720000000000002</v>
          </cell>
          <cell r="I7" t="str">
            <v>N</v>
          </cell>
          <cell r="J7">
            <v>41.04</v>
          </cell>
          <cell r="K7">
            <v>0</v>
          </cell>
        </row>
        <row r="8">
          <cell r="B8">
            <v>26.324999999999999</v>
          </cell>
          <cell r="C8">
            <v>31.3</v>
          </cell>
          <cell r="D8">
            <v>22.9</v>
          </cell>
          <cell r="E8">
            <v>67.416666666666671</v>
          </cell>
          <cell r="F8">
            <v>86</v>
          </cell>
          <cell r="G8">
            <v>45</v>
          </cell>
          <cell r="H8">
            <v>19.440000000000001</v>
          </cell>
          <cell r="I8" t="str">
            <v>SE</v>
          </cell>
          <cell r="J8">
            <v>36</v>
          </cell>
          <cell r="K8">
            <v>2</v>
          </cell>
        </row>
        <row r="9">
          <cell r="B9">
            <v>23.575000000000003</v>
          </cell>
          <cell r="C9">
            <v>30.8</v>
          </cell>
          <cell r="D9">
            <v>17.8</v>
          </cell>
          <cell r="E9">
            <v>57.875</v>
          </cell>
          <cell r="F9">
            <v>84</v>
          </cell>
          <cell r="G9">
            <v>22</v>
          </cell>
          <cell r="H9">
            <v>17.28</v>
          </cell>
          <cell r="I9" t="str">
            <v>S</v>
          </cell>
          <cell r="J9">
            <v>37.440000000000005</v>
          </cell>
          <cell r="K9">
            <v>0</v>
          </cell>
        </row>
        <row r="10">
          <cell r="B10">
            <v>22.683333333333337</v>
          </cell>
          <cell r="C10">
            <v>30.8</v>
          </cell>
          <cell r="D10">
            <v>17.600000000000001</v>
          </cell>
          <cell r="E10">
            <v>50.291666666666664</v>
          </cell>
          <cell r="F10">
            <v>68</v>
          </cell>
          <cell r="G10">
            <v>27</v>
          </cell>
          <cell r="H10">
            <v>5.4</v>
          </cell>
          <cell r="I10" t="str">
            <v>SO</v>
          </cell>
          <cell r="J10">
            <v>29.52</v>
          </cell>
          <cell r="K10">
            <v>0</v>
          </cell>
        </row>
        <row r="11">
          <cell r="B11">
            <v>22.545833333333334</v>
          </cell>
          <cell r="C11">
            <v>31</v>
          </cell>
          <cell r="D11">
            <v>16.600000000000001</v>
          </cell>
          <cell r="E11">
            <v>62.458333333333336</v>
          </cell>
          <cell r="F11">
            <v>82</v>
          </cell>
          <cell r="G11">
            <v>34</v>
          </cell>
          <cell r="H11">
            <v>0.36000000000000004</v>
          </cell>
          <cell r="I11" t="str">
            <v>S</v>
          </cell>
          <cell r="J11">
            <v>29.52</v>
          </cell>
          <cell r="K11">
            <v>0.4</v>
          </cell>
        </row>
        <row r="12">
          <cell r="B12">
            <v>27.479166666666661</v>
          </cell>
          <cell r="C12">
            <v>37.299999999999997</v>
          </cell>
          <cell r="D12">
            <v>18.100000000000001</v>
          </cell>
          <cell r="E12">
            <v>48.291666666666664</v>
          </cell>
          <cell r="F12">
            <v>75</v>
          </cell>
          <cell r="G12">
            <v>24</v>
          </cell>
          <cell r="H12">
            <v>4.6800000000000006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29.900000000000002</v>
          </cell>
          <cell r="C13">
            <v>39</v>
          </cell>
          <cell r="D13">
            <v>22.3</v>
          </cell>
          <cell r="E13">
            <v>48.333333333333336</v>
          </cell>
          <cell r="F13">
            <v>72</v>
          </cell>
          <cell r="G13">
            <v>26</v>
          </cell>
          <cell r="H13">
            <v>20.52</v>
          </cell>
          <cell r="I13" t="str">
            <v>L</v>
          </cell>
          <cell r="J13">
            <v>38.159999999999997</v>
          </cell>
          <cell r="K13">
            <v>0</v>
          </cell>
        </row>
        <row r="14">
          <cell r="B14">
            <v>29.308333333333337</v>
          </cell>
          <cell r="C14">
            <v>36.299999999999997</v>
          </cell>
          <cell r="D14">
            <v>22.1</v>
          </cell>
          <cell r="E14">
            <v>54.583333333333336</v>
          </cell>
          <cell r="F14">
            <v>77</v>
          </cell>
          <cell r="G14">
            <v>37</v>
          </cell>
          <cell r="H14">
            <v>18.720000000000002</v>
          </cell>
          <cell r="I14" t="str">
            <v>N</v>
          </cell>
          <cell r="J14">
            <v>42.84</v>
          </cell>
          <cell r="K14">
            <v>0</v>
          </cell>
        </row>
        <row r="15">
          <cell r="B15">
            <v>26.033333333333335</v>
          </cell>
          <cell r="C15">
            <v>31.1</v>
          </cell>
          <cell r="D15">
            <v>22</v>
          </cell>
          <cell r="E15">
            <v>66.166666666666671</v>
          </cell>
          <cell r="F15">
            <v>81</v>
          </cell>
          <cell r="G15">
            <v>48</v>
          </cell>
          <cell r="H15">
            <v>10.08</v>
          </cell>
          <cell r="I15" t="str">
            <v>SO</v>
          </cell>
          <cell r="J15">
            <v>31.319999999999997</v>
          </cell>
          <cell r="K15">
            <v>0</v>
          </cell>
        </row>
        <row r="16">
          <cell r="B16">
            <v>27.474999999999994</v>
          </cell>
          <cell r="C16">
            <v>36</v>
          </cell>
          <cell r="D16">
            <v>21</v>
          </cell>
          <cell r="E16">
            <v>63.791666666666664</v>
          </cell>
          <cell r="F16">
            <v>87</v>
          </cell>
          <cell r="G16">
            <v>34</v>
          </cell>
          <cell r="H16">
            <v>10.44</v>
          </cell>
          <cell r="I16" t="str">
            <v>SE</v>
          </cell>
          <cell r="J16">
            <v>45.72</v>
          </cell>
          <cell r="K16">
            <v>0</v>
          </cell>
        </row>
        <row r="17">
          <cell r="B17">
            <v>25.829166666666676</v>
          </cell>
          <cell r="C17">
            <v>34.1</v>
          </cell>
          <cell r="D17">
            <v>22.2</v>
          </cell>
          <cell r="E17">
            <v>71</v>
          </cell>
          <cell r="F17">
            <v>88</v>
          </cell>
          <cell r="G17">
            <v>44</v>
          </cell>
          <cell r="H17">
            <v>20.16</v>
          </cell>
          <cell r="I17" t="str">
            <v>N</v>
          </cell>
          <cell r="J17">
            <v>49.32</v>
          </cell>
          <cell r="K17">
            <v>0.8</v>
          </cell>
        </row>
        <row r="18">
          <cell r="B18">
            <v>24.616666666666664</v>
          </cell>
          <cell r="C18">
            <v>31.6</v>
          </cell>
          <cell r="D18">
            <v>19.899999999999999</v>
          </cell>
          <cell r="E18">
            <v>81.125</v>
          </cell>
          <cell r="F18">
            <v>94</v>
          </cell>
          <cell r="G18">
            <v>56</v>
          </cell>
          <cell r="H18">
            <v>2.52</v>
          </cell>
          <cell r="I18" t="str">
            <v>SO</v>
          </cell>
          <cell r="J18">
            <v>27.36</v>
          </cell>
          <cell r="K18">
            <v>0</v>
          </cell>
        </row>
        <row r="19">
          <cell r="B19">
            <v>25.937499999999996</v>
          </cell>
          <cell r="C19">
            <v>32.1</v>
          </cell>
          <cell r="D19">
            <v>21.7</v>
          </cell>
          <cell r="E19">
            <v>74.083333333333329</v>
          </cell>
          <cell r="F19">
            <v>87</v>
          </cell>
          <cell r="G19">
            <v>53</v>
          </cell>
          <cell r="H19">
            <v>19.079999999999998</v>
          </cell>
          <cell r="I19" t="str">
            <v>SO</v>
          </cell>
          <cell r="J19">
            <v>33.840000000000003</v>
          </cell>
          <cell r="K19">
            <v>0</v>
          </cell>
        </row>
        <row r="20">
          <cell r="B20">
            <v>26.387499999999999</v>
          </cell>
          <cell r="C20">
            <v>34.799999999999997</v>
          </cell>
          <cell r="D20">
            <v>21.3</v>
          </cell>
          <cell r="E20">
            <v>74.375</v>
          </cell>
          <cell r="F20">
            <v>92</v>
          </cell>
          <cell r="G20">
            <v>43</v>
          </cell>
          <cell r="H20">
            <v>9.3600000000000012</v>
          </cell>
          <cell r="I20" t="str">
            <v>SO</v>
          </cell>
          <cell r="J20">
            <v>31.319999999999997</v>
          </cell>
          <cell r="K20">
            <v>0</v>
          </cell>
        </row>
        <row r="21">
          <cell r="B21">
            <v>27.304166666666664</v>
          </cell>
          <cell r="C21">
            <v>34.9</v>
          </cell>
          <cell r="D21">
            <v>23.4</v>
          </cell>
          <cell r="E21">
            <v>67.958333333333329</v>
          </cell>
          <cell r="F21">
            <v>79</v>
          </cell>
          <cell r="G21">
            <v>42</v>
          </cell>
          <cell r="H21">
            <v>16.2</v>
          </cell>
          <cell r="I21" t="str">
            <v>S</v>
          </cell>
          <cell r="J21">
            <v>56.519999999999996</v>
          </cell>
          <cell r="K21">
            <v>10</v>
          </cell>
        </row>
        <row r="22">
          <cell r="B22">
            <v>27.7</v>
          </cell>
          <cell r="C22">
            <v>35.700000000000003</v>
          </cell>
          <cell r="D22">
            <v>22.2</v>
          </cell>
          <cell r="E22">
            <v>68.625</v>
          </cell>
          <cell r="F22">
            <v>92</v>
          </cell>
          <cell r="G22">
            <v>31</v>
          </cell>
          <cell r="H22">
            <v>4.6800000000000006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27.270833333333332</v>
          </cell>
          <cell r="C23">
            <v>36.9</v>
          </cell>
          <cell r="D23">
            <v>17.8</v>
          </cell>
          <cell r="E23">
            <v>56.625</v>
          </cell>
          <cell r="F23">
            <v>88</v>
          </cell>
          <cell r="G23">
            <v>25</v>
          </cell>
          <cell r="H23">
            <v>0.36000000000000004</v>
          </cell>
          <cell r="I23" t="str">
            <v>S</v>
          </cell>
          <cell r="J23">
            <v>26.64</v>
          </cell>
          <cell r="K23">
            <v>0</v>
          </cell>
        </row>
        <row r="24">
          <cell r="B24">
            <v>28.358333333333331</v>
          </cell>
          <cell r="C24">
            <v>37.4</v>
          </cell>
          <cell r="D24">
            <v>19.7</v>
          </cell>
          <cell r="E24">
            <v>60.458333333333336</v>
          </cell>
          <cell r="F24">
            <v>84</v>
          </cell>
          <cell r="G24">
            <v>38</v>
          </cell>
          <cell r="H24">
            <v>27</v>
          </cell>
          <cell r="I24" t="str">
            <v>N</v>
          </cell>
          <cell r="J24">
            <v>51.12</v>
          </cell>
          <cell r="K24">
            <v>0</v>
          </cell>
        </row>
        <row r="25">
          <cell r="B25">
            <v>31.662500000000005</v>
          </cell>
          <cell r="C25">
            <v>37.1</v>
          </cell>
          <cell r="D25">
            <v>27</v>
          </cell>
          <cell r="E25">
            <v>54.041666666666664</v>
          </cell>
          <cell r="F25">
            <v>69</v>
          </cell>
          <cell r="G25">
            <v>36</v>
          </cell>
          <cell r="H25">
            <v>27</v>
          </cell>
          <cell r="I25" t="str">
            <v>N</v>
          </cell>
          <cell r="J25">
            <v>54.72</v>
          </cell>
          <cell r="K25">
            <v>0</v>
          </cell>
        </row>
        <row r="26">
          <cell r="B26">
            <v>30.445833333333336</v>
          </cell>
          <cell r="C26">
            <v>36.799999999999997</v>
          </cell>
          <cell r="D26">
            <v>24.6</v>
          </cell>
          <cell r="E26">
            <v>59.916666666666664</v>
          </cell>
          <cell r="F26">
            <v>81</v>
          </cell>
          <cell r="G26">
            <v>41</v>
          </cell>
          <cell r="H26">
            <v>25.92</v>
          </cell>
          <cell r="I26" t="str">
            <v>N</v>
          </cell>
          <cell r="J26">
            <v>46.800000000000004</v>
          </cell>
          <cell r="K26">
            <v>0</v>
          </cell>
        </row>
        <row r="27">
          <cell r="B27">
            <v>30.491666666666664</v>
          </cell>
          <cell r="C27">
            <v>37.9</v>
          </cell>
          <cell r="D27">
            <v>22.2</v>
          </cell>
          <cell r="E27">
            <v>57.416666666666664</v>
          </cell>
          <cell r="F27">
            <v>84</v>
          </cell>
          <cell r="G27">
            <v>30</v>
          </cell>
          <cell r="H27">
            <v>26.64</v>
          </cell>
          <cell r="I27" t="str">
            <v>NE</v>
          </cell>
          <cell r="J27">
            <v>51.84</v>
          </cell>
          <cell r="K27">
            <v>0</v>
          </cell>
        </row>
        <row r="28">
          <cell r="B28">
            <v>29.454166666666669</v>
          </cell>
          <cell r="C28">
            <v>37.700000000000003</v>
          </cell>
          <cell r="D28">
            <v>24.3</v>
          </cell>
          <cell r="E28">
            <v>59.916666666666664</v>
          </cell>
          <cell r="F28">
            <v>84</v>
          </cell>
          <cell r="G28">
            <v>33</v>
          </cell>
          <cell r="H28">
            <v>32.76</v>
          </cell>
          <cell r="I28" t="str">
            <v>N</v>
          </cell>
          <cell r="J28">
            <v>50.76</v>
          </cell>
          <cell r="K28">
            <v>4.8</v>
          </cell>
        </row>
        <row r="29">
          <cell r="B29">
            <v>27.487499999999997</v>
          </cell>
          <cell r="C29">
            <v>33.4</v>
          </cell>
          <cell r="D29">
            <v>23.5</v>
          </cell>
          <cell r="E29">
            <v>76.791666666666671</v>
          </cell>
          <cell r="F29">
            <v>92</v>
          </cell>
          <cell r="G29">
            <v>54</v>
          </cell>
          <cell r="H29">
            <v>7.2</v>
          </cell>
          <cell r="I29" t="str">
            <v>SO</v>
          </cell>
          <cell r="J29">
            <v>27.36</v>
          </cell>
          <cell r="K29">
            <v>0</v>
          </cell>
        </row>
        <row r="30">
          <cell r="B30">
            <v>29.525000000000006</v>
          </cell>
          <cell r="C30">
            <v>39</v>
          </cell>
          <cell r="D30">
            <v>21.8</v>
          </cell>
          <cell r="E30">
            <v>65.958333333333329</v>
          </cell>
          <cell r="F30">
            <v>93</v>
          </cell>
          <cell r="G30">
            <v>28</v>
          </cell>
          <cell r="H30">
            <v>7.2</v>
          </cell>
          <cell r="I30" t="str">
            <v>O</v>
          </cell>
          <cell r="J30">
            <v>32.04</v>
          </cell>
          <cell r="K30">
            <v>0</v>
          </cell>
        </row>
        <row r="31">
          <cell r="B31">
            <v>26.516666666666669</v>
          </cell>
          <cell r="C31">
            <v>31.9</v>
          </cell>
          <cell r="D31">
            <v>22.9</v>
          </cell>
          <cell r="E31">
            <v>75.125</v>
          </cell>
          <cell r="F31">
            <v>86</v>
          </cell>
          <cell r="G31">
            <v>56</v>
          </cell>
          <cell r="H31">
            <v>19.8</v>
          </cell>
          <cell r="I31" t="str">
            <v>S</v>
          </cell>
          <cell r="J31">
            <v>40.680000000000007</v>
          </cell>
          <cell r="K31">
            <v>0.2</v>
          </cell>
        </row>
        <row r="32">
          <cell r="B32">
            <v>27.387499999999999</v>
          </cell>
          <cell r="C32">
            <v>36.4</v>
          </cell>
          <cell r="D32">
            <v>21</v>
          </cell>
          <cell r="E32">
            <v>71.833333333333329</v>
          </cell>
          <cell r="F32">
            <v>93</v>
          </cell>
          <cell r="G32">
            <v>41</v>
          </cell>
          <cell r="H32">
            <v>6.12</v>
          </cell>
          <cell r="I32" t="str">
            <v>O</v>
          </cell>
          <cell r="J32">
            <v>33.840000000000003</v>
          </cell>
          <cell r="K32">
            <v>0</v>
          </cell>
        </row>
        <row r="33">
          <cell r="B33">
            <v>29.558333333333337</v>
          </cell>
          <cell r="C33">
            <v>38.799999999999997</v>
          </cell>
          <cell r="D33">
            <v>22</v>
          </cell>
          <cell r="E33">
            <v>63.75</v>
          </cell>
          <cell r="F33">
            <v>90</v>
          </cell>
          <cell r="G33">
            <v>30</v>
          </cell>
          <cell r="H33">
            <v>9.3600000000000012</v>
          </cell>
          <cell r="I33" t="str">
            <v>NO</v>
          </cell>
          <cell r="J33">
            <v>34.92</v>
          </cell>
          <cell r="K33">
            <v>0</v>
          </cell>
        </row>
        <row r="34">
          <cell r="B34">
            <v>28.316666666666663</v>
          </cell>
          <cell r="C34">
            <v>35.9</v>
          </cell>
          <cell r="D34">
            <v>23</v>
          </cell>
          <cell r="E34">
            <v>66</v>
          </cell>
          <cell r="F34">
            <v>88</v>
          </cell>
          <cell r="G34">
            <v>40</v>
          </cell>
          <cell r="H34">
            <v>28.08</v>
          </cell>
          <cell r="I34" t="str">
            <v>NE</v>
          </cell>
          <cell r="J34">
            <v>51.12</v>
          </cell>
          <cell r="K34">
            <v>0.8</v>
          </cell>
        </row>
        <row r="35">
          <cell r="B35">
            <v>28.545833333333324</v>
          </cell>
          <cell r="C35">
            <v>37.299999999999997</v>
          </cell>
          <cell r="D35">
            <v>21.3</v>
          </cell>
          <cell r="E35">
            <v>64.791666666666671</v>
          </cell>
          <cell r="F35">
            <v>91</v>
          </cell>
          <cell r="G35">
            <v>34</v>
          </cell>
          <cell r="H35">
            <v>19.8</v>
          </cell>
          <cell r="I35" t="str">
            <v>N</v>
          </cell>
          <cell r="J35">
            <v>40.680000000000007</v>
          </cell>
          <cell r="K35">
            <v>0</v>
          </cell>
        </row>
        <row r="36">
          <cell r="I36" t="str">
            <v>SO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16.609090909090909</v>
          </cell>
          <cell r="C5">
            <v>20.100000000000001</v>
          </cell>
          <cell r="D5">
            <v>14.3</v>
          </cell>
          <cell r="E5">
            <v>91.909090909090907</v>
          </cell>
          <cell r="F5">
            <v>96</v>
          </cell>
          <cell r="G5">
            <v>78</v>
          </cell>
          <cell r="H5">
            <v>11.16</v>
          </cell>
          <cell r="I5" t="str">
            <v>SO</v>
          </cell>
          <cell r="J5">
            <v>23.040000000000003</v>
          </cell>
          <cell r="K5">
            <v>8</v>
          </cell>
        </row>
        <row r="6">
          <cell r="B6">
            <v>21.719999999999995</v>
          </cell>
          <cell r="C6">
            <v>25.7</v>
          </cell>
          <cell r="D6">
            <v>15.8</v>
          </cell>
          <cell r="E6">
            <v>78.2</v>
          </cell>
          <cell r="F6">
            <v>97</v>
          </cell>
          <cell r="G6">
            <v>62</v>
          </cell>
          <cell r="H6">
            <v>10.08</v>
          </cell>
          <cell r="I6" t="str">
            <v>NE</v>
          </cell>
          <cell r="J6">
            <v>23.040000000000003</v>
          </cell>
          <cell r="K6">
            <v>0</v>
          </cell>
        </row>
        <row r="7">
          <cell r="B7">
            <v>22.804166666666664</v>
          </cell>
          <cell r="C7">
            <v>33.4</v>
          </cell>
          <cell r="D7">
            <v>19.8</v>
          </cell>
          <cell r="E7">
            <v>82.333333333333329</v>
          </cell>
          <cell r="F7">
            <v>94</v>
          </cell>
          <cell r="G7">
            <v>43</v>
          </cell>
          <cell r="H7">
            <v>25.92</v>
          </cell>
          <cell r="I7" t="str">
            <v>NE</v>
          </cell>
          <cell r="J7">
            <v>49.680000000000007</v>
          </cell>
          <cell r="K7">
            <v>6.8</v>
          </cell>
        </row>
        <row r="8">
          <cell r="B8">
            <v>20.024999999999999</v>
          </cell>
          <cell r="C8">
            <v>23.3</v>
          </cell>
          <cell r="D8">
            <v>17.899999999999999</v>
          </cell>
          <cell r="E8">
            <v>85.625</v>
          </cell>
          <cell r="F8">
            <v>97</v>
          </cell>
          <cell r="G8">
            <v>57</v>
          </cell>
          <cell r="H8">
            <v>14.4</v>
          </cell>
          <cell r="I8" t="str">
            <v>SO</v>
          </cell>
          <cell r="J8">
            <v>33.119999999999997</v>
          </cell>
          <cell r="K8">
            <v>13.8</v>
          </cell>
        </row>
        <row r="9">
          <cell r="B9">
            <v>18.866666666666667</v>
          </cell>
          <cell r="C9">
            <v>25.5</v>
          </cell>
          <cell r="D9">
            <v>10.5</v>
          </cell>
          <cell r="E9">
            <v>56.523809523809526</v>
          </cell>
          <cell r="F9">
            <v>88</v>
          </cell>
          <cell r="G9">
            <v>28</v>
          </cell>
          <cell r="H9">
            <v>16.2</v>
          </cell>
          <cell r="I9" t="str">
            <v>S</v>
          </cell>
          <cell r="J9">
            <v>31.680000000000003</v>
          </cell>
          <cell r="K9">
            <v>0</v>
          </cell>
        </row>
        <row r="10">
          <cell r="B10">
            <v>18.229166666666668</v>
          </cell>
          <cell r="C10">
            <v>26.4</v>
          </cell>
          <cell r="D10">
            <v>9.8000000000000007</v>
          </cell>
          <cell r="E10">
            <v>59.25</v>
          </cell>
          <cell r="F10">
            <v>91</v>
          </cell>
          <cell r="G10">
            <v>25</v>
          </cell>
          <cell r="H10">
            <v>11.16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20.033333333333331</v>
          </cell>
          <cell r="C11">
            <v>28.9</v>
          </cell>
          <cell r="D11">
            <v>12.9</v>
          </cell>
          <cell r="E11">
            <v>60.291666666666664</v>
          </cell>
          <cell r="F11">
            <v>89</v>
          </cell>
          <cell r="G11">
            <v>30</v>
          </cell>
          <cell r="H11">
            <v>27</v>
          </cell>
          <cell r="I11" t="str">
            <v>L</v>
          </cell>
          <cell r="J11">
            <v>41.04</v>
          </cell>
          <cell r="K11">
            <v>0</v>
          </cell>
        </row>
        <row r="12">
          <cell r="B12">
            <v>19.983333333333331</v>
          </cell>
          <cell r="C12">
            <v>28.6</v>
          </cell>
          <cell r="D12">
            <v>13</v>
          </cell>
          <cell r="E12">
            <v>59.458333333333336</v>
          </cell>
          <cell r="F12">
            <v>85</v>
          </cell>
          <cell r="G12">
            <v>30</v>
          </cell>
          <cell r="H12">
            <v>27</v>
          </cell>
          <cell r="I12" t="str">
            <v>L</v>
          </cell>
          <cell r="J12">
            <v>42.84</v>
          </cell>
          <cell r="K12">
            <v>0</v>
          </cell>
        </row>
        <row r="13">
          <cell r="B13">
            <v>21.670833333333334</v>
          </cell>
          <cell r="C13">
            <v>31.6</v>
          </cell>
          <cell r="D13">
            <v>13.4</v>
          </cell>
          <cell r="E13">
            <v>65.041666666666671</v>
          </cell>
          <cell r="F13">
            <v>95</v>
          </cell>
          <cell r="G13">
            <v>36</v>
          </cell>
          <cell r="H13">
            <v>23.759999999999998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20.787500000000001</v>
          </cell>
          <cell r="C14">
            <v>26.9</v>
          </cell>
          <cell r="D14">
            <v>16</v>
          </cell>
          <cell r="E14">
            <v>75.208333333333329</v>
          </cell>
          <cell r="F14">
            <v>93</v>
          </cell>
          <cell r="G14">
            <v>54</v>
          </cell>
          <cell r="H14">
            <v>21.240000000000002</v>
          </cell>
          <cell r="I14" t="str">
            <v>L</v>
          </cell>
          <cell r="J14">
            <v>40.32</v>
          </cell>
          <cell r="K14">
            <v>0</v>
          </cell>
        </row>
        <row r="15">
          <cell r="B15">
            <v>21.187500000000004</v>
          </cell>
          <cell r="C15">
            <v>25.7</v>
          </cell>
          <cell r="D15">
            <v>17.8</v>
          </cell>
          <cell r="E15">
            <v>72.75</v>
          </cell>
          <cell r="F15">
            <v>92</v>
          </cell>
          <cell r="G15">
            <v>50</v>
          </cell>
          <cell r="H15">
            <v>19.440000000000001</v>
          </cell>
          <cell r="I15" t="str">
            <v>NE</v>
          </cell>
          <cell r="J15">
            <v>30.240000000000002</v>
          </cell>
          <cell r="K15">
            <v>0.2</v>
          </cell>
        </row>
        <row r="16">
          <cell r="B16">
            <v>22.647619047619045</v>
          </cell>
          <cell r="C16">
            <v>32.299999999999997</v>
          </cell>
          <cell r="D16">
            <v>17.600000000000001</v>
          </cell>
          <cell r="E16">
            <v>76.523809523809518</v>
          </cell>
          <cell r="F16">
            <v>95</v>
          </cell>
          <cell r="G16">
            <v>38</v>
          </cell>
          <cell r="H16">
            <v>17.28</v>
          </cell>
          <cell r="I16" t="str">
            <v>NE</v>
          </cell>
          <cell r="J16">
            <v>36.36</v>
          </cell>
          <cell r="K16">
            <v>0.60000000000000009</v>
          </cell>
        </row>
        <row r="17">
          <cell r="B17">
            <v>21.505000000000003</v>
          </cell>
          <cell r="C17">
            <v>28.6</v>
          </cell>
          <cell r="D17">
            <v>18.3</v>
          </cell>
          <cell r="E17">
            <v>81.95</v>
          </cell>
          <cell r="F17">
            <v>96</v>
          </cell>
          <cell r="G17">
            <v>46</v>
          </cell>
          <cell r="H17">
            <v>13.32</v>
          </cell>
          <cell r="I17" t="str">
            <v>L</v>
          </cell>
          <cell r="J17">
            <v>27</v>
          </cell>
          <cell r="K17">
            <v>0.60000000000000009</v>
          </cell>
        </row>
        <row r="18">
          <cell r="B18">
            <v>22.38095238095238</v>
          </cell>
          <cell r="C18">
            <v>29</v>
          </cell>
          <cell r="D18">
            <v>17</v>
          </cell>
          <cell r="E18">
            <v>78.19047619047619</v>
          </cell>
          <cell r="F18">
            <v>96</v>
          </cell>
          <cell r="G18">
            <v>52</v>
          </cell>
          <cell r="H18">
            <v>12.24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21.936363636363634</v>
          </cell>
          <cell r="C19">
            <v>26</v>
          </cell>
          <cell r="D19">
            <v>19.8</v>
          </cell>
          <cell r="E19">
            <v>86.954545454545453</v>
          </cell>
          <cell r="F19">
            <v>96</v>
          </cell>
          <cell r="G19">
            <v>65</v>
          </cell>
          <cell r="H19">
            <v>14.76</v>
          </cell>
          <cell r="I19" t="str">
            <v>S</v>
          </cell>
          <cell r="J19">
            <v>35.28</v>
          </cell>
          <cell r="K19">
            <v>35.799999999999997</v>
          </cell>
        </row>
        <row r="20">
          <cell r="B20">
            <v>23.456250000000001</v>
          </cell>
          <cell r="C20">
            <v>28.6</v>
          </cell>
          <cell r="D20">
            <v>19.399999999999999</v>
          </cell>
          <cell r="E20">
            <v>82</v>
          </cell>
          <cell r="F20">
            <v>96</v>
          </cell>
          <cell r="G20">
            <v>58</v>
          </cell>
          <cell r="H20">
            <v>13.32</v>
          </cell>
          <cell r="I20" t="str">
            <v>S</v>
          </cell>
          <cell r="J20">
            <v>24.840000000000003</v>
          </cell>
          <cell r="K20">
            <v>3.0000000000000004</v>
          </cell>
        </row>
        <row r="21">
          <cell r="B21">
            <v>24.147368421052633</v>
          </cell>
          <cell r="C21">
            <v>29.3</v>
          </cell>
          <cell r="D21">
            <v>19</v>
          </cell>
          <cell r="E21">
            <v>73.684210526315795</v>
          </cell>
          <cell r="F21">
            <v>96</v>
          </cell>
          <cell r="G21">
            <v>48</v>
          </cell>
          <cell r="H21">
            <v>14.76</v>
          </cell>
          <cell r="I21" t="str">
            <v>S</v>
          </cell>
          <cell r="J21">
            <v>33.480000000000004</v>
          </cell>
          <cell r="K21">
            <v>0</v>
          </cell>
        </row>
        <row r="22">
          <cell r="B22">
            <v>23.877272727272729</v>
          </cell>
          <cell r="C22">
            <v>31.4</v>
          </cell>
          <cell r="D22">
            <v>16.5</v>
          </cell>
          <cell r="E22">
            <v>60.81818181818182</v>
          </cell>
          <cell r="F22">
            <v>94</v>
          </cell>
          <cell r="G22">
            <v>25</v>
          </cell>
          <cell r="H22">
            <v>15.120000000000001</v>
          </cell>
          <cell r="I22" t="str">
            <v>SO</v>
          </cell>
          <cell r="J22">
            <v>32.4</v>
          </cell>
          <cell r="K22">
            <v>0</v>
          </cell>
        </row>
        <row r="23">
          <cell r="B23">
            <v>23.375000000000004</v>
          </cell>
          <cell r="C23">
            <v>32.4</v>
          </cell>
          <cell r="D23">
            <v>14.7</v>
          </cell>
          <cell r="E23">
            <v>52.041666666666664</v>
          </cell>
          <cell r="F23">
            <v>85</v>
          </cell>
          <cell r="G23">
            <v>20</v>
          </cell>
          <cell r="H23">
            <v>9</v>
          </cell>
          <cell r="I23" t="str">
            <v>SO</v>
          </cell>
          <cell r="J23">
            <v>23.040000000000003</v>
          </cell>
          <cell r="K23">
            <v>0</v>
          </cell>
        </row>
        <row r="24">
          <cell r="B24">
            <v>24.408333333333331</v>
          </cell>
          <cell r="C24">
            <v>36.1</v>
          </cell>
          <cell r="D24">
            <v>12.6</v>
          </cell>
          <cell r="E24">
            <v>54.833333333333336</v>
          </cell>
          <cell r="F24">
            <v>93</v>
          </cell>
          <cell r="G24">
            <v>25</v>
          </cell>
          <cell r="H24">
            <v>24.12</v>
          </cell>
          <cell r="I24" t="str">
            <v>N</v>
          </cell>
          <cell r="J24">
            <v>50.76</v>
          </cell>
          <cell r="K24">
            <v>0</v>
          </cell>
        </row>
        <row r="25">
          <cell r="B25">
            <v>27.354166666666668</v>
          </cell>
          <cell r="C25">
            <v>35</v>
          </cell>
          <cell r="D25">
            <v>21.5</v>
          </cell>
          <cell r="E25">
            <v>65.041666666666671</v>
          </cell>
          <cell r="F25">
            <v>94</v>
          </cell>
          <cell r="G25">
            <v>39</v>
          </cell>
          <cell r="H25">
            <v>30.96</v>
          </cell>
          <cell r="I25" t="str">
            <v>N</v>
          </cell>
          <cell r="J25">
            <v>59.760000000000005</v>
          </cell>
          <cell r="K25">
            <v>9.1999999999999993</v>
          </cell>
        </row>
        <row r="26">
          <cell r="B26">
            <v>25.178260869565218</v>
          </cell>
          <cell r="C26">
            <v>33.200000000000003</v>
          </cell>
          <cell r="D26">
            <v>20.5</v>
          </cell>
          <cell r="E26">
            <v>76.260869565217391</v>
          </cell>
          <cell r="F26">
            <v>96</v>
          </cell>
          <cell r="G26">
            <v>41</v>
          </cell>
          <cell r="H26">
            <v>19.079999999999998</v>
          </cell>
          <cell r="I26" t="str">
            <v>NE</v>
          </cell>
          <cell r="J26">
            <v>36.72</v>
          </cell>
          <cell r="K26">
            <v>1.8</v>
          </cell>
        </row>
        <row r="27">
          <cell r="B27">
            <v>28.041666666666671</v>
          </cell>
          <cell r="C27">
            <v>35.5</v>
          </cell>
          <cell r="D27">
            <v>21.6</v>
          </cell>
          <cell r="E27">
            <v>61.333333333333336</v>
          </cell>
          <cell r="F27">
            <v>88</v>
          </cell>
          <cell r="G27">
            <v>31</v>
          </cell>
          <cell r="H27">
            <v>18.720000000000002</v>
          </cell>
          <cell r="I27" t="str">
            <v>N</v>
          </cell>
          <cell r="J27">
            <v>46.080000000000005</v>
          </cell>
          <cell r="K27">
            <v>0.8</v>
          </cell>
        </row>
        <row r="28">
          <cell r="B28">
            <v>25.416666666666668</v>
          </cell>
          <cell r="C28">
            <v>34.700000000000003</v>
          </cell>
          <cell r="D28">
            <v>20.9</v>
          </cell>
          <cell r="E28">
            <v>71.25</v>
          </cell>
          <cell r="F28">
            <v>95</v>
          </cell>
          <cell r="G28">
            <v>38</v>
          </cell>
          <cell r="H28">
            <v>42.480000000000004</v>
          </cell>
          <cell r="I28" t="str">
            <v>L</v>
          </cell>
          <cell r="J28">
            <v>68.039999999999992</v>
          </cell>
          <cell r="K28">
            <v>16.2</v>
          </cell>
        </row>
        <row r="29">
          <cell r="B29">
            <v>23.216666666666665</v>
          </cell>
          <cell r="C29">
            <v>30.1</v>
          </cell>
          <cell r="D29">
            <v>20.100000000000001</v>
          </cell>
          <cell r="E29">
            <v>86.166666666666671</v>
          </cell>
          <cell r="F29">
            <v>96</v>
          </cell>
          <cell r="G29">
            <v>59</v>
          </cell>
          <cell r="H29">
            <v>14.76</v>
          </cell>
          <cell r="I29" t="str">
            <v>NE</v>
          </cell>
          <cell r="J29">
            <v>31.319999999999997</v>
          </cell>
          <cell r="K29">
            <v>0.60000000000000009</v>
          </cell>
        </row>
        <row r="30">
          <cell r="B30">
            <v>25.679166666666671</v>
          </cell>
          <cell r="C30">
            <v>34</v>
          </cell>
          <cell r="D30">
            <v>20.399999999999999</v>
          </cell>
          <cell r="E30">
            <v>76.791666666666671</v>
          </cell>
          <cell r="F30">
            <v>97</v>
          </cell>
          <cell r="G30">
            <v>39</v>
          </cell>
          <cell r="H30">
            <v>18.720000000000002</v>
          </cell>
          <cell r="I30" t="str">
            <v>NE</v>
          </cell>
          <cell r="J30">
            <v>38.880000000000003</v>
          </cell>
          <cell r="K30">
            <v>0</v>
          </cell>
        </row>
        <row r="31">
          <cell r="B31">
            <v>25.929166666666664</v>
          </cell>
          <cell r="C31">
            <v>31.7</v>
          </cell>
          <cell r="D31">
            <v>21.7</v>
          </cell>
          <cell r="E31">
            <v>71.75</v>
          </cell>
          <cell r="F31">
            <v>93</v>
          </cell>
          <cell r="G31">
            <v>47</v>
          </cell>
          <cell r="H31">
            <v>19.440000000000001</v>
          </cell>
          <cell r="I31" t="str">
            <v>S</v>
          </cell>
          <cell r="J31">
            <v>35.64</v>
          </cell>
          <cell r="K31">
            <v>0</v>
          </cell>
        </row>
        <row r="32">
          <cell r="B32">
            <v>24.425000000000001</v>
          </cell>
          <cell r="C32">
            <v>32.299999999999997</v>
          </cell>
          <cell r="D32">
            <v>17.2</v>
          </cell>
          <cell r="E32">
            <v>52.166666666666664</v>
          </cell>
          <cell r="F32">
            <v>76</v>
          </cell>
          <cell r="G32">
            <v>23</v>
          </cell>
          <cell r="H32">
            <v>19.8</v>
          </cell>
          <cell r="I32" t="str">
            <v>S</v>
          </cell>
          <cell r="J32">
            <v>37.800000000000004</v>
          </cell>
          <cell r="K32">
            <v>0</v>
          </cell>
        </row>
        <row r="33">
          <cell r="B33">
            <v>24.937500000000004</v>
          </cell>
          <cell r="C33">
            <v>33.200000000000003</v>
          </cell>
          <cell r="D33">
            <v>18.3</v>
          </cell>
          <cell r="E33">
            <v>60.708333333333336</v>
          </cell>
          <cell r="F33">
            <v>89</v>
          </cell>
          <cell r="G33">
            <v>38</v>
          </cell>
          <cell r="H33">
            <v>21.96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24.283333333333331</v>
          </cell>
          <cell r="C34">
            <v>34</v>
          </cell>
          <cell r="D34">
            <v>19.2</v>
          </cell>
          <cell r="E34">
            <v>70.75</v>
          </cell>
          <cell r="F34">
            <v>95</v>
          </cell>
          <cell r="G34">
            <v>35</v>
          </cell>
          <cell r="H34">
            <v>18.720000000000002</v>
          </cell>
          <cell r="I34" t="str">
            <v>L</v>
          </cell>
          <cell r="J34">
            <v>73.08</v>
          </cell>
          <cell r="K34">
            <v>10.399999999999999</v>
          </cell>
        </row>
        <row r="35">
          <cell r="B35">
            <v>26.637499999999999</v>
          </cell>
          <cell r="C35">
            <v>34.4</v>
          </cell>
          <cell r="D35">
            <v>20.399999999999999</v>
          </cell>
          <cell r="E35">
            <v>63.875</v>
          </cell>
          <cell r="F35">
            <v>89</v>
          </cell>
          <cell r="G35">
            <v>34</v>
          </cell>
          <cell r="H35">
            <v>21.6</v>
          </cell>
          <cell r="I35" t="str">
            <v>L</v>
          </cell>
          <cell r="J35">
            <v>65.52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24.591666666666669</v>
          </cell>
          <cell r="C5">
            <v>31.8</v>
          </cell>
          <cell r="D5">
            <v>20.3</v>
          </cell>
          <cell r="E5">
            <v>75.125</v>
          </cell>
          <cell r="F5">
            <v>95</v>
          </cell>
          <cell r="G5">
            <v>42</v>
          </cell>
          <cell r="H5">
            <v>14.4</v>
          </cell>
          <cell r="I5" t="str">
            <v>N</v>
          </cell>
          <cell r="J5">
            <v>25.2</v>
          </cell>
          <cell r="K5">
            <v>1.5999999999999999</v>
          </cell>
        </row>
        <row r="6">
          <cell r="B6">
            <v>24.545833333333334</v>
          </cell>
          <cell r="C6">
            <v>28.2</v>
          </cell>
          <cell r="D6">
            <v>21.3</v>
          </cell>
          <cell r="E6">
            <v>77.5</v>
          </cell>
          <cell r="F6">
            <v>94</v>
          </cell>
          <cell r="G6">
            <v>52</v>
          </cell>
          <cell r="H6">
            <v>19.079999999999998</v>
          </cell>
          <cell r="I6" t="str">
            <v>S</v>
          </cell>
          <cell r="J6">
            <v>31.319999999999997</v>
          </cell>
          <cell r="K6">
            <v>0</v>
          </cell>
        </row>
        <row r="7">
          <cell r="B7">
            <v>26.295833333333331</v>
          </cell>
          <cell r="C7">
            <v>34.299999999999997</v>
          </cell>
          <cell r="D7">
            <v>21</v>
          </cell>
          <cell r="E7">
            <v>65.916666666666671</v>
          </cell>
          <cell r="F7">
            <v>88</v>
          </cell>
          <cell r="G7">
            <v>29</v>
          </cell>
          <cell r="H7">
            <v>11.879999999999999</v>
          </cell>
          <cell r="I7" t="str">
            <v>NE</v>
          </cell>
          <cell r="J7">
            <v>34.56</v>
          </cell>
          <cell r="K7">
            <v>0</v>
          </cell>
        </row>
        <row r="8">
          <cell r="B8">
            <v>22.254166666666666</v>
          </cell>
          <cell r="C8">
            <v>26.8</v>
          </cell>
          <cell r="D8">
            <v>19.899999999999999</v>
          </cell>
          <cell r="E8">
            <v>82.25</v>
          </cell>
          <cell r="F8">
            <v>94</v>
          </cell>
          <cell r="G8">
            <v>54</v>
          </cell>
          <cell r="H8">
            <v>21.96</v>
          </cell>
          <cell r="I8" t="str">
            <v>N</v>
          </cell>
          <cell r="J8">
            <v>40.32</v>
          </cell>
          <cell r="K8">
            <v>16</v>
          </cell>
        </row>
        <row r="9">
          <cell r="B9">
            <v>22.708333333333329</v>
          </cell>
          <cell r="C9">
            <v>28.5</v>
          </cell>
          <cell r="D9">
            <v>18.399999999999999</v>
          </cell>
          <cell r="E9">
            <v>71.083333333333329</v>
          </cell>
          <cell r="F9">
            <v>95</v>
          </cell>
          <cell r="G9">
            <v>35</v>
          </cell>
          <cell r="H9">
            <v>16.2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22.745833333333337</v>
          </cell>
          <cell r="C10">
            <v>30.3</v>
          </cell>
          <cell r="D10">
            <v>15</v>
          </cell>
          <cell r="E10">
            <v>51.833333333333336</v>
          </cell>
          <cell r="F10">
            <v>80</v>
          </cell>
          <cell r="G10">
            <v>24</v>
          </cell>
          <cell r="H10">
            <v>13.68</v>
          </cell>
          <cell r="I10" t="str">
            <v>S</v>
          </cell>
          <cell r="J10">
            <v>24.12</v>
          </cell>
          <cell r="K10">
            <v>0</v>
          </cell>
        </row>
        <row r="11">
          <cell r="B11">
            <v>23.508333333333329</v>
          </cell>
          <cell r="C11">
            <v>29.9</v>
          </cell>
          <cell r="D11">
            <v>18.399999999999999</v>
          </cell>
          <cell r="E11">
            <v>49.666666666666664</v>
          </cell>
          <cell r="F11">
            <v>70</v>
          </cell>
          <cell r="G11">
            <v>29</v>
          </cell>
          <cell r="H11">
            <v>21.240000000000002</v>
          </cell>
          <cell r="I11" t="str">
            <v>SE</v>
          </cell>
          <cell r="J11">
            <v>32.04</v>
          </cell>
          <cell r="K11">
            <v>0</v>
          </cell>
        </row>
        <row r="12">
          <cell r="B12">
            <v>21.175000000000001</v>
          </cell>
          <cell r="C12">
            <v>26.5</v>
          </cell>
          <cell r="D12">
            <v>15.2</v>
          </cell>
          <cell r="E12">
            <v>72.083333333333329</v>
          </cell>
          <cell r="F12">
            <v>95</v>
          </cell>
          <cell r="G12">
            <v>49</v>
          </cell>
          <cell r="H12">
            <v>17.28</v>
          </cell>
          <cell r="I12" t="str">
            <v>SE</v>
          </cell>
          <cell r="J12">
            <v>33.840000000000003</v>
          </cell>
          <cell r="K12">
            <v>24</v>
          </cell>
        </row>
        <row r="13">
          <cell r="B13">
            <v>23.170833333333338</v>
          </cell>
          <cell r="C13">
            <v>30.4</v>
          </cell>
          <cell r="D13">
            <v>17.399999999999999</v>
          </cell>
          <cell r="E13">
            <v>71.916666666666671</v>
          </cell>
          <cell r="F13">
            <v>94</v>
          </cell>
          <cell r="G13">
            <v>36</v>
          </cell>
          <cell r="H13">
            <v>14.4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24.891666666666676</v>
          </cell>
          <cell r="C14">
            <v>31.4</v>
          </cell>
          <cell r="D14">
            <v>19.600000000000001</v>
          </cell>
          <cell r="E14">
            <v>59.083333333333336</v>
          </cell>
          <cell r="F14">
            <v>85</v>
          </cell>
          <cell r="G14">
            <v>26</v>
          </cell>
          <cell r="H14">
            <v>18.36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25.874999999999996</v>
          </cell>
          <cell r="C15">
            <v>32.4</v>
          </cell>
          <cell r="D15">
            <v>20.8</v>
          </cell>
          <cell r="E15">
            <v>47.458333333333336</v>
          </cell>
          <cell r="F15">
            <v>67</v>
          </cell>
          <cell r="G15">
            <v>26</v>
          </cell>
          <cell r="H15">
            <v>16.559999999999999</v>
          </cell>
          <cell r="I15" t="str">
            <v>SE</v>
          </cell>
          <cell r="J15">
            <v>31.319999999999997</v>
          </cell>
          <cell r="K15">
            <v>0</v>
          </cell>
        </row>
        <row r="16">
          <cell r="B16">
            <v>26.004166666666666</v>
          </cell>
          <cell r="C16">
            <v>31.2</v>
          </cell>
          <cell r="D16">
            <v>21.7</v>
          </cell>
          <cell r="E16">
            <v>48.916666666666664</v>
          </cell>
          <cell r="F16">
            <v>68</v>
          </cell>
          <cell r="G16">
            <v>32</v>
          </cell>
          <cell r="H16">
            <v>15.840000000000002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27.495833333333334</v>
          </cell>
          <cell r="C17">
            <v>35.700000000000003</v>
          </cell>
          <cell r="D17">
            <v>20.9</v>
          </cell>
          <cell r="E17">
            <v>50.708333333333336</v>
          </cell>
          <cell r="F17">
            <v>82</v>
          </cell>
          <cell r="G17">
            <v>25</v>
          </cell>
          <cell r="H17">
            <v>29.52</v>
          </cell>
          <cell r="I17" t="str">
            <v>N</v>
          </cell>
          <cell r="J17">
            <v>47.519999999999996</v>
          </cell>
          <cell r="K17">
            <v>0.2</v>
          </cell>
        </row>
        <row r="18">
          <cell r="B18">
            <v>27.425000000000001</v>
          </cell>
          <cell r="C18">
            <v>33.700000000000003</v>
          </cell>
          <cell r="D18">
            <v>21.3</v>
          </cell>
          <cell r="E18">
            <v>58.541666666666664</v>
          </cell>
          <cell r="F18">
            <v>86</v>
          </cell>
          <cell r="G18">
            <v>32</v>
          </cell>
          <cell r="H18">
            <v>12.6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24.212500000000002</v>
          </cell>
          <cell r="C19">
            <v>28.6</v>
          </cell>
          <cell r="D19">
            <v>20.9</v>
          </cell>
          <cell r="E19">
            <v>78.583333333333329</v>
          </cell>
          <cell r="F19">
            <v>93</v>
          </cell>
          <cell r="G19">
            <v>49</v>
          </cell>
          <cell r="H19">
            <v>20.16</v>
          </cell>
          <cell r="I19" t="str">
            <v>SE</v>
          </cell>
          <cell r="J19">
            <v>32.04</v>
          </cell>
          <cell r="K19">
            <v>34.800000000000004</v>
          </cell>
        </row>
        <row r="20">
          <cell r="B20">
            <v>24.791666666666668</v>
          </cell>
          <cell r="C20">
            <v>30.6</v>
          </cell>
          <cell r="D20">
            <v>21.3</v>
          </cell>
          <cell r="E20">
            <v>76.125</v>
          </cell>
          <cell r="F20">
            <v>90</v>
          </cell>
          <cell r="G20">
            <v>48</v>
          </cell>
          <cell r="H20">
            <v>16.920000000000002</v>
          </cell>
          <cell r="I20" t="str">
            <v>SE</v>
          </cell>
          <cell r="J20">
            <v>49.680000000000007</v>
          </cell>
          <cell r="K20">
            <v>2</v>
          </cell>
        </row>
        <row r="21">
          <cell r="B21">
            <v>24.650000000000002</v>
          </cell>
          <cell r="C21">
            <v>32.200000000000003</v>
          </cell>
          <cell r="D21">
            <v>20.5</v>
          </cell>
          <cell r="E21">
            <v>77.625</v>
          </cell>
          <cell r="F21">
            <v>94</v>
          </cell>
          <cell r="G21">
            <v>45</v>
          </cell>
          <cell r="H21">
            <v>14.76</v>
          </cell>
          <cell r="I21" t="str">
            <v>O</v>
          </cell>
          <cell r="J21">
            <v>40.32</v>
          </cell>
          <cell r="K21">
            <v>0</v>
          </cell>
        </row>
        <row r="22">
          <cell r="B22">
            <v>25.029166666666669</v>
          </cell>
          <cell r="C22">
            <v>30.8</v>
          </cell>
          <cell r="D22">
            <v>20.399999999999999</v>
          </cell>
          <cell r="E22">
            <v>75.541666666666671</v>
          </cell>
          <cell r="F22">
            <v>94</v>
          </cell>
          <cell r="G22">
            <v>45</v>
          </cell>
          <cell r="H22">
            <v>20.16</v>
          </cell>
          <cell r="I22" t="str">
            <v>NO</v>
          </cell>
          <cell r="J22">
            <v>39.6</v>
          </cell>
          <cell r="K22">
            <v>22.399999999999995</v>
          </cell>
        </row>
        <row r="23">
          <cell r="B23">
            <v>25.570833333333336</v>
          </cell>
          <cell r="C23">
            <v>32.799999999999997</v>
          </cell>
          <cell r="D23">
            <v>18.2</v>
          </cell>
          <cell r="E23">
            <v>60.75</v>
          </cell>
          <cell r="F23">
            <v>93</v>
          </cell>
          <cell r="G23">
            <v>28</v>
          </cell>
          <cell r="H23">
            <v>10.8</v>
          </cell>
          <cell r="I23" t="str">
            <v>S</v>
          </cell>
          <cell r="J23">
            <v>20.52</v>
          </cell>
          <cell r="K23">
            <v>0</v>
          </cell>
        </row>
        <row r="24">
          <cell r="B24">
            <v>26.999999999999996</v>
          </cell>
          <cell r="C24">
            <v>35.799999999999997</v>
          </cell>
          <cell r="D24">
            <v>18.8</v>
          </cell>
          <cell r="E24">
            <v>59.083333333333336</v>
          </cell>
          <cell r="F24">
            <v>89</v>
          </cell>
          <cell r="G24">
            <v>30</v>
          </cell>
          <cell r="H24">
            <v>17.28</v>
          </cell>
          <cell r="I24" t="str">
            <v>N</v>
          </cell>
          <cell r="J24">
            <v>34.92</v>
          </cell>
          <cell r="K24">
            <v>0</v>
          </cell>
        </row>
        <row r="25">
          <cell r="B25">
            <v>28.808333333333326</v>
          </cell>
          <cell r="C25">
            <v>35.4</v>
          </cell>
          <cell r="D25">
            <v>23.2</v>
          </cell>
          <cell r="E25">
            <v>55.833333333333336</v>
          </cell>
          <cell r="F25">
            <v>74</v>
          </cell>
          <cell r="G25">
            <v>31</v>
          </cell>
          <cell r="H25">
            <v>16.559999999999999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27.662499999999998</v>
          </cell>
          <cell r="C26">
            <v>33.6</v>
          </cell>
          <cell r="D26">
            <v>21.8</v>
          </cell>
          <cell r="E26">
            <v>64.833333333333329</v>
          </cell>
          <cell r="F26">
            <v>88</v>
          </cell>
          <cell r="G26">
            <v>43</v>
          </cell>
          <cell r="H26">
            <v>12.24</v>
          </cell>
          <cell r="I26" t="str">
            <v>S</v>
          </cell>
          <cell r="J26">
            <v>29.16</v>
          </cell>
          <cell r="K26">
            <v>0</v>
          </cell>
        </row>
        <row r="27">
          <cell r="B27">
            <v>27.42916666666666</v>
          </cell>
          <cell r="C27">
            <v>34.4</v>
          </cell>
          <cell r="D27">
            <v>22.2</v>
          </cell>
          <cell r="E27">
            <v>63.875</v>
          </cell>
          <cell r="F27">
            <v>87</v>
          </cell>
          <cell r="G27">
            <v>32</v>
          </cell>
          <cell r="H27">
            <v>17.28</v>
          </cell>
          <cell r="I27" t="str">
            <v>N</v>
          </cell>
          <cell r="J27">
            <v>55.440000000000005</v>
          </cell>
          <cell r="K27">
            <v>0</v>
          </cell>
        </row>
        <row r="28">
          <cell r="B28">
            <v>28.304166666666664</v>
          </cell>
          <cell r="C28">
            <v>34.9</v>
          </cell>
          <cell r="D28">
            <v>23</v>
          </cell>
          <cell r="E28">
            <v>58.416666666666664</v>
          </cell>
          <cell r="F28">
            <v>83</v>
          </cell>
          <cell r="G28">
            <v>28</v>
          </cell>
          <cell r="H28">
            <v>14.4</v>
          </cell>
          <cell r="I28" t="str">
            <v>N</v>
          </cell>
          <cell r="J28">
            <v>28.08</v>
          </cell>
          <cell r="K28">
            <v>0</v>
          </cell>
        </row>
        <row r="29">
          <cell r="B29">
            <v>27.674999999999997</v>
          </cell>
          <cell r="C29">
            <v>34.6</v>
          </cell>
          <cell r="D29">
            <v>22.8</v>
          </cell>
          <cell r="E29">
            <v>65.416666666666671</v>
          </cell>
          <cell r="F29">
            <v>88</v>
          </cell>
          <cell r="G29">
            <v>35</v>
          </cell>
          <cell r="H29">
            <v>16.2</v>
          </cell>
          <cell r="I29" t="str">
            <v>SO</v>
          </cell>
          <cell r="J29">
            <v>28.08</v>
          </cell>
          <cell r="K29">
            <v>0</v>
          </cell>
        </row>
        <row r="30">
          <cell r="B30">
            <v>28.649999999999995</v>
          </cell>
          <cell r="C30">
            <v>36.700000000000003</v>
          </cell>
          <cell r="D30">
            <v>22.5</v>
          </cell>
          <cell r="E30">
            <v>55.666666666666664</v>
          </cell>
          <cell r="F30">
            <v>84</v>
          </cell>
          <cell r="G30">
            <v>22</v>
          </cell>
          <cell r="H30">
            <v>18.36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28.466666666666665</v>
          </cell>
          <cell r="C31">
            <v>35.799999999999997</v>
          </cell>
          <cell r="D31">
            <v>23.5</v>
          </cell>
          <cell r="E31">
            <v>58.833333333333336</v>
          </cell>
          <cell r="F31">
            <v>85</v>
          </cell>
          <cell r="G31">
            <v>31</v>
          </cell>
          <cell r="H31">
            <v>21.240000000000002</v>
          </cell>
          <cell r="I31" t="str">
            <v>SO</v>
          </cell>
          <cell r="J31">
            <v>53.64</v>
          </cell>
          <cell r="K31">
            <v>0.2</v>
          </cell>
        </row>
        <row r="32">
          <cell r="B32">
            <v>25.987500000000001</v>
          </cell>
          <cell r="C32">
            <v>33.1</v>
          </cell>
          <cell r="D32">
            <v>21.7</v>
          </cell>
          <cell r="E32">
            <v>73</v>
          </cell>
          <cell r="F32">
            <v>91</v>
          </cell>
          <cell r="G32">
            <v>45</v>
          </cell>
          <cell r="H32">
            <v>18.36</v>
          </cell>
          <cell r="I32" t="str">
            <v>S</v>
          </cell>
          <cell r="J32">
            <v>30.6</v>
          </cell>
          <cell r="K32">
            <v>0</v>
          </cell>
        </row>
        <row r="33">
          <cell r="B33">
            <v>26.033333333333335</v>
          </cell>
          <cell r="C33">
            <v>33.5</v>
          </cell>
          <cell r="D33">
            <v>19.399999999999999</v>
          </cell>
          <cell r="E33">
            <v>56.666666666666664</v>
          </cell>
          <cell r="F33">
            <v>85</v>
          </cell>
          <cell r="G33">
            <v>34</v>
          </cell>
          <cell r="H33">
            <v>16.2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27.341666666666665</v>
          </cell>
          <cell r="C34">
            <v>34.299999999999997</v>
          </cell>
          <cell r="D34">
            <v>21.8</v>
          </cell>
          <cell r="E34">
            <v>56.25</v>
          </cell>
          <cell r="F34">
            <v>80</v>
          </cell>
          <cell r="G34">
            <v>35</v>
          </cell>
          <cell r="H34">
            <v>12.24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27.633333333333336</v>
          </cell>
          <cell r="C35">
            <v>34.1</v>
          </cell>
          <cell r="D35">
            <v>21.2</v>
          </cell>
          <cell r="E35">
            <v>60.833333333333336</v>
          </cell>
          <cell r="F35">
            <v>91</v>
          </cell>
          <cell r="G35">
            <v>31</v>
          </cell>
          <cell r="H35">
            <v>14.4</v>
          </cell>
          <cell r="I35" t="str">
            <v>NE</v>
          </cell>
          <cell r="J35">
            <v>30.240000000000002</v>
          </cell>
          <cell r="K35">
            <v>0</v>
          </cell>
        </row>
        <row r="36">
          <cell r="I36" t="str">
            <v>SE</v>
          </cell>
        </row>
      </sheetData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14.433333333333332</v>
          </cell>
          <cell r="C5">
            <v>17</v>
          </cell>
          <cell r="D5">
            <v>12.3</v>
          </cell>
          <cell r="E5">
            <v>98.826086956521735</v>
          </cell>
          <cell r="F5">
            <v>100</v>
          </cell>
          <cell r="G5">
            <v>92</v>
          </cell>
          <cell r="H5">
            <v>11.16</v>
          </cell>
          <cell r="I5" t="str">
            <v>S</v>
          </cell>
          <cell r="J5">
            <v>24.840000000000003</v>
          </cell>
          <cell r="K5">
            <v>1</v>
          </cell>
        </row>
        <row r="6">
          <cell r="B6">
            <v>18.62083333333333</v>
          </cell>
          <cell r="C6">
            <v>25</v>
          </cell>
          <cell r="D6">
            <v>14.8</v>
          </cell>
          <cell r="E6">
            <v>87.5</v>
          </cell>
          <cell r="F6">
            <v>100</v>
          </cell>
          <cell r="G6">
            <v>59</v>
          </cell>
          <cell r="H6">
            <v>10.44</v>
          </cell>
          <cell r="I6" t="str">
            <v>S</v>
          </cell>
          <cell r="J6">
            <v>23.040000000000003</v>
          </cell>
          <cell r="K6">
            <v>0.2</v>
          </cell>
        </row>
        <row r="7">
          <cell r="B7">
            <v>21.504166666666674</v>
          </cell>
          <cell r="C7">
            <v>30.8</v>
          </cell>
          <cell r="D7">
            <v>18.8</v>
          </cell>
          <cell r="E7">
            <v>86.875</v>
          </cell>
          <cell r="F7">
            <v>98</v>
          </cell>
          <cell r="G7">
            <v>46</v>
          </cell>
          <cell r="H7">
            <v>19.079999999999998</v>
          </cell>
          <cell r="I7" t="str">
            <v>NE</v>
          </cell>
          <cell r="J7">
            <v>46.080000000000005</v>
          </cell>
          <cell r="K7">
            <v>66.8</v>
          </cell>
        </row>
        <row r="8">
          <cell r="B8">
            <v>18.708333333333332</v>
          </cell>
          <cell r="C8">
            <v>20.7</v>
          </cell>
          <cell r="D8">
            <v>17.2</v>
          </cell>
          <cell r="E8">
            <v>87.5</v>
          </cell>
          <cell r="F8">
            <v>98</v>
          </cell>
          <cell r="G8">
            <v>66</v>
          </cell>
          <cell r="H8">
            <v>16.2</v>
          </cell>
          <cell r="I8" t="str">
            <v>S</v>
          </cell>
          <cell r="J8">
            <v>34.56</v>
          </cell>
          <cell r="K8">
            <v>5.8000000000000007</v>
          </cell>
        </row>
        <row r="9">
          <cell r="B9">
            <v>17.358333333333334</v>
          </cell>
          <cell r="C9">
            <v>24</v>
          </cell>
          <cell r="D9">
            <v>11.1</v>
          </cell>
          <cell r="E9">
            <v>56.125</v>
          </cell>
          <cell r="F9">
            <v>79</v>
          </cell>
          <cell r="G9">
            <v>26</v>
          </cell>
          <cell r="H9">
            <v>16.559999999999999</v>
          </cell>
          <cell r="I9" t="str">
            <v>S</v>
          </cell>
          <cell r="J9">
            <v>33.840000000000003</v>
          </cell>
          <cell r="K9">
            <v>0</v>
          </cell>
        </row>
        <row r="10">
          <cell r="B10">
            <v>19.12916666666667</v>
          </cell>
          <cell r="C10">
            <v>23.9</v>
          </cell>
          <cell r="D10">
            <v>14.9</v>
          </cell>
          <cell r="E10">
            <v>45.625</v>
          </cell>
          <cell r="F10">
            <v>60</v>
          </cell>
          <cell r="G10">
            <v>27</v>
          </cell>
          <cell r="H10">
            <v>11.520000000000001</v>
          </cell>
          <cell r="I10" t="str">
            <v>SE</v>
          </cell>
          <cell r="J10">
            <v>19.8</v>
          </cell>
          <cell r="K10">
            <v>0</v>
          </cell>
        </row>
        <row r="11">
          <cell r="B11">
            <v>20.979166666666664</v>
          </cell>
          <cell r="C11">
            <v>27.4</v>
          </cell>
          <cell r="D11">
            <v>16.600000000000001</v>
          </cell>
          <cell r="E11">
            <v>48</v>
          </cell>
          <cell r="F11">
            <v>60</v>
          </cell>
          <cell r="G11">
            <v>30</v>
          </cell>
          <cell r="H11">
            <v>21.6</v>
          </cell>
          <cell r="I11" t="str">
            <v>SE</v>
          </cell>
          <cell r="J11">
            <v>42.480000000000004</v>
          </cell>
          <cell r="K11">
            <v>0</v>
          </cell>
        </row>
        <row r="12">
          <cell r="B12">
            <v>20.004166666666666</v>
          </cell>
          <cell r="C12">
            <v>27.4</v>
          </cell>
          <cell r="D12">
            <v>13.1</v>
          </cell>
          <cell r="E12">
            <v>58.208333333333336</v>
          </cell>
          <cell r="F12">
            <v>81</v>
          </cell>
          <cell r="G12">
            <v>33</v>
          </cell>
          <cell r="H12">
            <v>29.16</v>
          </cell>
          <cell r="I12" t="str">
            <v>NE</v>
          </cell>
          <cell r="J12">
            <v>51.480000000000004</v>
          </cell>
          <cell r="K12">
            <v>0</v>
          </cell>
        </row>
        <row r="13">
          <cell r="B13">
            <v>22.241666666666671</v>
          </cell>
          <cell r="C13">
            <v>31</v>
          </cell>
          <cell r="D13">
            <v>15.5</v>
          </cell>
          <cell r="E13">
            <v>64.833333333333329</v>
          </cell>
          <cell r="F13">
            <v>90</v>
          </cell>
          <cell r="G13">
            <v>37</v>
          </cell>
          <cell r="H13">
            <v>25.2</v>
          </cell>
          <cell r="I13" t="str">
            <v>NE</v>
          </cell>
          <cell r="J13">
            <v>52.92</v>
          </cell>
          <cell r="K13">
            <v>0</v>
          </cell>
        </row>
        <row r="14">
          <cell r="B14">
            <v>19.758333333333333</v>
          </cell>
          <cell r="C14">
            <v>25</v>
          </cell>
          <cell r="D14">
            <v>16.600000000000001</v>
          </cell>
          <cell r="E14">
            <v>78.833333333333329</v>
          </cell>
          <cell r="F14">
            <v>97</v>
          </cell>
          <cell r="G14">
            <v>56</v>
          </cell>
          <cell r="H14">
            <v>24.840000000000003</v>
          </cell>
          <cell r="I14" t="str">
            <v>NE</v>
          </cell>
          <cell r="J14">
            <v>55.800000000000004</v>
          </cell>
          <cell r="K14">
            <v>7.1999999999999993</v>
          </cell>
        </row>
        <row r="15">
          <cell r="B15">
            <v>20.445833333333336</v>
          </cell>
          <cell r="C15">
            <v>24.3</v>
          </cell>
          <cell r="D15">
            <v>16.899999999999999</v>
          </cell>
          <cell r="E15">
            <v>73.875</v>
          </cell>
          <cell r="F15">
            <v>92</v>
          </cell>
          <cell r="G15">
            <v>54</v>
          </cell>
          <cell r="H15">
            <v>18.720000000000002</v>
          </cell>
          <cell r="I15" t="str">
            <v>NE</v>
          </cell>
          <cell r="J15">
            <v>35.64</v>
          </cell>
          <cell r="K15">
            <v>0.2</v>
          </cell>
        </row>
        <row r="16">
          <cell r="B16">
            <v>22.108333333333331</v>
          </cell>
          <cell r="C16">
            <v>30.2</v>
          </cell>
          <cell r="D16">
            <v>17</v>
          </cell>
          <cell r="E16">
            <v>74.583333333333329</v>
          </cell>
          <cell r="F16">
            <v>96</v>
          </cell>
          <cell r="G16">
            <v>41</v>
          </cell>
          <cell r="H16">
            <v>18.36</v>
          </cell>
          <cell r="I16" t="str">
            <v>NE</v>
          </cell>
          <cell r="J16">
            <v>44.28</v>
          </cell>
          <cell r="K16">
            <v>4.8</v>
          </cell>
        </row>
        <row r="17">
          <cell r="B17">
            <v>20.225000000000001</v>
          </cell>
          <cell r="C17">
            <v>26.8</v>
          </cell>
          <cell r="D17">
            <v>15</v>
          </cell>
          <cell r="E17">
            <v>81.208333333333329</v>
          </cell>
          <cell r="F17">
            <v>98</v>
          </cell>
          <cell r="G17">
            <v>47</v>
          </cell>
          <cell r="H17">
            <v>19.440000000000001</v>
          </cell>
          <cell r="I17" t="str">
            <v>NE</v>
          </cell>
          <cell r="J17">
            <v>52.92</v>
          </cell>
          <cell r="K17">
            <v>65.999999999999986</v>
          </cell>
        </row>
        <row r="18">
          <cell r="B18">
            <v>21.087500000000002</v>
          </cell>
          <cell r="C18">
            <v>27.4</v>
          </cell>
          <cell r="D18">
            <v>16.8</v>
          </cell>
          <cell r="E18">
            <v>81.291666666666671</v>
          </cell>
          <cell r="F18">
            <v>98</v>
          </cell>
          <cell r="G18">
            <v>54</v>
          </cell>
          <cell r="H18">
            <v>13.68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20.558333333333334</v>
          </cell>
          <cell r="C19">
            <v>23.2</v>
          </cell>
          <cell r="D19">
            <v>18.7</v>
          </cell>
          <cell r="E19">
            <v>90.583333333333329</v>
          </cell>
          <cell r="F19">
            <v>98</v>
          </cell>
          <cell r="G19">
            <v>73</v>
          </cell>
          <cell r="H19">
            <v>10.08</v>
          </cell>
          <cell r="I19" t="str">
            <v>SO</v>
          </cell>
          <cell r="J19">
            <v>20.88</v>
          </cell>
          <cell r="K19">
            <v>30.2</v>
          </cell>
        </row>
        <row r="20">
          <cell r="B20">
            <v>21.354166666666671</v>
          </cell>
          <cell r="C20">
            <v>26.8</v>
          </cell>
          <cell r="D20">
            <v>18.399999999999999</v>
          </cell>
          <cell r="E20">
            <v>88.125</v>
          </cell>
          <cell r="F20">
            <v>99</v>
          </cell>
          <cell r="G20">
            <v>60</v>
          </cell>
          <cell r="H20">
            <v>13.68</v>
          </cell>
          <cell r="I20" t="str">
            <v>L</v>
          </cell>
          <cell r="J20">
            <v>24.12</v>
          </cell>
          <cell r="K20">
            <v>3.8</v>
          </cell>
        </row>
        <row r="21">
          <cell r="B21">
            <v>22.841666666666665</v>
          </cell>
          <cell r="C21">
            <v>28.7</v>
          </cell>
          <cell r="D21">
            <v>18.600000000000001</v>
          </cell>
          <cell r="E21">
            <v>76.791666666666671</v>
          </cell>
          <cell r="F21">
            <v>98</v>
          </cell>
          <cell r="G21">
            <v>44</v>
          </cell>
          <cell r="H21">
            <v>12.96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23.087500000000002</v>
          </cell>
          <cell r="C22">
            <v>28.9</v>
          </cell>
          <cell r="D22">
            <v>18.2</v>
          </cell>
          <cell r="E22">
            <v>59.541666666666664</v>
          </cell>
          <cell r="F22">
            <v>91</v>
          </cell>
          <cell r="G22">
            <v>29</v>
          </cell>
          <cell r="H22">
            <v>14.4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23.966666666666665</v>
          </cell>
          <cell r="C23">
            <v>30.5</v>
          </cell>
          <cell r="D23">
            <v>17.899999999999999</v>
          </cell>
          <cell r="E23">
            <v>41.125</v>
          </cell>
          <cell r="F23">
            <v>65</v>
          </cell>
          <cell r="G23">
            <v>15</v>
          </cell>
          <cell r="H23">
            <v>10.8</v>
          </cell>
          <cell r="I23" t="str">
            <v>S</v>
          </cell>
          <cell r="J23">
            <v>24.48</v>
          </cell>
          <cell r="K23">
            <v>0</v>
          </cell>
        </row>
        <row r="24">
          <cell r="B24">
            <v>24.983333333333331</v>
          </cell>
          <cell r="C24">
            <v>32.299999999999997</v>
          </cell>
          <cell r="D24">
            <v>17</v>
          </cell>
          <cell r="E24">
            <v>44.041666666666664</v>
          </cell>
          <cell r="F24">
            <v>61</v>
          </cell>
          <cell r="G24">
            <v>27</v>
          </cell>
          <cell r="H24">
            <v>20.16</v>
          </cell>
          <cell r="I24" t="str">
            <v>NE</v>
          </cell>
          <cell r="J24">
            <v>45.36</v>
          </cell>
          <cell r="K24">
            <v>0</v>
          </cell>
        </row>
        <row r="25">
          <cell r="B25">
            <v>25.716666666666669</v>
          </cell>
          <cell r="C25">
            <v>30.8</v>
          </cell>
          <cell r="D25">
            <v>19.7</v>
          </cell>
          <cell r="E25">
            <v>70.25</v>
          </cell>
          <cell r="F25">
            <v>95</v>
          </cell>
          <cell r="G25">
            <v>50</v>
          </cell>
          <cell r="H25">
            <v>22.32</v>
          </cell>
          <cell r="I25" t="str">
            <v>N</v>
          </cell>
          <cell r="J25">
            <v>51.84</v>
          </cell>
          <cell r="K25">
            <v>46.6</v>
          </cell>
        </row>
        <row r="26">
          <cell r="B26">
            <v>23.916666666666668</v>
          </cell>
          <cell r="C26">
            <v>31.5</v>
          </cell>
          <cell r="D26">
            <v>19</v>
          </cell>
          <cell r="E26">
            <v>77.166666666666671</v>
          </cell>
          <cell r="F26">
            <v>96</v>
          </cell>
          <cell r="G26">
            <v>47</v>
          </cell>
          <cell r="H26">
            <v>18.720000000000002</v>
          </cell>
          <cell r="I26" t="str">
            <v>NE</v>
          </cell>
          <cell r="J26">
            <v>40.680000000000007</v>
          </cell>
          <cell r="K26">
            <v>7.4</v>
          </cell>
        </row>
        <row r="27">
          <cell r="B27">
            <v>26.595833333333342</v>
          </cell>
          <cell r="C27">
            <v>32.9</v>
          </cell>
          <cell r="D27">
            <v>21.6</v>
          </cell>
          <cell r="E27">
            <v>66.458333333333329</v>
          </cell>
          <cell r="F27">
            <v>92</v>
          </cell>
          <cell r="G27">
            <v>37</v>
          </cell>
          <cell r="H27">
            <v>19.440000000000001</v>
          </cell>
          <cell r="I27" t="str">
            <v>N</v>
          </cell>
          <cell r="J27">
            <v>40.680000000000007</v>
          </cell>
          <cell r="K27">
            <v>0</v>
          </cell>
        </row>
        <row r="28">
          <cell r="B28">
            <v>26.166666666666661</v>
          </cell>
          <cell r="C28">
            <v>33.4</v>
          </cell>
          <cell r="D28">
            <v>21</v>
          </cell>
          <cell r="E28">
            <v>64.375</v>
          </cell>
          <cell r="F28">
            <v>86</v>
          </cell>
          <cell r="G28">
            <v>37</v>
          </cell>
          <cell r="H28">
            <v>22.32</v>
          </cell>
          <cell r="I28" t="str">
            <v>N</v>
          </cell>
          <cell r="J28">
            <v>49.680000000000007</v>
          </cell>
          <cell r="K28">
            <v>1</v>
          </cell>
        </row>
        <row r="29">
          <cell r="B29">
            <v>22</v>
          </cell>
          <cell r="C29">
            <v>29.7</v>
          </cell>
          <cell r="D29">
            <v>19.899999999999999</v>
          </cell>
          <cell r="E29">
            <v>86.869565217391298</v>
          </cell>
          <cell r="F29">
            <v>95</v>
          </cell>
          <cell r="G29">
            <v>58</v>
          </cell>
          <cell r="H29">
            <v>18.36</v>
          </cell>
          <cell r="I29" t="str">
            <v>NE</v>
          </cell>
          <cell r="J29">
            <v>34.56</v>
          </cell>
          <cell r="K29">
            <v>12.4</v>
          </cell>
        </row>
        <row r="30">
          <cell r="B30">
            <v>24.091666666666669</v>
          </cell>
          <cell r="C30">
            <v>31.6</v>
          </cell>
          <cell r="D30">
            <v>19.3</v>
          </cell>
          <cell r="E30">
            <v>79.083333333333329</v>
          </cell>
          <cell r="F30">
            <v>100</v>
          </cell>
          <cell r="G30">
            <v>42</v>
          </cell>
          <cell r="H30">
            <v>21.96</v>
          </cell>
          <cell r="I30" t="str">
            <v>NE</v>
          </cell>
          <cell r="J30">
            <v>36.72</v>
          </cell>
          <cell r="K30">
            <v>0</v>
          </cell>
        </row>
        <row r="31">
          <cell r="B31">
            <v>24.191666666666663</v>
          </cell>
          <cell r="C31">
            <v>27</v>
          </cell>
          <cell r="D31">
            <v>21.3</v>
          </cell>
          <cell r="E31">
            <v>77</v>
          </cell>
          <cell r="F31">
            <v>92</v>
          </cell>
          <cell r="G31">
            <v>64</v>
          </cell>
          <cell r="H31">
            <v>15.120000000000001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23.762499999999999</v>
          </cell>
          <cell r="C32">
            <v>31.3</v>
          </cell>
          <cell r="D32">
            <v>17.7</v>
          </cell>
          <cell r="E32">
            <v>52.333333333333336</v>
          </cell>
          <cell r="F32">
            <v>72</v>
          </cell>
          <cell r="G32">
            <v>28</v>
          </cell>
          <cell r="H32">
            <v>12.6</v>
          </cell>
          <cell r="I32" t="str">
            <v>S</v>
          </cell>
          <cell r="J32">
            <v>29.880000000000003</v>
          </cell>
          <cell r="K32">
            <v>0</v>
          </cell>
        </row>
        <row r="33">
          <cell r="B33">
            <v>24.479166666666671</v>
          </cell>
          <cell r="C33">
            <v>31.8</v>
          </cell>
          <cell r="D33">
            <v>19</v>
          </cell>
          <cell r="E33">
            <v>61.75</v>
          </cell>
          <cell r="F33">
            <v>81</v>
          </cell>
          <cell r="G33">
            <v>39</v>
          </cell>
          <cell r="H33">
            <v>23.040000000000003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24.204166666666669</v>
          </cell>
          <cell r="C34">
            <v>32.4</v>
          </cell>
          <cell r="D34">
            <v>18.399999999999999</v>
          </cell>
          <cell r="E34">
            <v>68.5</v>
          </cell>
          <cell r="F34">
            <v>96</v>
          </cell>
          <cell r="G34">
            <v>39</v>
          </cell>
          <cell r="H34">
            <v>18</v>
          </cell>
          <cell r="I34" t="str">
            <v>NE</v>
          </cell>
          <cell r="J34">
            <v>43.2</v>
          </cell>
          <cell r="K34">
            <v>39</v>
          </cell>
        </row>
        <row r="35">
          <cell r="B35">
            <v>24.183333333333334</v>
          </cell>
          <cell r="C35">
            <v>31.5</v>
          </cell>
          <cell r="D35">
            <v>20.5</v>
          </cell>
          <cell r="E35">
            <v>73.875</v>
          </cell>
          <cell r="F35">
            <v>90</v>
          </cell>
          <cell r="G35">
            <v>48</v>
          </cell>
          <cell r="H35">
            <v>17.28</v>
          </cell>
          <cell r="I35" t="str">
            <v>NE</v>
          </cell>
          <cell r="J35">
            <v>47.16</v>
          </cell>
          <cell r="K35">
            <v>2.2000000000000002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15.85217391304348</v>
          </cell>
          <cell r="C5">
            <v>18.100000000000001</v>
          </cell>
          <cell r="D5">
            <v>14.1</v>
          </cell>
          <cell r="E5">
            <v>77.695652173913047</v>
          </cell>
          <cell r="F5">
            <v>84</v>
          </cell>
          <cell r="G5">
            <v>71</v>
          </cell>
          <cell r="H5">
            <v>10.44</v>
          </cell>
          <cell r="I5" t="str">
            <v>SE</v>
          </cell>
          <cell r="J5">
            <v>18.720000000000002</v>
          </cell>
          <cell r="K5">
            <v>1.2</v>
          </cell>
        </row>
        <row r="6">
          <cell r="B6">
            <v>24.341666666666669</v>
          </cell>
          <cell r="C6">
            <v>28.4</v>
          </cell>
          <cell r="D6">
            <v>15.9</v>
          </cell>
          <cell r="E6">
            <v>56.666666666666664</v>
          </cell>
          <cell r="F6">
            <v>90</v>
          </cell>
          <cell r="G6">
            <v>39</v>
          </cell>
          <cell r="H6">
            <v>7.2</v>
          </cell>
          <cell r="I6" t="str">
            <v>SE</v>
          </cell>
          <cell r="J6">
            <v>14.4</v>
          </cell>
          <cell r="K6">
            <v>0</v>
          </cell>
        </row>
        <row r="7">
          <cell r="B7">
            <v>25.666666666666671</v>
          </cell>
          <cell r="C7">
            <v>35.4</v>
          </cell>
          <cell r="D7">
            <v>20.2</v>
          </cell>
          <cell r="E7">
            <v>64.666666666666671</v>
          </cell>
          <cell r="F7">
            <v>93</v>
          </cell>
          <cell r="G7">
            <v>37</v>
          </cell>
          <cell r="H7">
            <v>26.28</v>
          </cell>
          <cell r="I7" t="str">
            <v>SE</v>
          </cell>
          <cell r="J7">
            <v>52.56</v>
          </cell>
          <cell r="K7">
            <v>16.2</v>
          </cell>
        </row>
        <row r="8">
          <cell r="B8">
            <v>21.291666666666661</v>
          </cell>
          <cell r="C8">
            <v>24.3</v>
          </cell>
          <cell r="D8">
            <v>19.100000000000001</v>
          </cell>
          <cell r="E8">
            <v>85.833333333333329</v>
          </cell>
          <cell r="F8">
            <v>95</v>
          </cell>
          <cell r="G8">
            <v>65</v>
          </cell>
          <cell r="H8">
            <v>15.48</v>
          </cell>
          <cell r="I8" t="str">
            <v>SE</v>
          </cell>
          <cell r="J8">
            <v>43.92</v>
          </cell>
          <cell r="K8">
            <v>24.999999999999993</v>
          </cell>
        </row>
        <row r="9">
          <cell r="B9">
            <v>22.321052631578947</v>
          </cell>
          <cell r="C9">
            <v>28.6</v>
          </cell>
          <cell r="D9">
            <v>16.3</v>
          </cell>
          <cell r="E9">
            <v>50.89473684210526</v>
          </cell>
          <cell r="F9">
            <v>86</v>
          </cell>
          <cell r="G9">
            <v>19</v>
          </cell>
          <cell r="H9">
            <v>21.96</v>
          </cell>
          <cell r="I9" t="str">
            <v>SE</v>
          </cell>
          <cell r="J9">
            <v>37.800000000000004</v>
          </cell>
          <cell r="K9">
            <v>0</v>
          </cell>
        </row>
        <row r="10">
          <cell r="B10">
            <v>21.55</v>
          </cell>
          <cell r="C10">
            <v>26.7</v>
          </cell>
          <cell r="D10">
            <v>16.7</v>
          </cell>
          <cell r="E10">
            <v>50.875</v>
          </cell>
          <cell r="F10">
            <v>71</v>
          </cell>
          <cell r="G10">
            <v>27</v>
          </cell>
          <cell r="H10">
            <v>10.44</v>
          </cell>
          <cell r="I10" t="str">
            <v>SE</v>
          </cell>
          <cell r="J10">
            <v>20.16</v>
          </cell>
          <cell r="K10">
            <v>0</v>
          </cell>
        </row>
        <row r="11">
          <cell r="B11">
            <v>22.887499999999999</v>
          </cell>
          <cell r="C11">
            <v>31.9</v>
          </cell>
          <cell r="D11">
            <v>16.100000000000001</v>
          </cell>
          <cell r="E11">
            <v>58.833333333333336</v>
          </cell>
          <cell r="F11">
            <v>89</v>
          </cell>
          <cell r="G11">
            <v>22</v>
          </cell>
          <cell r="H11">
            <v>7.5600000000000005</v>
          </cell>
          <cell r="I11" t="str">
            <v>SO</v>
          </cell>
          <cell r="J11">
            <v>19.8</v>
          </cell>
          <cell r="K11">
            <v>0</v>
          </cell>
        </row>
        <row r="12">
          <cell r="B12">
            <v>25.5</v>
          </cell>
          <cell r="C12">
            <v>34.1</v>
          </cell>
          <cell r="D12">
            <v>16.7</v>
          </cell>
          <cell r="E12">
            <v>50.782608695652172</v>
          </cell>
          <cell r="F12">
            <v>88</v>
          </cell>
          <cell r="G12">
            <v>25</v>
          </cell>
          <cell r="H12">
            <v>11.520000000000001</v>
          </cell>
          <cell r="I12" t="str">
            <v>SE</v>
          </cell>
          <cell r="J12">
            <v>24.48</v>
          </cell>
          <cell r="K12">
            <v>0</v>
          </cell>
        </row>
        <row r="13">
          <cell r="B13">
            <v>34.283333333333331</v>
          </cell>
          <cell r="C13">
            <v>38</v>
          </cell>
          <cell r="D13">
            <v>28.2</v>
          </cell>
          <cell r="E13">
            <v>34.333333333333336</v>
          </cell>
          <cell r="F13">
            <v>52</v>
          </cell>
          <cell r="G13">
            <v>25</v>
          </cell>
          <cell r="H13">
            <v>14.04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25.599999999999998</v>
          </cell>
          <cell r="C14">
            <v>32.4</v>
          </cell>
          <cell r="D14">
            <v>20.7</v>
          </cell>
          <cell r="E14">
            <v>68.043478260869563</v>
          </cell>
          <cell r="F14">
            <v>94</v>
          </cell>
          <cell r="G14">
            <v>37</v>
          </cell>
          <cell r="H14">
            <v>19.8</v>
          </cell>
          <cell r="I14" t="str">
            <v>L</v>
          </cell>
          <cell r="J14">
            <v>42.480000000000004</v>
          </cell>
          <cell r="K14">
            <v>22.6</v>
          </cell>
        </row>
        <row r="15">
          <cell r="B15">
            <v>24.520000000000003</v>
          </cell>
          <cell r="C15">
            <v>25.7</v>
          </cell>
          <cell r="D15">
            <v>22.4</v>
          </cell>
          <cell r="E15">
            <v>81.400000000000006</v>
          </cell>
          <cell r="F15">
            <v>90</v>
          </cell>
          <cell r="G15">
            <v>69</v>
          </cell>
          <cell r="H15">
            <v>7.5600000000000005</v>
          </cell>
          <cell r="I15" t="str">
            <v>SE</v>
          </cell>
          <cell r="J15">
            <v>16.920000000000002</v>
          </cell>
          <cell r="K15">
            <v>0.8</v>
          </cell>
        </row>
        <row r="16">
          <cell r="B16">
            <v>28.445454545454549</v>
          </cell>
          <cell r="C16">
            <v>32.700000000000003</v>
          </cell>
          <cell r="D16">
            <v>23</v>
          </cell>
          <cell r="E16">
            <v>66.272727272727266</v>
          </cell>
          <cell r="F16">
            <v>87</v>
          </cell>
          <cell r="G16">
            <v>48</v>
          </cell>
          <cell r="H16">
            <v>16.920000000000002</v>
          </cell>
          <cell r="I16" t="str">
            <v>SO</v>
          </cell>
          <cell r="J16">
            <v>48.96</v>
          </cell>
          <cell r="K16">
            <v>2.6</v>
          </cell>
        </row>
        <row r="17">
          <cell r="B17">
            <v>24.62777777777778</v>
          </cell>
          <cell r="C17">
            <v>29.4</v>
          </cell>
          <cell r="D17">
            <v>21.3</v>
          </cell>
          <cell r="E17">
            <v>77.722222222222229</v>
          </cell>
          <cell r="F17">
            <v>92</v>
          </cell>
          <cell r="G17">
            <v>57</v>
          </cell>
          <cell r="H17">
            <v>14.4</v>
          </cell>
          <cell r="I17" t="str">
            <v>SO</v>
          </cell>
          <cell r="J17">
            <v>41.76</v>
          </cell>
          <cell r="K17">
            <v>5.4</v>
          </cell>
        </row>
        <row r="18">
          <cell r="B18">
            <v>24.374999999999996</v>
          </cell>
          <cell r="C18">
            <v>26.5</v>
          </cell>
          <cell r="D18">
            <v>22.2</v>
          </cell>
          <cell r="E18">
            <v>82.125</v>
          </cell>
          <cell r="F18">
            <v>94</v>
          </cell>
          <cell r="G18">
            <v>71</v>
          </cell>
          <cell r="H18">
            <v>10.8</v>
          </cell>
          <cell r="I18" t="str">
            <v>SO</v>
          </cell>
          <cell r="J18">
            <v>23.400000000000002</v>
          </cell>
          <cell r="K18">
            <v>2.6</v>
          </cell>
        </row>
        <row r="19">
          <cell r="B19">
            <v>21.583333333333332</v>
          </cell>
          <cell r="C19">
            <v>22.3</v>
          </cell>
          <cell r="D19">
            <v>21.1</v>
          </cell>
          <cell r="E19">
            <v>92.666666666666671</v>
          </cell>
          <cell r="F19">
            <v>94</v>
          </cell>
          <cell r="G19">
            <v>89</v>
          </cell>
          <cell r="H19">
            <v>11.879999999999999</v>
          </cell>
          <cell r="I19" t="str">
            <v>SO</v>
          </cell>
          <cell r="J19">
            <v>18.36</v>
          </cell>
          <cell r="K19">
            <v>4.2</v>
          </cell>
        </row>
        <row r="20">
          <cell r="B20">
            <v>26.672727272727272</v>
          </cell>
          <cell r="C20">
            <v>29.7</v>
          </cell>
          <cell r="D20">
            <v>20.3</v>
          </cell>
          <cell r="E20">
            <v>71.090909090909093</v>
          </cell>
          <cell r="F20">
            <v>96</v>
          </cell>
          <cell r="G20">
            <v>55</v>
          </cell>
          <cell r="H20">
            <v>7.2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26.404166666666665</v>
          </cell>
          <cell r="C21">
            <v>32.5</v>
          </cell>
          <cell r="D21">
            <v>21</v>
          </cell>
          <cell r="E21">
            <v>70.916666666666671</v>
          </cell>
          <cell r="F21">
            <v>95</v>
          </cell>
          <cell r="G21">
            <v>37</v>
          </cell>
          <cell r="H21">
            <v>12.6</v>
          </cell>
          <cell r="I21" t="str">
            <v>O</v>
          </cell>
          <cell r="J21">
            <v>25.2</v>
          </cell>
          <cell r="K21">
            <v>0.2</v>
          </cell>
        </row>
        <row r="22">
          <cell r="B22">
            <v>26.291666666666668</v>
          </cell>
          <cell r="C22">
            <v>32.9</v>
          </cell>
          <cell r="D22">
            <v>19.8</v>
          </cell>
          <cell r="E22">
            <v>56.583333333333336</v>
          </cell>
          <cell r="F22">
            <v>90</v>
          </cell>
          <cell r="G22">
            <v>19</v>
          </cell>
          <cell r="H22">
            <v>16.920000000000002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25.229166666666671</v>
          </cell>
          <cell r="C23">
            <v>34.6</v>
          </cell>
          <cell r="D23">
            <v>16.100000000000001</v>
          </cell>
          <cell r="E23">
            <v>52.291666666666664</v>
          </cell>
          <cell r="F23">
            <v>90</v>
          </cell>
          <cell r="G23">
            <v>9</v>
          </cell>
          <cell r="H23">
            <v>10.8</v>
          </cell>
          <cell r="I23" t="str">
            <v>SO</v>
          </cell>
          <cell r="J23">
            <v>28.08</v>
          </cell>
          <cell r="K23">
            <v>0</v>
          </cell>
        </row>
        <row r="24">
          <cell r="B24">
            <v>27.695833333333336</v>
          </cell>
          <cell r="C24">
            <v>36.6</v>
          </cell>
          <cell r="D24">
            <v>19.100000000000001</v>
          </cell>
          <cell r="E24">
            <v>52.541666666666664</v>
          </cell>
          <cell r="F24">
            <v>81</v>
          </cell>
          <cell r="G24">
            <v>34</v>
          </cell>
          <cell r="H24">
            <v>20.52</v>
          </cell>
          <cell r="I24" t="str">
            <v>SO</v>
          </cell>
          <cell r="J24">
            <v>49.680000000000007</v>
          </cell>
          <cell r="K24">
            <v>0</v>
          </cell>
        </row>
        <row r="25">
          <cell r="B25">
            <v>30.966666666666669</v>
          </cell>
          <cell r="C25">
            <v>35.9</v>
          </cell>
          <cell r="D25">
            <v>23.9</v>
          </cell>
          <cell r="E25">
            <v>58.625</v>
          </cell>
          <cell r="F25">
            <v>93</v>
          </cell>
          <cell r="G25">
            <v>41</v>
          </cell>
          <cell r="H25">
            <v>20.16</v>
          </cell>
          <cell r="I25" t="str">
            <v>SO</v>
          </cell>
          <cell r="J25">
            <v>60.480000000000004</v>
          </cell>
          <cell r="K25">
            <v>1.4</v>
          </cell>
        </row>
        <row r="26">
          <cell r="B26">
            <v>24.558333333333334</v>
          </cell>
          <cell r="C26">
            <v>30.2</v>
          </cell>
          <cell r="D26">
            <v>21</v>
          </cell>
          <cell r="E26">
            <v>83.25</v>
          </cell>
          <cell r="F26">
            <v>93</v>
          </cell>
          <cell r="G26">
            <v>63</v>
          </cell>
          <cell r="H26">
            <v>13.68</v>
          </cell>
          <cell r="I26" t="str">
            <v>O</v>
          </cell>
          <cell r="J26">
            <v>30.240000000000002</v>
          </cell>
          <cell r="K26">
            <v>0</v>
          </cell>
        </row>
        <row r="27">
          <cell r="B27">
            <v>29.929166666666671</v>
          </cell>
          <cell r="C27">
            <v>36.700000000000003</v>
          </cell>
          <cell r="D27">
            <v>24.6</v>
          </cell>
          <cell r="E27">
            <v>64.625</v>
          </cell>
          <cell r="F27">
            <v>91</v>
          </cell>
          <cell r="G27">
            <v>35</v>
          </cell>
          <cell r="H27">
            <v>18</v>
          </cell>
          <cell r="I27" t="str">
            <v>SO</v>
          </cell>
          <cell r="J27">
            <v>46.080000000000005</v>
          </cell>
          <cell r="K27">
            <v>0</v>
          </cell>
        </row>
        <row r="28">
          <cell r="B28">
            <v>29.245833333333334</v>
          </cell>
          <cell r="C28">
            <v>36.799999999999997</v>
          </cell>
          <cell r="D28">
            <v>25.1</v>
          </cell>
          <cell r="E28">
            <v>61.75</v>
          </cell>
          <cell r="F28">
            <v>83</v>
          </cell>
          <cell r="G28">
            <v>36</v>
          </cell>
          <cell r="H28">
            <v>18</v>
          </cell>
          <cell r="I28" t="str">
            <v>SO</v>
          </cell>
          <cell r="J28">
            <v>47.88</v>
          </cell>
          <cell r="K28">
            <v>1.2</v>
          </cell>
        </row>
        <row r="29">
          <cell r="B29">
            <v>23.566666666666666</v>
          </cell>
          <cell r="C29">
            <v>25.5</v>
          </cell>
          <cell r="D29">
            <v>21.5</v>
          </cell>
          <cell r="E29">
            <v>89.083333333333329</v>
          </cell>
          <cell r="F29">
            <v>96</v>
          </cell>
          <cell r="G29">
            <v>78</v>
          </cell>
          <cell r="H29">
            <v>11.879999999999999</v>
          </cell>
          <cell r="I29" t="str">
            <v>SO</v>
          </cell>
          <cell r="J29">
            <v>30.240000000000002</v>
          </cell>
          <cell r="K29">
            <v>76.8</v>
          </cell>
        </row>
        <row r="30">
          <cell r="B30">
            <v>27.333333333333332</v>
          </cell>
          <cell r="C30">
            <v>35</v>
          </cell>
          <cell r="D30">
            <v>21.5</v>
          </cell>
          <cell r="E30">
            <v>76.541666666666671</v>
          </cell>
          <cell r="F30">
            <v>95</v>
          </cell>
          <cell r="G30">
            <v>43</v>
          </cell>
          <cell r="H30">
            <v>10.8</v>
          </cell>
          <cell r="I30" t="str">
            <v>SO</v>
          </cell>
          <cell r="J30">
            <v>31.319999999999997</v>
          </cell>
          <cell r="K30">
            <v>0</v>
          </cell>
        </row>
        <row r="31">
          <cell r="B31">
            <v>26.387499999999999</v>
          </cell>
          <cell r="C31">
            <v>30.3</v>
          </cell>
          <cell r="D31">
            <v>21.7</v>
          </cell>
          <cell r="E31">
            <v>80.833333333333329</v>
          </cell>
          <cell r="F31">
            <v>96</v>
          </cell>
          <cell r="G31">
            <v>65</v>
          </cell>
          <cell r="H31">
            <v>19.8</v>
          </cell>
          <cell r="I31" t="str">
            <v>SO</v>
          </cell>
          <cell r="J31">
            <v>32.76</v>
          </cell>
          <cell r="K31">
            <v>32.4</v>
          </cell>
        </row>
        <row r="32">
          <cell r="B32">
            <v>26.333333333333332</v>
          </cell>
          <cell r="C32">
            <v>33.200000000000003</v>
          </cell>
          <cell r="D32">
            <v>20.399999999999999</v>
          </cell>
          <cell r="E32">
            <v>66.25</v>
          </cell>
          <cell r="F32">
            <v>87</v>
          </cell>
          <cell r="G32">
            <v>44</v>
          </cell>
          <cell r="H32">
            <v>11.879999999999999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29.070833333333329</v>
          </cell>
          <cell r="C33">
            <v>34.5</v>
          </cell>
          <cell r="D33">
            <v>23.5</v>
          </cell>
          <cell r="E33">
            <v>68.75</v>
          </cell>
          <cell r="F33">
            <v>90</v>
          </cell>
          <cell r="G33">
            <v>46</v>
          </cell>
          <cell r="H33">
            <v>10.08</v>
          </cell>
          <cell r="I33" t="str">
            <v>SO</v>
          </cell>
          <cell r="J33">
            <v>20.16</v>
          </cell>
          <cell r="K33">
            <v>0</v>
          </cell>
        </row>
        <row r="34">
          <cell r="B34">
            <v>28.279166666666669</v>
          </cell>
          <cell r="C34">
            <v>35.4</v>
          </cell>
          <cell r="D34">
            <v>21.6</v>
          </cell>
          <cell r="E34">
            <v>69.958333333333329</v>
          </cell>
          <cell r="F34">
            <v>93</v>
          </cell>
          <cell r="G34">
            <v>44</v>
          </cell>
          <cell r="H34">
            <v>22.68</v>
          </cell>
          <cell r="I34" t="str">
            <v>SO</v>
          </cell>
          <cell r="J34">
            <v>45.36</v>
          </cell>
          <cell r="K34">
            <v>6.8</v>
          </cell>
        </row>
        <row r="35">
          <cell r="B35">
            <v>27.787500000000005</v>
          </cell>
          <cell r="C35">
            <v>34.5</v>
          </cell>
          <cell r="D35">
            <v>21.7</v>
          </cell>
          <cell r="E35">
            <v>70.291666666666671</v>
          </cell>
          <cell r="F35">
            <v>94</v>
          </cell>
          <cell r="G35">
            <v>42</v>
          </cell>
          <cell r="H35">
            <v>30.240000000000002</v>
          </cell>
          <cell r="I35" t="str">
            <v>SO</v>
          </cell>
          <cell r="J35">
            <v>61.2</v>
          </cell>
          <cell r="K35">
            <v>16</v>
          </cell>
        </row>
        <row r="36">
          <cell r="I36" t="str">
            <v>SO</v>
          </cell>
        </row>
      </sheetData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18.329166666666666</v>
          </cell>
          <cell r="C5">
            <v>22</v>
          </cell>
          <cell r="D5">
            <v>16.3</v>
          </cell>
          <cell r="E5">
            <v>91.041666666666671</v>
          </cell>
          <cell r="F5">
            <v>95</v>
          </cell>
          <cell r="G5">
            <v>79</v>
          </cell>
          <cell r="H5">
            <v>0</v>
          </cell>
          <cell r="I5" t="str">
            <v>SO</v>
          </cell>
          <cell r="J5">
            <v>0</v>
          </cell>
          <cell r="K5">
            <v>0.4</v>
          </cell>
        </row>
        <row r="6">
          <cell r="B6">
            <v>20.729166666666671</v>
          </cell>
          <cell r="C6">
            <v>26.2</v>
          </cell>
          <cell r="D6">
            <v>18.3</v>
          </cell>
          <cell r="E6">
            <v>89</v>
          </cell>
          <cell r="F6">
            <v>96</v>
          </cell>
          <cell r="G6">
            <v>69</v>
          </cell>
          <cell r="H6">
            <v>0</v>
          </cell>
          <cell r="I6" t="str">
            <v>L</v>
          </cell>
          <cell r="J6">
            <v>0</v>
          </cell>
          <cell r="K6">
            <v>2.2000000000000002</v>
          </cell>
        </row>
        <row r="7">
          <cell r="B7">
            <v>24.491666666666671</v>
          </cell>
          <cell r="C7">
            <v>34.700000000000003</v>
          </cell>
          <cell r="D7">
            <v>19.8</v>
          </cell>
          <cell r="E7">
            <v>78.166666666666671</v>
          </cell>
          <cell r="F7">
            <v>96</v>
          </cell>
          <cell r="G7">
            <v>38</v>
          </cell>
          <cell r="H7">
            <v>0</v>
          </cell>
          <cell r="I7" t="str">
            <v>NE</v>
          </cell>
          <cell r="J7">
            <v>0</v>
          </cell>
          <cell r="K7">
            <v>0</v>
          </cell>
        </row>
        <row r="8">
          <cell r="B8">
            <v>21.345833333333331</v>
          </cell>
          <cell r="C8">
            <v>24.7</v>
          </cell>
          <cell r="D8">
            <v>20.100000000000001</v>
          </cell>
          <cell r="E8">
            <v>89.208333333333329</v>
          </cell>
          <cell r="F8">
            <v>97</v>
          </cell>
          <cell r="G8">
            <v>73</v>
          </cell>
          <cell r="H8">
            <v>0</v>
          </cell>
          <cell r="I8" t="str">
            <v>SO</v>
          </cell>
          <cell r="J8">
            <v>0</v>
          </cell>
          <cell r="K8">
            <v>38.000000000000007</v>
          </cell>
        </row>
        <row r="9">
          <cell r="B9">
            <v>20.145833333333329</v>
          </cell>
          <cell r="C9">
            <v>27.4</v>
          </cell>
          <cell r="D9">
            <v>13.9</v>
          </cell>
          <cell r="E9">
            <v>58.875</v>
          </cell>
          <cell r="F9">
            <v>86</v>
          </cell>
          <cell r="G9">
            <v>23</v>
          </cell>
          <cell r="H9">
            <v>0</v>
          </cell>
          <cell r="I9" t="str">
            <v>S</v>
          </cell>
          <cell r="J9">
            <v>0</v>
          </cell>
          <cell r="K9">
            <v>0</v>
          </cell>
        </row>
        <row r="10">
          <cell r="B10">
            <v>19.824999999999996</v>
          </cell>
          <cell r="C10">
            <v>28.9</v>
          </cell>
          <cell r="D10">
            <v>11.1</v>
          </cell>
          <cell r="E10">
            <v>59.5</v>
          </cell>
          <cell r="F10">
            <v>95</v>
          </cell>
          <cell r="G10">
            <v>25</v>
          </cell>
          <cell r="H10">
            <v>0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21.616666666666664</v>
          </cell>
          <cell r="C11">
            <v>29.6</v>
          </cell>
          <cell r="D11">
            <v>15.1</v>
          </cell>
          <cell r="E11">
            <v>59.5</v>
          </cell>
          <cell r="F11">
            <v>92</v>
          </cell>
          <cell r="G11">
            <v>31</v>
          </cell>
          <cell r="H11">
            <v>0</v>
          </cell>
          <cell r="I11" t="str">
            <v>L</v>
          </cell>
          <cell r="J11">
            <v>0</v>
          </cell>
          <cell r="K11">
            <v>0</v>
          </cell>
        </row>
        <row r="12">
          <cell r="B12">
            <v>22.012499999999999</v>
          </cell>
          <cell r="C12">
            <v>29.3</v>
          </cell>
          <cell r="D12">
            <v>15.1</v>
          </cell>
          <cell r="E12">
            <v>56.25</v>
          </cell>
          <cell r="F12">
            <v>78</v>
          </cell>
          <cell r="G12">
            <v>35</v>
          </cell>
          <cell r="H12">
            <v>0</v>
          </cell>
          <cell r="I12" t="str">
            <v>L</v>
          </cell>
          <cell r="J12">
            <v>0</v>
          </cell>
          <cell r="K12">
            <v>0</v>
          </cell>
        </row>
        <row r="13">
          <cell r="B13">
            <v>24.245833333333341</v>
          </cell>
          <cell r="C13">
            <v>33.4</v>
          </cell>
          <cell r="D13">
            <v>17.399999999999999</v>
          </cell>
          <cell r="E13">
            <v>63.583333333333336</v>
          </cell>
          <cell r="F13">
            <v>89</v>
          </cell>
          <cell r="G13">
            <v>34</v>
          </cell>
          <cell r="H13">
            <v>0</v>
          </cell>
          <cell r="I13" t="str">
            <v>L</v>
          </cell>
          <cell r="J13">
            <v>0</v>
          </cell>
          <cell r="K13">
            <v>0</v>
          </cell>
        </row>
        <row r="14">
          <cell r="B14">
            <v>25.266666666666669</v>
          </cell>
          <cell r="C14">
            <v>32.5</v>
          </cell>
          <cell r="D14">
            <v>17</v>
          </cell>
          <cell r="E14">
            <v>60.458333333333336</v>
          </cell>
          <cell r="F14">
            <v>91</v>
          </cell>
          <cell r="G14">
            <v>34</v>
          </cell>
          <cell r="H14">
            <v>0</v>
          </cell>
          <cell r="I14" t="str">
            <v>L</v>
          </cell>
          <cell r="J14">
            <v>0</v>
          </cell>
          <cell r="K14">
            <v>0</v>
          </cell>
        </row>
        <row r="15">
          <cell r="B15">
            <v>22.266666666666669</v>
          </cell>
          <cell r="C15">
            <v>26.3</v>
          </cell>
          <cell r="D15">
            <v>18.5</v>
          </cell>
          <cell r="E15">
            <v>71.666666666666671</v>
          </cell>
          <cell r="F15">
            <v>92</v>
          </cell>
          <cell r="G15">
            <v>49</v>
          </cell>
          <cell r="H15">
            <v>0</v>
          </cell>
          <cell r="I15" t="str">
            <v>L</v>
          </cell>
          <cell r="J15">
            <v>0</v>
          </cell>
          <cell r="K15">
            <v>1</v>
          </cell>
        </row>
        <row r="16">
          <cell r="B16">
            <v>24.674999999999997</v>
          </cell>
          <cell r="C16">
            <v>34.6</v>
          </cell>
          <cell r="D16">
            <v>18.399999999999999</v>
          </cell>
          <cell r="E16">
            <v>69.875</v>
          </cell>
          <cell r="F16">
            <v>95</v>
          </cell>
          <cell r="G16">
            <v>32</v>
          </cell>
          <cell r="H16">
            <v>0</v>
          </cell>
          <cell r="I16" t="str">
            <v>NE</v>
          </cell>
          <cell r="J16">
            <v>0</v>
          </cell>
          <cell r="K16">
            <v>0.8</v>
          </cell>
        </row>
        <row r="17">
          <cell r="B17">
            <v>21.045833333333334</v>
          </cell>
          <cell r="C17">
            <v>27.7</v>
          </cell>
          <cell r="D17">
            <v>19.399999999999999</v>
          </cell>
          <cell r="E17">
            <v>85.625</v>
          </cell>
          <cell r="F17">
            <v>95</v>
          </cell>
          <cell r="G17">
            <v>54</v>
          </cell>
          <cell r="H17">
            <v>0</v>
          </cell>
          <cell r="I17" t="str">
            <v>NE</v>
          </cell>
          <cell r="J17">
            <v>0</v>
          </cell>
          <cell r="K17">
            <v>15.799999999999999</v>
          </cell>
        </row>
        <row r="18">
          <cell r="B18">
            <v>22.945833333333329</v>
          </cell>
          <cell r="C18">
            <v>30.2</v>
          </cell>
          <cell r="D18">
            <v>16.5</v>
          </cell>
          <cell r="E18">
            <v>77.083333333333329</v>
          </cell>
          <cell r="F18">
            <v>97</v>
          </cell>
          <cell r="G18">
            <v>47</v>
          </cell>
          <cell r="H18">
            <v>0</v>
          </cell>
          <cell r="I18" t="str">
            <v>S</v>
          </cell>
          <cell r="J18">
            <v>0</v>
          </cell>
          <cell r="K18">
            <v>0</v>
          </cell>
        </row>
        <row r="19">
          <cell r="B19">
            <v>23.220833333333331</v>
          </cell>
          <cell r="C19">
            <v>26.6</v>
          </cell>
          <cell r="D19">
            <v>20.7</v>
          </cell>
          <cell r="E19">
            <v>85.083333333333329</v>
          </cell>
          <cell r="F19">
            <v>95</v>
          </cell>
          <cell r="G19">
            <v>66</v>
          </cell>
          <cell r="H19">
            <v>0</v>
          </cell>
          <cell r="I19" t="str">
            <v>SO</v>
          </cell>
          <cell r="J19">
            <v>0</v>
          </cell>
          <cell r="K19">
            <v>5.4000000000000012</v>
          </cell>
        </row>
        <row r="20">
          <cell r="B20">
            <v>24.233333333333334</v>
          </cell>
          <cell r="C20">
            <v>30.6</v>
          </cell>
          <cell r="D20">
            <v>21.1</v>
          </cell>
          <cell r="E20">
            <v>83.625</v>
          </cell>
          <cell r="F20">
            <v>96</v>
          </cell>
          <cell r="G20">
            <v>53</v>
          </cell>
          <cell r="H20">
            <v>0</v>
          </cell>
          <cell r="I20" t="str">
            <v>SE</v>
          </cell>
          <cell r="J20">
            <v>0</v>
          </cell>
          <cell r="K20">
            <v>0.8</v>
          </cell>
        </row>
        <row r="21">
          <cell r="B21">
            <v>24.529166666666665</v>
          </cell>
          <cell r="C21">
            <v>31.6</v>
          </cell>
          <cell r="D21">
            <v>20</v>
          </cell>
          <cell r="E21">
            <v>78.541666666666671</v>
          </cell>
          <cell r="F21">
            <v>96</v>
          </cell>
          <cell r="G21">
            <v>44</v>
          </cell>
          <cell r="H21">
            <v>0</v>
          </cell>
          <cell r="I21" t="str">
            <v>S</v>
          </cell>
          <cell r="J21">
            <v>0</v>
          </cell>
          <cell r="K21">
            <v>0</v>
          </cell>
        </row>
        <row r="22">
          <cell r="B22">
            <v>25.116666666666671</v>
          </cell>
          <cell r="C22">
            <v>33.200000000000003</v>
          </cell>
          <cell r="D22">
            <v>18</v>
          </cell>
          <cell r="E22">
            <v>65.458333333333329</v>
          </cell>
          <cell r="F22">
            <v>97</v>
          </cell>
          <cell r="G22">
            <v>27</v>
          </cell>
          <cell r="H22">
            <v>0</v>
          </cell>
          <cell r="I22" t="str">
            <v>S</v>
          </cell>
          <cell r="J22">
            <v>0</v>
          </cell>
          <cell r="K22">
            <v>0.2</v>
          </cell>
        </row>
        <row r="23">
          <cell r="B23">
            <v>23.666666666666671</v>
          </cell>
          <cell r="C23">
            <v>34.299999999999997</v>
          </cell>
          <cell r="D23">
            <v>13.2</v>
          </cell>
          <cell r="E23">
            <v>56.708333333333336</v>
          </cell>
          <cell r="F23">
            <v>95</v>
          </cell>
          <cell r="G23">
            <v>17</v>
          </cell>
          <cell r="H23">
            <v>0</v>
          </cell>
          <cell r="I23" t="str">
            <v>NO</v>
          </cell>
          <cell r="J23">
            <v>0</v>
          </cell>
          <cell r="K23">
            <v>0</v>
          </cell>
        </row>
        <row r="24">
          <cell r="B24">
            <v>25.791666666666661</v>
          </cell>
          <cell r="C24">
            <v>37.5</v>
          </cell>
          <cell r="D24">
            <v>12.7</v>
          </cell>
          <cell r="E24">
            <v>52.625</v>
          </cell>
          <cell r="F24">
            <v>92</v>
          </cell>
          <cell r="G24">
            <v>26</v>
          </cell>
          <cell r="H24">
            <v>0</v>
          </cell>
          <cell r="I24" t="str">
            <v>N</v>
          </cell>
          <cell r="J24">
            <v>0</v>
          </cell>
          <cell r="K24">
            <v>0</v>
          </cell>
        </row>
        <row r="25">
          <cell r="B25">
            <v>29.658333333333331</v>
          </cell>
          <cell r="C25">
            <v>36.799999999999997</v>
          </cell>
          <cell r="D25">
            <v>21.9</v>
          </cell>
          <cell r="E25">
            <v>55.5</v>
          </cell>
          <cell r="F25">
            <v>85</v>
          </cell>
          <cell r="G25">
            <v>33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25.004166666666666</v>
          </cell>
          <cell r="C26">
            <v>31.9</v>
          </cell>
          <cell r="D26">
            <v>19.899999999999999</v>
          </cell>
          <cell r="E26">
            <v>74.916666666666671</v>
          </cell>
          <cell r="F26">
            <v>95</v>
          </cell>
          <cell r="G26">
            <v>47</v>
          </cell>
          <cell r="H26">
            <v>0</v>
          </cell>
          <cell r="I26" t="str">
            <v>NE</v>
          </cell>
          <cell r="J26">
            <v>0</v>
          </cell>
          <cell r="K26">
            <v>11.2</v>
          </cell>
        </row>
        <row r="27">
          <cell r="B27">
            <v>28.370833333333337</v>
          </cell>
          <cell r="C27">
            <v>36.700000000000003</v>
          </cell>
          <cell r="D27">
            <v>20.399999999999999</v>
          </cell>
          <cell r="E27">
            <v>62</v>
          </cell>
          <cell r="F27">
            <v>93</v>
          </cell>
          <cell r="G27">
            <v>30</v>
          </cell>
          <cell r="H27">
            <v>0</v>
          </cell>
          <cell r="I27" t="str">
            <v>NE</v>
          </cell>
          <cell r="J27">
            <v>0</v>
          </cell>
          <cell r="K27">
            <v>0</v>
          </cell>
        </row>
        <row r="28">
          <cell r="B28">
            <v>26.512500000000003</v>
          </cell>
          <cell r="C28">
            <v>34.5</v>
          </cell>
          <cell r="D28">
            <v>21.9</v>
          </cell>
          <cell r="E28">
            <v>70.958333333333329</v>
          </cell>
          <cell r="F28">
            <v>96</v>
          </cell>
          <cell r="G28">
            <v>43</v>
          </cell>
          <cell r="H28">
            <v>0</v>
          </cell>
          <cell r="I28" t="str">
            <v>N</v>
          </cell>
          <cell r="J28">
            <v>0</v>
          </cell>
          <cell r="K28">
            <v>23.799999999999997</v>
          </cell>
        </row>
        <row r="29">
          <cell r="B29">
            <v>23.590476190476188</v>
          </cell>
          <cell r="C29">
            <v>31.2</v>
          </cell>
          <cell r="D29">
            <v>20.8</v>
          </cell>
          <cell r="E29">
            <v>85.38095238095238</v>
          </cell>
          <cell r="F29">
            <v>95</v>
          </cell>
          <cell r="G29">
            <v>59</v>
          </cell>
          <cell r="H29">
            <v>0</v>
          </cell>
          <cell r="I29" t="str">
            <v>SE</v>
          </cell>
          <cell r="J29">
            <v>0</v>
          </cell>
          <cell r="K29">
            <v>0</v>
          </cell>
        </row>
        <row r="30">
          <cell r="B30">
            <v>24.434782608695652</v>
          </cell>
          <cell r="C30">
            <v>34</v>
          </cell>
          <cell r="D30">
            <v>21.2</v>
          </cell>
          <cell r="E30">
            <v>84.130434782608702</v>
          </cell>
          <cell r="F30">
            <v>96</v>
          </cell>
          <cell r="G30">
            <v>48</v>
          </cell>
          <cell r="H30">
            <v>0</v>
          </cell>
          <cell r="I30" t="str">
            <v>N</v>
          </cell>
          <cell r="J30">
            <v>0</v>
          </cell>
          <cell r="K30">
            <v>10</v>
          </cell>
        </row>
        <row r="31">
          <cell r="B31">
            <v>25.029166666666665</v>
          </cell>
          <cell r="C31">
            <v>32.1</v>
          </cell>
          <cell r="D31">
            <v>21.3</v>
          </cell>
          <cell r="E31">
            <v>81.791666666666671</v>
          </cell>
          <cell r="F31">
            <v>96</v>
          </cell>
          <cell r="G31">
            <v>52</v>
          </cell>
          <cell r="H31">
            <v>0</v>
          </cell>
          <cell r="I31" t="str">
            <v>SO</v>
          </cell>
          <cell r="J31">
            <v>0</v>
          </cell>
          <cell r="K31">
            <v>0</v>
          </cell>
        </row>
        <row r="32">
          <cell r="B32">
            <v>25.183333333333337</v>
          </cell>
          <cell r="C32">
            <v>32.799999999999997</v>
          </cell>
          <cell r="D32">
            <v>17.899999999999999</v>
          </cell>
          <cell r="E32">
            <v>66.25</v>
          </cell>
          <cell r="F32">
            <v>95</v>
          </cell>
          <cell r="G32">
            <v>34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B33">
            <v>26.233333333333334</v>
          </cell>
          <cell r="C33">
            <v>33.9</v>
          </cell>
          <cell r="D33">
            <v>20.2</v>
          </cell>
          <cell r="E33">
            <v>60.083333333333336</v>
          </cell>
          <cell r="F33">
            <v>80</v>
          </cell>
          <cell r="G33">
            <v>39</v>
          </cell>
          <cell r="H33">
            <v>0</v>
          </cell>
          <cell r="I33" t="str">
            <v>NE</v>
          </cell>
          <cell r="J33">
            <v>0</v>
          </cell>
          <cell r="K33">
            <v>0</v>
          </cell>
        </row>
        <row r="34">
          <cell r="B34">
            <v>27.224999999999994</v>
          </cell>
          <cell r="C34">
            <v>34.700000000000003</v>
          </cell>
          <cell r="D34">
            <v>21.4</v>
          </cell>
          <cell r="E34">
            <v>60.291666666666664</v>
          </cell>
          <cell r="F34">
            <v>85</v>
          </cell>
          <cell r="G34">
            <v>34</v>
          </cell>
          <cell r="H34">
            <v>0</v>
          </cell>
          <cell r="I34" t="str">
            <v>NE</v>
          </cell>
          <cell r="J34">
            <v>0</v>
          </cell>
          <cell r="K34">
            <v>0</v>
          </cell>
        </row>
        <row r="35">
          <cell r="B35">
            <v>26.808333333333326</v>
          </cell>
          <cell r="C35">
            <v>35.4</v>
          </cell>
          <cell r="D35">
            <v>21.7</v>
          </cell>
          <cell r="E35">
            <v>69.5</v>
          </cell>
          <cell r="F35">
            <v>94</v>
          </cell>
          <cell r="G35">
            <v>35</v>
          </cell>
          <cell r="H35">
            <v>0</v>
          </cell>
          <cell r="I35" t="str">
            <v>NE</v>
          </cell>
          <cell r="J35">
            <v>0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22.091666666666669</v>
          </cell>
          <cell r="C5">
            <v>28.6</v>
          </cell>
          <cell r="D5">
            <v>17.899999999999999</v>
          </cell>
          <cell r="E5">
            <v>82.041666666666671</v>
          </cell>
          <cell r="F5">
            <v>98</v>
          </cell>
          <cell r="G5">
            <v>51</v>
          </cell>
          <cell r="H5">
            <v>21.240000000000002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22.141666666666666</v>
          </cell>
          <cell r="C6">
            <v>26.7</v>
          </cell>
          <cell r="D6">
            <v>19.399999999999999</v>
          </cell>
          <cell r="E6">
            <v>86.958333333333329</v>
          </cell>
          <cell r="F6">
            <v>96</v>
          </cell>
          <cell r="G6">
            <v>70</v>
          </cell>
          <cell r="H6">
            <v>12.24</v>
          </cell>
          <cell r="I6" t="str">
            <v>L</v>
          </cell>
          <cell r="J6">
            <v>32.04</v>
          </cell>
          <cell r="K6">
            <v>0.4</v>
          </cell>
        </row>
        <row r="7">
          <cell r="B7">
            <v>24.770833333333329</v>
          </cell>
          <cell r="C7">
            <v>33.299999999999997</v>
          </cell>
          <cell r="D7">
            <v>18.7</v>
          </cell>
          <cell r="E7">
            <v>72.083333333333329</v>
          </cell>
          <cell r="F7">
            <v>97</v>
          </cell>
          <cell r="G7">
            <v>33</v>
          </cell>
          <cell r="H7">
            <v>23.759999999999998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20.758333333333329</v>
          </cell>
          <cell r="C8">
            <v>25.8</v>
          </cell>
          <cell r="D8">
            <v>18.7</v>
          </cell>
          <cell r="E8">
            <v>87.25</v>
          </cell>
          <cell r="F8">
            <v>97</v>
          </cell>
          <cell r="G8">
            <v>62</v>
          </cell>
          <cell r="H8">
            <v>16.920000000000002</v>
          </cell>
          <cell r="I8" t="str">
            <v>SE</v>
          </cell>
          <cell r="J8">
            <v>38.880000000000003</v>
          </cell>
          <cell r="K8">
            <v>38.000000000000007</v>
          </cell>
        </row>
        <row r="9">
          <cell r="B9">
            <v>20.220833333333328</v>
          </cell>
          <cell r="C9">
            <v>27.2</v>
          </cell>
          <cell r="D9">
            <v>15.7</v>
          </cell>
          <cell r="E9">
            <v>69.375</v>
          </cell>
          <cell r="F9">
            <v>97</v>
          </cell>
          <cell r="G9">
            <v>26</v>
          </cell>
          <cell r="H9">
            <v>18</v>
          </cell>
          <cell r="I9" t="str">
            <v>SE</v>
          </cell>
          <cell r="J9">
            <v>31.319999999999997</v>
          </cell>
          <cell r="K9">
            <v>0.2</v>
          </cell>
        </row>
        <row r="10">
          <cell r="B10">
            <v>21.45</v>
          </cell>
          <cell r="C10">
            <v>29.8</v>
          </cell>
          <cell r="D10">
            <v>15.6</v>
          </cell>
          <cell r="E10">
            <v>44.708333333333336</v>
          </cell>
          <cell r="F10">
            <v>72</v>
          </cell>
          <cell r="G10">
            <v>23</v>
          </cell>
          <cell r="H10">
            <v>20.52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21.362500000000001</v>
          </cell>
          <cell r="C11">
            <v>27.1</v>
          </cell>
          <cell r="D11">
            <v>17.100000000000001</v>
          </cell>
          <cell r="E11">
            <v>54.416666666666664</v>
          </cell>
          <cell r="F11">
            <v>68</v>
          </cell>
          <cell r="G11">
            <v>32</v>
          </cell>
          <cell r="H11">
            <v>20.16</v>
          </cell>
          <cell r="I11" t="str">
            <v>SE</v>
          </cell>
          <cell r="J11">
            <v>29.880000000000003</v>
          </cell>
          <cell r="K11">
            <v>0</v>
          </cell>
        </row>
        <row r="12">
          <cell r="B12">
            <v>22.995833333333334</v>
          </cell>
          <cell r="C12">
            <v>30.8</v>
          </cell>
          <cell r="D12">
            <v>18</v>
          </cell>
          <cell r="E12">
            <v>55.5</v>
          </cell>
          <cell r="F12">
            <v>70</v>
          </cell>
          <cell r="G12">
            <v>34</v>
          </cell>
          <cell r="H12">
            <v>23.759999999999998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24.05416666666666</v>
          </cell>
          <cell r="C13">
            <v>32.200000000000003</v>
          </cell>
          <cell r="D13">
            <v>17.399999999999999</v>
          </cell>
          <cell r="E13">
            <v>65.416666666666671</v>
          </cell>
          <cell r="F13">
            <v>95</v>
          </cell>
          <cell r="G13">
            <v>34</v>
          </cell>
          <cell r="H13">
            <v>23.400000000000002</v>
          </cell>
          <cell r="I13" t="str">
            <v>L</v>
          </cell>
          <cell r="J13">
            <v>36.72</v>
          </cell>
          <cell r="K13">
            <v>0</v>
          </cell>
        </row>
        <row r="14">
          <cell r="B14">
            <v>23.675000000000001</v>
          </cell>
          <cell r="C14">
            <v>32.299999999999997</v>
          </cell>
          <cell r="D14">
            <v>18.8</v>
          </cell>
          <cell r="E14">
            <v>68.083333333333329</v>
          </cell>
          <cell r="F14">
            <v>90</v>
          </cell>
          <cell r="G14">
            <v>38</v>
          </cell>
          <cell r="H14">
            <v>24.48</v>
          </cell>
          <cell r="I14" t="str">
            <v>L</v>
          </cell>
          <cell r="J14">
            <v>51.480000000000004</v>
          </cell>
          <cell r="K14">
            <v>10.4</v>
          </cell>
        </row>
        <row r="15">
          <cell r="B15">
            <v>23.412500000000009</v>
          </cell>
          <cell r="C15">
            <v>28.8</v>
          </cell>
          <cell r="D15">
            <v>19.399999999999999</v>
          </cell>
          <cell r="E15">
            <v>64.833333333333329</v>
          </cell>
          <cell r="F15">
            <v>90</v>
          </cell>
          <cell r="G15">
            <v>42</v>
          </cell>
          <cell r="H15">
            <v>24.840000000000003</v>
          </cell>
          <cell r="I15" t="str">
            <v>L</v>
          </cell>
          <cell r="J15">
            <v>42.84</v>
          </cell>
          <cell r="K15">
            <v>0</v>
          </cell>
        </row>
        <row r="16">
          <cell r="B16">
            <v>22.854166666666668</v>
          </cell>
          <cell r="C16">
            <v>30.7</v>
          </cell>
          <cell r="D16">
            <v>18.5</v>
          </cell>
          <cell r="E16">
            <v>71.75</v>
          </cell>
          <cell r="F16">
            <v>94</v>
          </cell>
          <cell r="G16">
            <v>38</v>
          </cell>
          <cell r="H16">
            <v>18.720000000000002</v>
          </cell>
          <cell r="I16" t="str">
            <v>L</v>
          </cell>
          <cell r="J16">
            <v>30.96</v>
          </cell>
          <cell r="K16">
            <v>0.8</v>
          </cell>
        </row>
        <row r="17">
          <cell r="B17">
            <v>23.066666666666663</v>
          </cell>
          <cell r="C17">
            <v>31.1</v>
          </cell>
          <cell r="D17">
            <v>17.7</v>
          </cell>
          <cell r="E17">
            <v>73.625</v>
          </cell>
          <cell r="F17">
            <v>93</v>
          </cell>
          <cell r="G17">
            <v>37</v>
          </cell>
          <cell r="H17">
            <v>42.84</v>
          </cell>
          <cell r="I17" t="str">
            <v>L</v>
          </cell>
          <cell r="J17">
            <v>59.4</v>
          </cell>
          <cell r="K17">
            <v>0</v>
          </cell>
        </row>
        <row r="18">
          <cell r="B18">
            <v>23.308333333333334</v>
          </cell>
          <cell r="C18">
            <v>31.9</v>
          </cell>
          <cell r="D18">
            <v>18</v>
          </cell>
          <cell r="E18">
            <v>73.125</v>
          </cell>
          <cell r="F18">
            <v>96</v>
          </cell>
          <cell r="G18">
            <v>31</v>
          </cell>
          <cell r="H18">
            <v>21.240000000000002</v>
          </cell>
          <cell r="I18" t="str">
            <v>L</v>
          </cell>
          <cell r="J18">
            <v>43.2</v>
          </cell>
          <cell r="K18">
            <v>0</v>
          </cell>
        </row>
        <row r="19">
          <cell r="B19">
            <v>22.45</v>
          </cell>
          <cell r="C19">
            <v>27.4</v>
          </cell>
          <cell r="D19">
            <v>19.600000000000001</v>
          </cell>
          <cell r="E19">
            <v>81.625</v>
          </cell>
          <cell r="F19">
            <v>96</v>
          </cell>
          <cell r="G19">
            <v>58</v>
          </cell>
          <cell r="H19">
            <v>20.88</v>
          </cell>
          <cell r="I19" t="str">
            <v>L</v>
          </cell>
          <cell r="J19">
            <v>30.96</v>
          </cell>
          <cell r="K19">
            <v>0.4</v>
          </cell>
        </row>
        <row r="20">
          <cell r="B20">
            <v>24.524999999999995</v>
          </cell>
          <cell r="C20">
            <v>31.4</v>
          </cell>
          <cell r="D20">
            <v>20.3</v>
          </cell>
          <cell r="E20">
            <v>75.125</v>
          </cell>
          <cell r="F20">
            <v>95</v>
          </cell>
          <cell r="G20">
            <v>43</v>
          </cell>
          <cell r="H20">
            <v>24.840000000000003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25.458333333333329</v>
          </cell>
          <cell r="C21">
            <v>32.4</v>
          </cell>
          <cell r="D21">
            <v>20.2</v>
          </cell>
          <cell r="E21">
            <v>70.083333333333329</v>
          </cell>
          <cell r="F21">
            <v>96</v>
          </cell>
          <cell r="G21">
            <v>40</v>
          </cell>
          <cell r="H21">
            <v>30.240000000000002</v>
          </cell>
          <cell r="I21" t="str">
            <v>O</v>
          </cell>
          <cell r="J21">
            <v>77.039999999999992</v>
          </cell>
          <cell r="K21">
            <v>9.6</v>
          </cell>
        </row>
        <row r="22">
          <cell r="B22">
            <v>23.9375</v>
          </cell>
          <cell r="C22">
            <v>30.9</v>
          </cell>
          <cell r="D22">
            <v>19.7</v>
          </cell>
          <cell r="E22">
            <v>74.25</v>
          </cell>
          <cell r="F22">
            <v>96</v>
          </cell>
          <cell r="G22">
            <v>33</v>
          </cell>
          <cell r="H22">
            <v>20.16</v>
          </cell>
          <cell r="I22" t="str">
            <v>SO</v>
          </cell>
          <cell r="J22">
            <v>39.96</v>
          </cell>
          <cell r="K22">
            <v>0.8</v>
          </cell>
        </row>
        <row r="23">
          <cell r="B23">
            <v>24.284000000000002</v>
          </cell>
          <cell r="C23">
            <v>32</v>
          </cell>
          <cell r="D23">
            <v>16.399999999999999</v>
          </cell>
          <cell r="E23">
            <v>52.92</v>
          </cell>
          <cell r="F23">
            <v>89</v>
          </cell>
          <cell r="G23">
            <v>24</v>
          </cell>
          <cell r="H23">
            <v>19.8</v>
          </cell>
          <cell r="I23" t="str">
            <v>O</v>
          </cell>
          <cell r="J23">
            <v>37.080000000000005</v>
          </cell>
          <cell r="K23">
            <v>0</v>
          </cell>
        </row>
        <row r="24">
          <cell r="B24">
            <v>25.517391304347825</v>
          </cell>
          <cell r="C24">
            <v>34.200000000000003</v>
          </cell>
          <cell r="D24">
            <v>16.8</v>
          </cell>
          <cell r="E24">
            <v>50.956521739130437</v>
          </cell>
          <cell r="F24">
            <v>73</v>
          </cell>
          <cell r="G24">
            <v>32</v>
          </cell>
          <cell r="H24">
            <v>23.400000000000002</v>
          </cell>
          <cell r="I24" t="str">
            <v>N</v>
          </cell>
          <cell r="J24">
            <v>49.32</v>
          </cell>
          <cell r="K24">
            <v>0</v>
          </cell>
        </row>
        <row r="25">
          <cell r="B25">
            <v>27.61666666666666</v>
          </cell>
          <cell r="C25">
            <v>33.4</v>
          </cell>
          <cell r="D25">
            <v>23</v>
          </cell>
          <cell r="E25">
            <v>57.458333333333336</v>
          </cell>
          <cell r="F25">
            <v>78</v>
          </cell>
          <cell r="G25">
            <v>34</v>
          </cell>
          <cell r="H25">
            <v>37.440000000000005</v>
          </cell>
          <cell r="I25" t="str">
            <v>NO</v>
          </cell>
          <cell r="J25">
            <v>59.4</v>
          </cell>
          <cell r="K25">
            <v>0</v>
          </cell>
        </row>
        <row r="26">
          <cell r="B26">
            <v>23.879166666666666</v>
          </cell>
          <cell r="C26">
            <v>29.6</v>
          </cell>
          <cell r="D26">
            <v>18.600000000000001</v>
          </cell>
          <cell r="E26">
            <v>74.333333333333329</v>
          </cell>
          <cell r="F26">
            <v>96</v>
          </cell>
          <cell r="G26">
            <v>52</v>
          </cell>
          <cell r="H26">
            <v>39.6</v>
          </cell>
          <cell r="I26" t="str">
            <v>NO</v>
          </cell>
          <cell r="J26">
            <v>63.72</v>
          </cell>
          <cell r="K26">
            <v>12.6</v>
          </cell>
        </row>
        <row r="27">
          <cell r="B27">
            <v>27.066666666666666</v>
          </cell>
          <cell r="C27">
            <v>34.4</v>
          </cell>
          <cell r="D27">
            <v>21.3</v>
          </cell>
          <cell r="E27">
            <v>66.916666666666671</v>
          </cell>
          <cell r="F27">
            <v>88</v>
          </cell>
          <cell r="G27">
            <v>41</v>
          </cell>
          <cell r="H27">
            <v>21.240000000000002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24.191666666666666</v>
          </cell>
          <cell r="C28">
            <v>30.2</v>
          </cell>
          <cell r="D28">
            <v>20.7</v>
          </cell>
          <cell r="E28">
            <v>74.25</v>
          </cell>
          <cell r="F28">
            <v>86</v>
          </cell>
          <cell r="G28">
            <v>55</v>
          </cell>
          <cell r="H28">
            <v>32.76</v>
          </cell>
          <cell r="I28" t="str">
            <v>N</v>
          </cell>
          <cell r="J28">
            <v>56.519999999999996</v>
          </cell>
          <cell r="K28">
            <v>0</v>
          </cell>
        </row>
        <row r="29">
          <cell r="B29">
            <v>23.300000000000008</v>
          </cell>
          <cell r="C29">
            <v>30.8</v>
          </cell>
          <cell r="D29">
            <v>19.3</v>
          </cell>
          <cell r="E29">
            <v>79.833333333333329</v>
          </cell>
          <cell r="F29">
            <v>94</v>
          </cell>
          <cell r="G29">
            <v>53</v>
          </cell>
          <cell r="H29">
            <v>18.36</v>
          </cell>
          <cell r="I29" t="str">
            <v>NE</v>
          </cell>
          <cell r="J29">
            <v>33.119999999999997</v>
          </cell>
          <cell r="K29">
            <v>0.60000000000000009</v>
          </cell>
        </row>
        <row r="30">
          <cell r="B30">
            <v>25.374999999999996</v>
          </cell>
          <cell r="C30">
            <v>32.9</v>
          </cell>
          <cell r="D30">
            <v>21.3</v>
          </cell>
          <cell r="E30">
            <v>74.708333333333329</v>
          </cell>
          <cell r="F30">
            <v>95</v>
          </cell>
          <cell r="G30">
            <v>44</v>
          </cell>
          <cell r="H30">
            <v>21.240000000000002</v>
          </cell>
          <cell r="I30" t="str">
            <v>NE</v>
          </cell>
          <cell r="J30">
            <v>35.64</v>
          </cell>
          <cell r="K30">
            <v>0</v>
          </cell>
        </row>
        <row r="31">
          <cell r="B31">
            <v>24.374999999999996</v>
          </cell>
          <cell r="C31">
            <v>29</v>
          </cell>
          <cell r="D31">
            <v>21.3</v>
          </cell>
          <cell r="E31">
            <v>73.208333333333329</v>
          </cell>
          <cell r="F31">
            <v>95</v>
          </cell>
          <cell r="G31">
            <v>37</v>
          </cell>
          <cell r="H31">
            <v>21.6</v>
          </cell>
          <cell r="I31" t="str">
            <v>S</v>
          </cell>
          <cell r="J31">
            <v>40.680000000000007</v>
          </cell>
          <cell r="K31">
            <v>2.8</v>
          </cell>
        </row>
        <row r="32">
          <cell r="B32">
            <v>23.120833333333337</v>
          </cell>
          <cell r="C32">
            <v>30.6</v>
          </cell>
          <cell r="D32">
            <v>16.3</v>
          </cell>
          <cell r="E32">
            <v>54.666666666666664</v>
          </cell>
          <cell r="F32">
            <v>76</v>
          </cell>
          <cell r="G32">
            <v>29</v>
          </cell>
          <cell r="H32">
            <v>21.240000000000002</v>
          </cell>
          <cell r="I32" t="str">
            <v>S</v>
          </cell>
          <cell r="J32">
            <v>34.200000000000003</v>
          </cell>
          <cell r="K32">
            <v>0</v>
          </cell>
        </row>
        <row r="33">
          <cell r="B33">
            <v>24.724999999999994</v>
          </cell>
          <cell r="C33">
            <v>32.200000000000003</v>
          </cell>
          <cell r="D33">
            <v>19.2</v>
          </cell>
          <cell r="E33">
            <v>76.166666666666671</v>
          </cell>
          <cell r="F33">
            <v>96</v>
          </cell>
          <cell r="G33">
            <v>42</v>
          </cell>
          <cell r="H33">
            <v>19.440000000000001</v>
          </cell>
          <cell r="I33" t="str">
            <v>L</v>
          </cell>
          <cell r="J33">
            <v>30.240000000000002</v>
          </cell>
          <cell r="K33">
            <v>0.2</v>
          </cell>
        </row>
        <row r="34">
          <cell r="B34">
            <v>23.504166666666663</v>
          </cell>
          <cell r="C34">
            <v>29.3</v>
          </cell>
          <cell r="D34">
            <v>20</v>
          </cell>
          <cell r="E34">
            <v>73.708333333333329</v>
          </cell>
          <cell r="F34">
            <v>97</v>
          </cell>
          <cell r="G34">
            <v>42</v>
          </cell>
          <cell r="H34">
            <v>14.76</v>
          </cell>
          <cell r="I34" t="str">
            <v>NO</v>
          </cell>
          <cell r="J34">
            <v>68.039999999999992</v>
          </cell>
          <cell r="K34">
            <v>24.999999999999996</v>
          </cell>
        </row>
        <row r="35">
          <cell r="B35">
            <v>25.162500000000005</v>
          </cell>
          <cell r="C35">
            <v>31.6</v>
          </cell>
          <cell r="D35">
            <v>19.600000000000001</v>
          </cell>
          <cell r="E35">
            <v>70.125</v>
          </cell>
          <cell r="F35">
            <v>95</v>
          </cell>
          <cell r="G35">
            <v>37</v>
          </cell>
          <cell r="H35">
            <v>15.840000000000002</v>
          </cell>
          <cell r="I35" t="str">
            <v>NE</v>
          </cell>
          <cell r="J35">
            <v>32.76</v>
          </cell>
          <cell r="K35">
            <v>0.2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16.163636363636364</v>
          </cell>
          <cell r="C5">
            <v>20.100000000000001</v>
          </cell>
          <cell r="D5">
            <v>13.9</v>
          </cell>
          <cell r="E5">
            <v>90.818181818181813</v>
          </cell>
          <cell r="F5">
            <v>96</v>
          </cell>
          <cell r="G5">
            <v>76</v>
          </cell>
          <cell r="H5">
            <v>19.440000000000001</v>
          </cell>
          <cell r="I5" t="str">
            <v>SO</v>
          </cell>
          <cell r="J5">
            <v>32.04</v>
          </cell>
          <cell r="K5">
            <v>2.2000000000000002</v>
          </cell>
        </row>
        <row r="6">
          <cell r="B6">
            <v>19.818181818181817</v>
          </cell>
          <cell r="C6">
            <v>25.2</v>
          </cell>
          <cell r="D6">
            <v>15</v>
          </cell>
          <cell r="E6">
            <v>80</v>
          </cell>
          <cell r="F6">
            <v>94</v>
          </cell>
          <cell r="G6">
            <v>59</v>
          </cell>
          <cell r="H6">
            <v>11.879999999999999</v>
          </cell>
          <cell r="I6" t="str">
            <v>S</v>
          </cell>
          <cell r="J6">
            <v>25.2</v>
          </cell>
          <cell r="K6">
            <v>0.6</v>
          </cell>
        </row>
        <row r="7">
          <cell r="B7">
            <v>21.150000000000002</v>
          </cell>
          <cell r="C7">
            <v>25.2</v>
          </cell>
          <cell r="D7">
            <v>19.2</v>
          </cell>
          <cell r="E7">
            <v>86.541666666666671</v>
          </cell>
          <cell r="F7">
            <v>95</v>
          </cell>
          <cell r="G7">
            <v>71</v>
          </cell>
          <cell r="H7">
            <v>18.36</v>
          </cell>
          <cell r="I7" t="str">
            <v>NE</v>
          </cell>
          <cell r="J7">
            <v>46.080000000000005</v>
          </cell>
          <cell r="K7">
            <v>42.400000000000006</v>
          </cell>
        </row>
        <row r="8">
          <cell r="B8">
            <v>19.945833333333333</v>
          </cell>
          <cell r="C8">
            <v>24.1</v>
          </cell>
          <cell r="D8">
            <v>17.600000000000001</v>
          </cell>
          <cell r="E8">
            <v>79.166666666666671</v>
          </cell>
          <cell r="F8">
            <v>95</v>
          </cell>
          <cell r="G8">
            <v>49</v>
          </cell>
          <cell r="H8">
            <v>16.559999999999999</v>
          </cell>
          <cell r="I8" t="str">
            <v>S</v>
          </cell>
          <cell r="J8">
            <v>30.6</v>
          </cell>
          <cell r="K8">
            <v>0.2</v>
          </cell>
        </row>
        <row r="9">
          <cell r="B9">
            <v>17.200000000000003</v>
          </cell>
          <cell r="C9">
            <v>24.3</v>
          </cell>
          <cell r="D9">
            <v>10.4</v>
          </cell>
          <cell r="E9">
            <v>58.666666666666664</v>
          </cell>
          <cell r="F9">
            <v>84</v>
          </cell>
          <cell r="G9">
            <v>30</v>
          </cell>
          <cell r="H9">
            <v>21.96</v>
          </cell>
          <cell r="I9" t="str">
            <v>S</v>
          </cell>
          <cell r="J9">
            <v>37.440000000000005</v>
          </cell>
          <cell r="K9">
            <v>0</v>
          </cell>
        </row>
        <row r="10">
          <cell r="B10">
            <v>18.650000000000002</v>
          </cell>
          <cell r="C10">
            <v>25.9</v>
          </cell>
          <cell r="D10">
            <v>11.9</v>
          </cell>
          <cell r="E10">
            <v>54.416666666666664</v>
          </cell>
          <cell r="F10">
            <v>83</v>
          </cell>
          <cell r="G10">
            <v>28</v>
          </cell>
          <cell r="H10">
            <v>15.120000000000001</v>
          </cell>
          <cell r="I10" t="str">
            <v>S</v>
          </cell>
          <cell r="J10">
            <v>29.52</v>
          </cell>
          <cell r="K10">
            <v>0</v>
          </cell>
        </row>
        <row r="11">
          <cell r="B11">
            <v>20.224999999999998</v>
          </cell>
          <cell r="C11">
            <v>27.7</v>
          </cell>
          <cell r="D11">
            <v>14.6</v>
          </cell>
          <cell r="E11">
            <v>56</v>
          </cell>
          <cell r="F11">
            <v>77</v>
          </cell>
          <cell r="G11">
            <v>33</v>
          </cell>
          <cell r="H11">
            <v>22.32</v>
          </cell>
          <cell r="I11" t="str">
            <v>NE</v>
          </cell>
          <cell r="J11">
            <v>39.96</v>
          </cell>
          <cell r="K11">
            <v>0</v>
          </cell>
        </row>
        <row r="12">
          <cell r="B12">
            <v>20.579166666666666</v>
          </cell>
          <cell r="C12">
            <v>27.3</v>
          </cell>
          <cell r="D12">
            <v>14.2</v>
          </cell>
          <cell r="E12">
            <v>51.875</v>
          </cell>
          <cell r="F12">
            <v>77</v>
          </cell>
          <cell r="G12">
            <v>28</v>
          </cell>
          <cell r="H12">
            <v>23.759999999999998</v>
          </cell>
          <cell r="I12" t="str">
            <v>L</v>
          </cell>
          <cell r="J12">
            <v>43.2</v>
          </cell>
          <cell r="K12">
            <v>0</v>
          </cell>
        </row>
        <row r="13">
          <cell r="B13">
            <v>22.308333333333334</v>
          </cell>
          <cell r="C13">
            <v>29.6</v>
          </cell>
          <cell r="D13">
            <v>16.2</v>
          </cell>
          <cell r="E13">
            <v>56.125</v>
          </cell>
          <cell r="F13">
            <v>83</v>
          </cell>
          <cell r="G13">
            <v>38</v>
          </cell>
          <cell r="H13">
            <v>27.36</v>
          </cell>
          <cell r="I13" t="str">
            <v>NE</v>
          </cell>
          <cell r="J13">
            <v>45.36</v>
          </cell>
          <cell r="K13">
            <v>0</v>
          </cell>
        </row>
        <row r="14">
          <cell r="B14">
            <v>21.058333333333334</v>
          </cell>
          <cell r="C14">
            <v>24.7</v>
          </cell>
          <cell r="D14">
            <v>17.899999999999999</v>
          </cell>
          <cell r="E14">
            <v>68.166666666666671</v>
          </cell>
          <cell r="F14">
            <v>79</v>
          </cell>
          <cell r="G14">
            <v>57</v>
          </cell>
          <cell r="H14">
            <v>27.36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20.966666666666665</v>
          </cell>
          <cell r="C15">
            <v>24.7</v>
          </cell>
          <cell r="D15">
            <v>18.399999999999999</v>
          </cell>
          <cell r="E15">
            <v>69.458333333333329</v>
          </cell>
          <cell r="F15">
            <v>85</v>
          </cell>
          <cell r="G15">
            <v>53</v>
          </cell>
          <cell r="H15">
            <v>21.96</v>
          </cell>
          <cell r="I15" t="str">
            <v>NE</v>
          </cell>
          <cell r="J15">
            <v>39.96</v>
          </cell>
          <cell r="K15">
            <v>0.2</v>
          </cell>
        </row>
        <row r="16">
          <cell r="B16">
            <v>21.633333333333336</v>
          </cell>
          <cell r="C16">
            <v>29.1</v>
          </cell>
          <cell r="D16">
            <v>17.899999999999999</v>
          </cell>
          <cell r="E16">
            <v>75.333333333333329</v>
          </cell>
          <cell r="F16">
            <v>91</v>
          </cell>
          <cell r="G16">
            <v>43</v>
          </cell>
          <cell r="H16">
            <v>15.120000000000001</v>
          </cell>
          <cell r="I16" t="str">
            <v>N</v>
          </cell>
          <cell r="J16">
            <v>59.4</v>
          </cell>
          <cell r="K16">
            <v>20.8</v>
          </cell>
        </row>
        <row r="17">
          <cell r="B17">
            <v>21.470833333333331</v>
          </cell>
          <cell r="C17">
            <v>28.2</v>
          </cell>
          <cell r="D17">
            <v>18.7</v>
          </cell>
          <cell r="E17">
            <v>78.416666666666671</v>
          </cell>
          <cell r="F17">
            <v>92</v>
          </cell>
          <cell r="G17">
            <v>43</v>
          </cell>
          <cell r="H17">
            <v>22.32</v>
          </cell>
          <cell r="I17" t="str">
            <v>NE</v>
          </cell>
          <cell r="J17">
            <v>51.12</v>
          </cell>
          <cell r="K17">
            <v>2</v>
          </cell>
        </row>
        <row r="18">
          <cell r="B18">
            <v>22.220833333333331</v>
          </cell>
          <cell r="C18">
            <v>28.6</v>
          </cell>
          <cell r="D18">
            <v>17.3</v>
          </cell>
          <cell r="E18">
            <v>74.625</v>
          </cell>
          <cell r="F18">
            <v>93</v>
          </cell>
          <cell r="G18">
            <v>51</v>
          </cell>
          <cell r="H18">
            <v>15.840000000000002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21.970833333333331</v>
          </cell>
          <cell r="C19">
            <v>26.7</v>
          </cell>
          <cell r="D19">
            <v>19.8</v>
          </cell>
          <cell r="E19">
            <v>83.291666666666671</v>
          </cell>
          <cell r="F19">
            <v>94</v>
          </cell>
          <cell r="G19">
            <v>63</v>
          </cell>
          <cell r="H19">
            <v>15.840000000000002</v>
          </cell>
          <cell r="I19" t="str">
            <v>S</v>
          </cell>
          <cell r="J19">
            <v>26.64</v>
          </cell>
          <cell r="K19">
            <v>13.199999999999998</v>
          </cell>
        </row>
        <row r="20">
          <cell r="B20">
            <v>21.404166666666669</v>
          </cell>
          <cell r="C20">
            <v>26.6</v>
          </cell>
          <cell r="D20">
            <v>19.2</v>
          </cell>
          <cell r="E20">
            <v>85.791666666666671</v>
          </cell>
          <cell r="F20">
            <v>93</v>
          </cell>
          <cell r="G20">
            <v>64</v>
          </cell>
          <cell r="H20">
            <v>18.36</v>
          </cell>
          <cell r="I20" t="str">
            <v>S</v>
          </cell>
          <cell r="J20">
            <v>32.76</v>
          </cell>
          <cell r="K20">
            <v>4.0000000000000009</v>
          </cell>
        </row>
        <row r="21">
          <cell r="B21">
            <v>21.995833333333337</v>
          </cell>
          <cell r="C21">
            <v>28.2</v>
          </cell>
          <cell r="D21">
            <v>19</v>
          </cell>
          <cell r="E21">
            <v>78.25</v>
          </cell>
          <cell r="F21">
            <v>94</v>
          </cell>
          <cell r="G21">
            <v>41</v>
          </cell>
          <cell r="H21">
            <v>11.520000000000001</v>
          </cell>
          <cell r="I21" t="str">
            <v>L</v>
          </cell>
          <cell r="J21">
            <v>25.92</v>
          </cell>
          <cell r="K21">
            <v>0.2</v>
          </cell>
        </row>
        <row r="22">
          <cell r="B22">
            <v>23.670833333333331</v>
          </cell>
          <cell r="C22">
            <v>29.8</v>
          </cell>
          <cell r="D22">
            <v>17.8</v>
          </cell>
          <cell r="E22">
            <v>57.958333333333336</v>
          </cell>
          <cell r="F22">
            <v>86</v>
          </cell>
          <cell r="G22">
            <v>30</v>
          </cell>
          <cell r="H22">
            <v>12.24</v>
          </cell>
          <cell r="I22" t="str">
            <v>SO</v>
          </cell>
          <cell r="J22">
            <v>31.680000000000003</v>
          </cell>
          <cell r="K22">
            <v>0</v>
          </cell>
        </row>
        <row r="23">
          <cell r="B23">
            <v>23.650000000000002</v>
          </cell>
          <cell r="C23">
            <v>30.1</v>
          </cell>
          <cell r="D23">
            <v>17.3</v>
          </cell>
          <cell r="E23">
            <v>45.916666666666664</v>
          </cell>
          <cell r="F23">
            <v>70</v>
          </cell>
          <cell r="G23">
            <v>25</v>
          </cell>
          <cell r="H23">
            <v>10.08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25.791666666666668</v>
          </cell>
          <cell r="C24">
            <v>34.700000000000003</v>
          </cell>
          <cell r="D24">
            <v>17.2</v>
          </cell>
          <cell r="E24">
            <v>42.666666666666664</v>
          </cell>
          <cell r="F24">
            <v>65</v>
          </cell>
          <cell r="G24">
            <v>25</v>
          </cell>
          <cell r="H24">
            <v>21.240000000000002</v>
          </cell>
          <cell r="I24" t="str">
            <v>N</v>
          </cell>
          <cell r="J24">
            <v>44.64</v>
          </cell>
          <cell r="K24">
            <v>0</v>
          </cell>
        </row>
        <row r="25">
          <cell r="B25">
            <v>25.712500000000006</v>
          </cell>
          <cell r="C25">
            <v>34.5</v>
          </cell>
          <cell r="D25">
            <v>18.3</v>
          </cell>
          <cell r="E25">
            <v>67.25</v>
          </cell>
          <cell r="F25">
            <v>100</v>
          </cell>
          <cell r="G25">
            <v>37</v>
          </cell>
          <cell r="H25">
            <v>32.4</v>
          </cell>
          <cell r="I25" t="str">
            <v>N</v>
          </cell>
          <cell r="J25">
            <v>86.76</v>
          </cell>
          <cell r="K25">
            <v>49.000000000000007</v>
          </cell>
        </row>
        <row r="26">
          <cell r="B26">
            <v>23.608333333333331</v>
          </cell>
          <cell r="C26">
            <v>34</v>
          </cell>
          <cell r="D26">
            <v>19</v>
          </cell>
          <cell r="E26">
            <v>78.083333333333329</v>
          </cell>
          <cell r="F26">
            <v>95</v>
          </cell>
          <cell r="G26">
            <v>39</v>
          </cell>
          <cell r="H26">
            <v>18.36</v>
          </cell>
          <cell r="I26" t="str">
            <v>NE</v>
          </cell>
          <cell r="J26">
            <v>31.319999999999997</v>
          </cell>
          <cell r="K26">
            <v>0.8</v>
          </cell>
        </row>
        <row r="27">
          <cell r="B27">
            <v>27.066666666666666</v>
          </cell>
          <cell r="C27">
            <v>34.4</v>
          </cell>
          <cell r="D27">
            <v>21.3</v>
          </cell>
          <cell r="E27">
            <v>66.916666666666671</v>
          </cell>
          <cell r="F27">
            <v>88</v>
          </cell>
          <cell r="G27">
            <v>41</v>
          </cell>
          <cell r="H27">
            <v>21.240000000000002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24.191666666666666</v>
          </cell>
          <cell r="C28">
            <v>30.2</v>
          </cell>
          <cell r="D28">
            <v>20.7</v>
          </cell>
          <cell r="E28">
            <v>74.25</v>
          </cell>
          <cell r="F28">
            <v>86</v>
          </cell>
          <cell r="G28">
            <v>55</v>
          </cell>
          <cell r="H28">
            <v>32.76</v>
          </cell>
          <cell r="I28" t="str">
            <v>N</v>
          </cell>
          <cell r="J28">
            <v>56.519999999999996</v>
          </cell>
          <cell r="K28">
            <v>0</v>
          </cell>
        </row>
        <row r="29">
          <cell r="B29">
            <v>23.300000000000008</v>
          </cell>
          <cell r="C29">
            <v>30.8</v>
          </cell>
          <cell r="D29">
            <v>19.3</v>
          </cell>
          <cell r="E29">
            <v>79.833333333333329</v>
          </cell>
          <cell r="F29">
            <v>94</v>
          </cell>
          <cell r="G29">
            <v>53</v>
          </cell>
          <cell r="H29">
            <v>18.36</v>
          </cell>
          <cell r="I29" t="str">
            <v>NE</v>
          </cell>
          <cell r="J29">
            <v>33.119999999999997</v>
          </cell>
          <cell r="K29">
            <v>0.60000000000000009</v>
          </cell>
        </row>
        <row r="30">
          <cell r="B30">
            <v>25.374999999999996</v>
          </cell>
          <cell r="C30">
            <v>32.9</v>
          </cell>
          <cell r="D30">
            <v>21.3</v>
          </cell>
          <cell r="E30">
            <v>74.708333333333329</v>
          </cell>
          <cell r="F30">
            <v>95</v>
          </cell>
          <cell r="G30">
            <v>44</v>
          </cell>
          <cell r="H30">
            <v>21.240000000000002</v>
          </cell>
          <cell r="I30" t="str">
            <v>NE</v>
          </cell>
          <cell r="J30">
            <v>35.64</v>
          </cell>
          <cell r="K30">
            <v>0</v>
          </cell>
        </row>
        <row r="31">
          <cell r="B31">
            <v>24.374999999999996</v>
          </cell>
          <cell r="C31">
            <v>29</v>
          </cell>
          <cell r="D31">
            <v>21.3</v>
          </cell>
          <cell r="E31">
            <v>73.208333333333329</v>
          </cell>
          <cell r="F31">
            <v>95</v>
          </cell>
          <cell r="G31">
            <v>37</v>
          </cell>
          <cell r="H31">
            <v>21.6</v>
          </cell>
          <cell r="I31" t="str">
            <v>S</v>
          </cell>
          <cell r="J31">
            <v>40.680000000000007</v>
          </cell>
          <cell r="K31">
            <v>2.8</v>
          </cell>
        </row>
        <row r="32">
          <cell r="B32">
            <v>23.120833333333337</v>
          </cell>
          <cell r="C32">
            <v>30.6</v>
          </cell>
          <cell r="D32">
            <v>16.3</v>
          </cell>
          <cell r="E32">
            <v>54.666666666666664</v>
          </cell>
          <cell r="F32">
            <v>76</v>
          </cell>
          <cell r="G32">
            <v>29</v>
          </cell>
          <cell r="H32">
            <v>21.240000000000002</v>
          </cell>
          <cell r="I32" t="str">
            <v>S</v>
          </cell>
          <cell r="J32">
            <v>34.200000000000003</v>
          </cell>
          <cell r="K32">
            <v>0</v>
          </cell>
        </row>
        <row r="33">
          <cell r="B33">
            <v>24.462499999999995</v>
          </cell>
          <cell r="C33">
            <v>30.4</v>
          </cell>
          <cell r="D33">
            <v>18.7</v>
          </cell>
          <cell r="E33">
            <v>54.583333333333336</v>
          </cell>
          <cell r="F33">
            <v>83</v>
          </cell>
          <cell r="G33">
            <v>40</v>
          </cell>
          <cell r="H33">
            <v>22.68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24.904166666666669</v>
          </cell>
          <cell r="C34">
            <v>31.3</v>
          </cell>
          <cell r="D34">
            <v>19.899999999999999</v>
          </cell>
          <cell r="E34">
            <v>61.583333333333336</v>
          </cell>
          <cell r="F34">
            <v>84</v>
          </cell>
          <cell r="G34">
            <v>41</v>
          </cell>
          <cell r="H34">
            <v>18</v>
          </cell>
          <cell r="I34" t="str">
            <v>NE</v>
          </cell>
          <cell r="J34">
            <v>32.04</v>
          </cell>
          <cell r="K34">
            <v>0.8</v>
          </cell>
        </row>
        <row r="35">
          <cell r="B35">
            <v>26.608333333333331</v>
          </cell>
          <cell r="C35">
            <v>32.9</v>
          </cell>
          <cell r="D35">
            <v>21.4</v>
          </cell>
          <cell r="E35">
            <v>57.666666666666664</v>
          </cell>
          <cell r="F35">
            <v>81</v>
          </cell>
          <cell r="G35">
            <v>35</v>
          </cell>
          <cell r="H35">
            <v>28.8</v>
          </cell>
          <cell r="I35" t="str">
            <v>NE</v>
          </cell>
          <cell r="J35">
            <v>47.519999999999996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18.774999999999995</v>
          </cell>
          <cell r="C5">
            <v>24.3</v>
          </cell>
          <cell r="D5">
            <v>15.6</v>
          </cell>
          <cell r="E5">
            <v>87.666666666666671</v>
          </cell>
          <cell r="F5">
            <v>96</v>
          </cell>
          <cell r="G5">
            <v>70</v>
          </cell>
          <cell r="H5">
            <v>12.24</v>
          </cell>
          <cell r="I5" t="str">
            <v>S</v>
          </cell>
          <cell r="J5">
            <v>24.840000000000003</v>
          </cell>
          <cell r="K5">
            <v>2.6</v>
          </cell>
        </row>
        <row r="6">
          <cell r="B6">
            <v>20.879166666666666</v>
          </cell>
          <cell r="C6">
            <v>27.4</v>
          </cell>
          <cell r="D6">
            <v>17.899999999999999</v>
          </cell>
          <cell r="E6">
            <v>85.375</v>
          </cell>
          <cell r="F6">
            <v>95</v>
          </cell>
          <cell r="G6">
            <v>60</v>
          </cell>
          <cell r="H6">
            <v>10.44</v>
          </cell>
          <cell r="I6" t="str">
            <v>SE</v>
          </cell>
          <cell r="J6">
            <v>18.36</v>
          </cell>
          <cell r="K6">
            <v>13.000000000000002</v>
          </cell>
        </row>
        <row r="7">
          <cell r="B7">
            <v>26.0625</v>
          </cell>
          <cell r="C7">
            <v>33.5</v>
          </cell>
          <cell r="D7">
            <v>21.4</v>
          </cell>
          <cell r="E7">
            <v>68.208333333333329</v>
          </cell>
          <cell r="F7">
            <v>89</v>
          </cell>
          <cell r="G7">
            <v>40</v>
          </cell>
          <cell r="H7">
            <v>18</v>
          </cell>
          <cell r="I7" t="str">
            <v>NO</v>
          </cell>
          <cell r="J7">
            <v>37.440000000000005</v>
          </cell>
          <cell r="K7">
            <v>0</v>
          </cell>
        </row>
        <row r="8">
          <cell r="B8">
            <v>21.345833333333331</v>
          </cell>
          <cell r="C8">
            <v>27.6</v>
          </cell>
          <cell r="D8">
            <v>19.100000000000001</v>
          </cell>
          <cell r="E8">
            <v>85.541666666666671</v>
          </cell>
          <cell r="F8">
            <v>95</v>
          </cell>
          <cell r="G8">
            <v>59</v>
          </cell>
          <cell r="H8">
            <v>17.64</v>
          </cell>
          <cell r="I8" t="str">
            <v>S</v>
          </cell>
          <cell r="J8">
            <v>39.96</v>
          </cell>
          <cell r="K8">
            <v>48.8</v>
          </cell>
        </row>
        <row r="9">
          <cell r="B9">
            <v>19.720833333333335</v>
          </cell>
          <cell r="C9">
            <v>25.4</v>
          </cell>
          <cell r="D9">
            <v>13.4</v>
          </cell>
          <cell r="E9">
            <v>60.625</v>
          </cell>
          <cell r="F9">
            <v>90</v>
          </cell>
          <cell r="G9">
            <v>26</v>
          </cell>
          <cell r="H9">
            <v>16.559999999999999</v>
          </cell>
          <cell r="I9" t="str">
            <v>S</v>
          </cell>
          <cell r="J9">
            <v>38.880000000000003</v>
          </cell>
          <cell r="K9">
            <v>0</v>
          </cell>
        </row>
        <row r="10">
          <cell r="B10">
            <v>20.683333333333334</v>
          </cell>
          <cell r="C10">
            <v>27.7</v>
          </cell>
          <cell r="D10">
            <v>14.9</v>
          </cell>
          <cell r="E10">
            <v>51.875</v>
          </cell>
          <cell r="F10">
            <v>83</v>
          </cell>
          <cell r="G10">
            <v>25</v>
          </cell>
          <cell r="H10">
            <v>12.96</v>
          </cell>
          <cell r="I10" t="str">
            <v>SE</v>
          </cell>
          <cell r="J10">
            <v>31.319999999999997</v>
          </cell>
          <cell r="K10">
            <v>0</v>
          </cell>
        </row>
        <row r="11">
          <cell r="B11">
            <v>21.225000000000001</v>
          </cell>
          <cell r="C11">
            <v>28.3</v>
          </cell>
          <cell r="D11">
            <v>15.7</v>
          </cell>
          <cell r="E11">
            <v>58.958333333333336</v>
          </cell>
          <cell r="F11">
            <v>83</v>
          </cell>
          <cell r="G11">
            <v>30</v>
          </cell>
          <cell r="H11">
            <v>12.96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22.741666666666664</v>
          </cell>
          <cell r="C12">
            <v>30.5</v>
          </cell>
          <cell r="D12">
            <v>16.600000000000001</v>
          </cell>
          <cell r="E12">
            <v>54.375</v>
          </cell>
          <cell r="F12">
            <v>75</v>
          </cell>
          <cell r="G12">
            <v>34</v>
          </cell>
          <cell r="H12">
            <v>16.920000000000002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25.041666666666671</v>
          </cell>
          <cell r="C13">
            <v>33.1</v>
          </cell>
          <cell r="D13">
            <v>19.2</v>
          </cell>
          <cell r="E13">
            <v>58.5</v>
          </cell>
          <cell r="F13">
            <v>81</v>
          </cell>
          <cell r="G13">
            <v>32</v>
          </cell>
          <cell r="H13">
            <v>30.96</v>
          </cell>
          <cell r="I13" t="str">
            <v>NE</v>
          </cell>
          <cell r="J13">
            <v>51.84</v>
          </cell>
          <cell r="K13">
            <v>0</v>
          </cell>
        </row>
        <row r="14">
          <cell r="B14">
            <v>25.537499999999994</v>
          </cell>
          <cell r="C14">
            <v>31.4</v>
          </cell>
          <cell r="D14">
            <v>20.3</v>
          </cell>
          <cell r="E14">
            <v>58.875</v>
          </cell>
          <cell r="F14">
            <v>75</v>
          </cell>
          <cell r="G14">
            <v>44</v>
          </cell>
          <cell r="H14">
            <v>27.36</v>
          </cell>
          <cell r="I14" t="str">
            <v>NE</v>
          </cell>
          <cell r="J14">
            <v>47.88</v>
          </cell>
          <cell r="K14">
            <v>0</v>
          </cell>
        </row>
        <row r="15">
          <cell r="B15">
            <v>21.995833333333337</v>
          </cell>
          <cell r="C15">
            <v>26</v>
          </cell>
          <cell r="D15">
            <v>19</v>
          </cell>
          <cell r="E15">
            <v>72.25</v>
          </cell>
          <cell r="F15">
            <v>95</v>
          </cell>
          <cell r="G15">
            <v>51</v>
          </cell>
          <cell r="H15">
            <v>14.76</v>
          </cell>
          <cell r="I15" t="str">
            <v>L</v>
          </cell>
          <cell r="J15">
            <v>31.680000000000003</v>
          </cell>
          <cell r="K15">
            <v>18.2</v>
          </cell>
        </row>
        <row r="16">
          <cell r="B16">
            <v>24.345833333333331</v>
          </cell>
          <cell r="C16">
            <v>31.8</v>
          </cell>
          <cell r="D16">
            <v>18.8</v>
          </cell>
          <cell r="E16">
            <v>68.541666666666671</v>
          </cell>
          <cell r="F16">
            <v>94</v>
          </cell>
          <cell r="G16">
            <v>39</v>
          </cell>
          <cell r="H16">
            <v>16.2</v>
          </cell>
          <cell r="I16" t="str">
            <v>NO</v>
          </cell>
          <cell r="J16">
            <v>36.72</v>
          </cell>
          <cell r="K16">
            <v>0.4</v>
          </cell>
        </row>
        <row r="17">
          <cell r="B17">
            <v>21.262499999999999</v>
          </cell>
          <cell r="C17">
            <v>27.3</v>
          </cell>
          <cell r="D17">
            <v>18</v>
          </cell>
          <cell r="E17">
            <v>83</v>
          </cell>
          <cell r="F17">
            <v>93</v>
          </cell>
          <cell r="G17">
            <v>54</v>
          </cell>
          <cell r="H17">
            <v>27.36</v>
          </cell>
          <cell r="I17" t="str">
            <v>SE</v>
          </cell>
          <cell r="J17">
            <v>49.32</v>
          </cell>
          <cell r="K17">
            <v>9.6000000000000014</v>
          </cell>
        </row>
        <row r="18">
          <cell r="B18">
            <v>23.120833333333337</v>
          </cell>
          <cell r="C18">
            <v>30.5</v>
          </cell>
          <cell r="D18">
            <v>17.600000000000001</v>
          </cell>
          <cell r="E18">
            <v>75</v>
          </cell>
          <cell r="F18">
            <v>94</v>
          </cell>
          <cell r="G18">
            <v>46</v>
          </cell>
          <cell r="H18">
            <v>16.559999999999999</v>
          </cell>
          <cell r="I18" t="str">
            <v>S</v>
          </cell>
          <cell r="J18">
            <v>28.08</v>
          </cell>
          <cell r="K18">
            <v>0.2</v>
          </cell>
        </row>
        <row r="19">
          <cell r="B19">
            <v>22.020833333333329</v>
          </cell>
          <cell r="C19">
            <v>25.5</v>
          </cell>
          <cell r="D19">
            <v>19.8</v>
          </cell>
          <cell r="E19">
            <v>87.875</v>
          </cell>
          <cell r="F19">
            <v>95</v>
          </cell>
          <cell r="G19">
            <v>72</v>
          </cell>
          <cell r="H19">
            <v>19.440000000000001</v>
          </cell>
          <cell r="I19" t="str">
            <v>SE</v>
          </cell>
          <cell r="J19">
            <v>30.240000000000002</v>
          </cell>
          <cell r="K19">
            <v>9.6</v>
          </cell>
        </row>
        <row r="20">
          <cell r="B20">
            <v>24.325000000000006</v>
          </cell>
          <cell r="C20">
            <v>30.3</v>
          </cell>
          <cell r="D20">
            <v>20.7</v>
          </cell>
          <cell r="E20">
            <v>79.5</v>
          </cell>
          <cell r="F20">
            <v>96</v>
          </cell>
          <cell r="G20">
            <v>52</v>
          </cell>
          <cell r="H20">
            <v>11.879999999999999</v>
          </cell>
          <cell r="I20" t="str">
            <v>SE</v>
          </cell>
          <cell r="J20">
            <v>24.48</v>
          </cell>
          <cell r="K20">
            <v>0.4</v>
          </cell>
        </row>
        <row r="21">
          <cell r="B21">
            <v>24.845833333333331</v>
          </cell>
          <cell r="C21">
            <v>30.3</v>
          </cell>
          <cell r="D21">
            <v>20.399999999999999</v>
          </cell>
          <cell r="E21">
            <v>74.5</v>
          </cell>
          <cell r="F21">
            <v>94</v>
          </cell>
          <cell r="G21">
            <v>47</v>
          </cell>
          <cell r="H21">
            <v>13.32</v>
          </cell>
          <cell r="I21" t="str">
            <v>SE</v>
          </cell>
          <cell r="J21">
            <v>27.36</v>
          </cell>
          <cell r="K21">
            <v>0</v>
          </cell>
        </row>
        <row r="22">
          <cell r="B22">
            <v>24.245833333333334</v>
          </cell>
          <cell r="C22">
            <v>31.6</v>
          </cell>
          <cell r="D22">
            <v>18.7</v>
          </cell>
          <cell r="E22">
            <v>69.166666666666671</v>
          </cell>
          <cell r="F22">
            <v>95</v>
          </cell>
          <cell r="G22">
            <v>31</v>
          </cell>
          <cell r="H22">
            <v>12.96</v>
          </cell>
          <cell r="I22" t="str">
            <v>S</v>
          </cell>
          <cell r="J22">
            <v>30.96</v>
          </cell>
          <cell r="K22">
            <v>7.8</v>
          </cell>
        </row>
        <row r="23">
          <cell r="B23">
            <v>24.241666666666671</v>
          </cell>
          <cell r="C23">
            <v>32.4</v>
          </cell>
          <cell r="D23">
            <v>16.7</v>
          </cell>
          <cell r="E23">
            <v>50.083333333333336</v>
          </cell>
          <cell r="F23">
            <v>80</v>
          </cell>
          <cell r="G23">
            <v>20</v>
          </cell>
          <cell r="H23">
            <v>12.6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26.441666666666659</v>
          </cell>
          <cell r="C24">
            <v>34.5</v>
          </cell>
          <cell r="D24">
            <v>17.2</v>
          </cell>
          <cell r="E24">
            <v>44.708333333333336</v>
          </cell>
          <cell r="F24">
            <v>69</v>
          </cell>
          <cell r="G24">
            <v>29</v>
          </cell>
          <cell r="H24">
            <v>22.68</v>
          </cell>
          <cell r="I24" t="str">
            <v>N</v>
          </cell>
          <cell r="J24">
            <v>45</v>
          </cell>
          <cell r="K24">
            <v>0</v>
          </cell>
        </row>
        <row r="25">
          <cell r="B25">
            <v>29.108333333333338</v>
          </cell>
          <cell r="C25">
            <v>34</v>
          </cell>
          <cell r="D25">
            <v>25.1</v>
          </cell>
          <cell r="E25">
            <v>56.375</v>
          </cell>
          <cell r="F25">
            <v>72</v>
          </cell>
          <cell r="G25">
            <v>40</v>
          </cell>
          <cell r="H25">
            <v>22.32</v>
          </cell>
          <cell r="I25" t="str">
            <v>N</v>
          </cell>
          <cell r="J25">
            <v>50.76</v>
          </cell>
          <cell r="K25">
            <v>0</v>
          </cell>
        </row>
        <row r="26">
          <cell r="B26">
            <v>24.679166666666664</v>
          </cell>
          <cell r="C26">
            <v>30.7</v>
          </cell>
          <cell r="D26">
            <v>19.100000000000001</v>
          </cell>
          <cell r="E26">
            <v>72.833333333333329</v>
          </cell>
          <cell r="F26">
            <v>94</v>
          </cell>
          <cell r="G26">
            <v>52</v>
          </cell>
          <cell r="H26">
            <v>16.559999999999999</v>
          </cell>
          <cell r="I26" t="str">
            <v>N</v>
          </cell>
          <cell r="J26">
            <v>60.480000000000004</v>
          </cell>
          <cell r="K26">
            <v>23.400000000000002</v>
          </cell>
        </row>
        <row r="27">
          <cell r="B27">
            <v>27.462499999999995</v>
          </cell>
          <cell r="C27">
            <v>33.799999999999997</v>
          </cell>
          <cell r="D27">
            <v>22.1</v>
          </cell>
          <cell r="E27">
            <v>63.458333333333336</v>
          </cell>
          <cell r="F27">
            <v>86</v>
          </cell>
          <cell r="G27">
            <v>39</v>
          </cell>
          <cell r="H27">
            <v>15.840000000000002</v>
          </cell>
          <cell r="I27" t="str">
            <v>N</v>
          </cell>
          <cell r="J27">
            <v>33.840000000000003</v>
          </cell>
          <cell r="K27">
            <v>0</v>
          </cell>
        </row>
        <row r="28">
          <cell r="B28">
            <v>26.891666666666666</v>
          </cell>
          <cell r="C28">
            <v>33.299999999999997</v>
          </cell>
          <cell r="D28">
            <v>22.4</v>
          </cell>
          <cell r="E28">
            <v>66.5</v>
          </cell>
          <cell r="F28">
            <v>85</v>
          </cell>
          <cell r="G28">
            <v>45</v>
          </cell>
          <cell r="H28">
            <v>23.400000000000002</v>
          </cell>
          <cell r="I28" t="str">
            <v>NO</v>
          </cell>
          <cell r="J28">
            <v>57.6</v>
          </cell>
          <cell r="K28">
            <v>9.6</v>
          </cell>
        </row>
        <row r="29">
          <cell r="B29">
            <v>25.212500000000002</v>
          </cell>
          <cell r="C29">
            <v>31.6</v>
          </cell>
          <cell r="D29">
            <v>21.3</v>
          </cell>
          <cell r="E29">
            <v>73.041666666666671</v>
          </cell>
          <cell r="F29">
            <v>90</v>
          </cell>
          <cell r="G29">
            <v>48</v>
          </cell>
          <cell r="H29">
            <v>15.48</v>
          </cell>
          <cell r="I29" t="str">
            <v>SE</v>
          </cell>
          <cell r="J29">
            <v>31.319999999999997</v>
          </cell>
          <cell r="K29">
            <v>0.6</v>
          </cell>
        </row>
        <row r="30">
          <cell r="B30">
            <v>26.681481481481484</v>
          </cell>
          <cell r="C30">
            <v>34.299999999999997</v>
          </cell>
          <cell r="D30">
            <v>21.6</v>
          </cell>
          <cell r="E30">
            <v>69.592592592592595</v>
          </cell>
          <cell r="F30">
            <v>92</v>
          </cell>
          <cell r="G30">
            <v>40</v>
          </cell>
          <cell r="H30">
            <v>14.76</v>
          </cell>
          <cell r="I30" t="str">
            <v>SE</v>
          </cell>
          <cell r="J30">
            <v>31.680000000000003</v>
          </cell>
          <cell r="K30">
            <v>0.4</v>
          </cell>
        </row>
        <row r="31">
          <cell r="B31">
            <v>23.223809523809521</v>
          </cell>
          <cell r="C31">
            <v>30.7</v>
          </cell>
          <cell r="D31">
            <v>19.600000000000001</v>
          </cell>
          <cell r="E31">
            <v>84.952380952380949</v>
          </cell>
          <cell r="F31">
            <v>95</v>
          </cell>
          <cell r="G31">
            <v>57</v>
          </cell>
          <cell r="H31">
            <v>24.12</v>
          </cell>
          <cell r="I31" t="str">
            <v>SE</v>
          </cell>
          <cell r="J31">
            <v>55.080000000000005</v>
          </cell>
          <cell r="K31">
            <v>78</v>
          </cell>
        </row>
        <row r="32">
          <cell r="B32">
            <v>24.470833333333335</v>
          </cell>
          <cell r="C32">
            <v>32.1</v>
          </cell>
          <cell r="D32">
            <v>18.3</v>
          </cell>
          <cell r="E32">
            <v>71.583333333333329</v>
          </cell>
          <cell r="F32">
            <v>94</v>
          </cell>
          <cell r="G32">
            <v>41</v>
          </cell>
          <cell r="H32">
            <v>14.4</v>
          </cell>
          <cell r="I32" t="str">
            <v>SE</v>
          </cell>
          <cell r="J32">
            <v>24.12</v>
          </cell>
          <cell r="K32">
            <v>0.2</v>
          </cell>
        </row>
        <row r="33">
          <cell r="B33">
            <v>27.075000000000003</v>
          </cell>
          <cell r="C33">
            <v>33.9</v>
          </cell>
          <cell r="D33">
            <v>22.8</v>
          </cell>
          <cell r="E33">
            <v>61.666666666666664</v>
          </cell>
          <cell r="F33">
            <v>77</v>
          </cell>
          <cell r="G33">
            <v>39</v>
          </cell>
          <cell r="H33">
            <v>16.920000000000002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25.683333333333326</v>
          </cell>
          <cell r="C34">
            <v>31.5</v>
          </cell>
          <cell r="D34">
            <v>21.1</v>
          </cell>
          <cell r="E34">
            <v>70.916666666666671</v>
          </cell>
          <cell r="F34">
            <v>94</v>
          </cell>
          <cell r="G34">
            <v>44</v>
          </cell>
          <cell r="H34">
            <v>13.32</v>
          </cell>
          <cell r="I34" t="str">
            <v>NO</v>
          </cell>
          <cell r="J34">
            <v>44.28</v>
          </cell>
          <cell r="K34">
            <v>10</v>
          </cell>
        </row>
        <row r="35">
          <cell r="B35">
            <v>26.612499999999997</v>
          </cell>
          <cell r="C35">
            <v>33.5</v>
          </cell>
          <cell r="D35">
            <v>21.5</v>
          </cell>
          <cell r="E35">
            <v>68.375</v>
          </cell>
          <cell r="F35">
            <v>89</v>
          </cell>
          <cell r="G35">
            <v>38</v>
          </cell>
          <cell r="H35">
            <v>13.32</v>
          </cell>
          <cell r="I35" t="str">
            <v>N</v>
          </cell>
          <cell r="J35">
            <v>43.56</v>
          </cell>
          <cell r="K35">
            <v>0.60000000000000009</v>
          </cell>
        </row>
        <row r="36">
          <cell r="I36" t="str">
            <v>SE</v>
          </cell>
        </row>
      </sheetData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23.420833333333334</v>
          </cell>
          <cell r="C5">
            <v>32</v>
          </cell>
          <cell r="D5">
            <v>17.100000000000001</v>
          </cell>
          <cell r="E5">
            <v>74.25</v>
          </cell>
          <cell r="F5">
            <v>92</v>
          </cell>
          <cell r="G5">
            <v>45</v>
          </cell>
          <cell r="H5">
            <v>23.040000000000003</v>
          </cell>
          <cell r="I5" t="str">
            <v>S</v>
          </cell>
          <cell r="J5">
            <v>36</v>
          </cell>
          <cell r="K5">
            <v>0</v>
          </cell>
        </row>
        <row r="6">
          <cell r="B6">
            <v>25.416666666666668</v>
          </cell>
          <cell r="C6">
            <v>32.200000000000003</v>
          </cell>
          <cell r="D6">
            <v>19.7</v>
          </cell>
          <cell r="E6">
            <v>67.666666666666671</v>
          </cell>
          <cell r="F6">
            <v>94</v>
          </cell>
          <cell r="G6">
            <v>40</v>
          </cell>
          <cell r="H6">
            <v>16.559999999999999</v>
          </cell>
          <cell r="I6" t="str">
            <v>NE</v>
          </cell>
          <cell r="J6">
            <v>29.52</v>
          </cell>
          <cell r="K6">
            <v>0.2</v>
          </cell>
        </row>
        <row r="7">
          <cell r="B7">
            <v>27.545833333333331</v>
          </cell>
          <cell r="C7">
            <v>34.799999999999997</v>
          </cell>
          <cell r="D7">
            <v>22</v>
          </cell>
          <cell r="E7">
            <v>58.791666666666664</v>
          </cell>
          <cell r="F7">
            <v>84</v>
          </cell>
          <cell r="G7">
            <v>30</v>
          </cell>
          <cell r="H7">
            <v>18.36</v>
          </cell>
          <cell r="I7" t="str">
            <v>L</v>
          </cell>
          <cell r="J7">
            <v>42.12</v>
          </cell>
          <cell r="K7">
            <v>0</v>
          </cell>
        </row>
        <row r="8">
          <cell r="B8">
            <v>24.154166666666669</v>
          </cell>
          <cell r="C8">
            <v>29</v>
          </cell>
          <cell r="D8">
            <v>21.5</v>
          </cell>
          <cell r="E8">
            <v>74.083333333333329</v>
          </cell>
          <cell r="F8">
            <v>94</v>
          </cell>
          <cell r="G8">
            <v>48</v>
          </cell>
          <cell r="H8">
            <v>23.400000000000002</v>
          </cell>
          <cell r="I8" t="str">
            <v>NE</v>
          </cell>
          <cell r="J8">
            <v>34.92</v>
          </cell>
          <cell r="K8">
            <v>21.8</v>
          </cell>
        </row>
        <row r="9">
          <cell r="B9">
            <v>22.474999999999998</v>
          </cell>
          <cell r="C9">
            <v>27.6</v>
          </cell>
          <cell r="D9">
            <v>19</v>
          </cell>
          <cell r="E9">
            <v>78.208333333333329</v>
          </cell>
          <cell r="F9">
            <v>94</v>
          </cell>
          <cell r="G9">
            <v>47</v>
          </cell>
          <cell r="H9">
            <v>30.96</v>
          </cell>
          <cell r="I9" t="str">
            <v>SE</v>
          </cell>
          <cell r="J9">
            <v>45.72</v>
          </cell>
          <cell r="K9">
            <v>0</v>
          </cell>
        </row>
        <row r="10">
          <cell r="B10">
            <v>23.441666666666666</v>
          </cell>
          <cell r="C10">
            <v>30.4</v>
          </cell>
          <cell r="D10">
            <v>18.899999999999999</v>
          </cell>
          <cell r="E10">
            <v>53.083333333333336</v>
          </cell>
          <cell r="F10">
            <v>77</v>
          </cell>
          <cell r="G10">
            <v>33</v>
          </cell>
          <cell r="H10">
            <v>29.16</v>
          </cell>
          <cell r="I10" t="str">
            <v>SE</v>
          </cell>
          <cell r="J10">
            <v>44.28</v>
          </cell>
          <cell r="K10">
            <v>0</v>
          </cell>
        </row>
        <row r="11">
          <cell r="B11">
            <v>23.462500000000002</v>
          </cell>
          <cell r="C11">
            <v>30.6</v>
          </cell>
          <cell r="D11">
            <v>17.100000000000001</v>
          </cell>
          <cell r="E11">
            <v>53</v>
          </cell>
          <cell r="F11">
            <v>86</v>
          </cell>
          <cell r="G11">
            <v>31</v>
          </cell>
          <cell r="H11">
            <v>20.16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26.049999999999997</v>
          </cell>
          <cell r="C12">
            <v>34.5</v>
          </cell>
          <cell r="D12">
            <v>20.100000000000001</v>
          </cell>
          <cell r="E12">
            <v>50.083333333333336</v>
          </cell>
          <cell r="F12">
            <v>70</v>
          </cell>
          <cell r="G12">
            <v>28</v>
          </cell>
          <cell r="H12">
            <v>28.8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25.654166666666669</v>
          </cell>
          <cell r="C13">
            <v>34.1</v>
          </cell>
          <cell r="D13">
            <v>20.399999999999999</v>
          </cell>
          <cell r="E13">
            <v>62.958333333333336</v>
          </cell>
          <cell r="F13">
            <v>88</v>
          </cell>
          <cell r="G13">
            <v>36</v>
          </cell>
          <cell r="H13">
            <v>21.96</v>
          </cell>
          <cell r="I13" t="str">
            <v>L</v>
          </cell>
          <cell r="J13">
            <v>71.64</v>
          </cell>
          <cell r="K13">
            <v>7.8</v>
          </cell>
        </row>
        <row r="14">
          <cell r="B14">
            <v>26.224999999999998</v>
          </cell>
          <cell r="C14">
            <v>33.9</v>
          </cell>
          <cell r="D14">
            <v>21.5</v>
          </cell>
          <cell r="E14">
            <v>62.916666666666664</v>
          </cell>
          <cell r="F14">
            <v>84</v>
          </cell>
          <cell r="G14">
            <v>30</v>
          </cell>
          <cell r="H14">
            <v>25.2</v>
          </cell>
          <cell r="I14" t="str">
            <v>L</v>
          </cell>
          <cell r="J14">
            <v>48.96</v>
          </cell>
          <cell r="K14">
            <v>0</v>
          </cell>
        </row>
        <row r="15">
          <cell r="B15">
            <v>24.145833333333332</v>
          </cell>
          <cell r="C15">
            <v>26.6</v>
          </cell>
          <cell r="D15">
            <v>21.1</v>
          </cell>
          <cell r="E15">
            <v>72.875</v>
          </cell>
          <cell r="F15">
            <v>85</v>
          </cell>
          <cell r="G15">
            <v>62</v>
          </cell>
          <cell r="H15">
            <v>19.440000000000001</v>
          </cell>
          <cell r="I15" t="str">
            <v>L</v>
          </cell>
          <cell r="J15">
            <v>31.680000000000003</v>
          </cell>
          <cell r="K15">
            <v>1.8</v>
          </cell>
        </row>
        <row r="16">
          <cell r="B16">
            <v>24.883333333333329</v>
          </cell>
          <cell r="C16">
            <v>32.4</v>
          </cell>
          <cell r="D16">
            <v>20.2</v>
          </cell>
          <cell r="E16">
            <v>67.291666666666671</v>
          </cell>
          <cell r="F16">
            <v>87</v>
          </cell>
          <cell r="G16">
            <v>36</v>
          </cell>
          <cell r="H16">
            <v>23.759999999999998</v>
          </cell>
          <cell r="I16" t="str">
            <v>L</v>
          </cell>
          <cell r="J16">
            <v>41.4</v>
          </cell>
          <cell r="K16">
            <v>0.2</v>
          </cell>
        </row>
        <row r="17">
          <cell r="B17">
            <v>25.662500000000005</v>
          </cell>
          <cell r="C17">
            <v>33.9</v>
          </cell>
          <cell r="D17">
            <v>20.7</v>
          </cell>
          <cell r="E17">
            <v>65.625</v>
          </cell>
          <cell r="F17">
            <v>95</v>
          </cell>
          <cell r="G17">
            <v>33</v>
          </cell>
          <cell r="H17">
            <v>26.28</v>
          </cell>
          <cell r="I17" t="str">
            <v>L</v>
          </cell>
          <cell r="J17">
            <v>50.76</v>
          </cell>
          <cell r="K17">
            <v>8.3999999999999986</v>
          </cell>
        </row>
        <row r="18">
          <cell r="B18">
            <v>24.566666666666674</v>
          </cell>
          <cell r="C18">
            <v>32.299999999999997</v>
          </cell>
          <cell r="D18">
            <v>20</v>
          </cell>
          <cell r="E18">
            <v>73.208333333333329</v>
          </cell>
          <cell r="F18">
            <v>91</v>
          </cell>
          <cell r="G18">
            <v>40</v>
          </cell>
          <cell r="H18">
            <v>29.880000000000003</v>
          </cell>
          <cell r="I18" t="str">
            <v>L</v>
          </cell>
          <cell r="J18">
            <v>44.64</v>
          </cell>
          <cell r="K18">
            <v>1.2</v>
          </cell>
        </row>
        <row r="19">
          <cell r="B19">
            <v>24.220833333333335</v>
          </cell>
          <cell r="C19">
            <v>31</v>
          </cell>
          <cell r="D19">
            <v>21.1</v>
          </cell>
          <cell r="E19">
            <v>78.541666666666671</v>
          </cell>
          <cell r="F19">
            <v>95</v>
          </cell>
          <cell r="G19">
            <v>43</v>
          </cell>
          <cell r="H19">
            <v>22.32</v>
          </cell>
          <cell r="I19" t="str">
            <v>SE</v>
          </cell>
          <cell r="J19">
            <v>45.36</v>
          </cell>
          <cell r="K19">
            <v>0.60000000000000009</v>
          </cell>
        </row>
        <row r="20">
          <cell r="B20">
            <v>26.566666666666666</v>
          </cell>
          <cell r="C20">
            <v>33.5</v>
          </cell>
          <cell r="D20">
            <v>21.2</v>
          </cell>
          <cell r="E20">
            <v>68.625</v>
          </cell>
          <cell r="F20">
            <v>94</v>
          </cell>
          <cell r="G20">
            <v>39</v>
          </cell>
          <cell r="H20">
            <v>19.440000000000001</v>
          </cell>
          <cell r="I20" t="str">
            <v>O</v>
          </cell>
          <cell r="J20">
            <v>37.080000000000005</v>
          </cell>
          <cell r="K20">
            <v>0</v>
          </cell>
        </row>
        <row r="21">
          <cell r="B21">
            <v>26.262499999999999</v>
          </cell>
          <cell r="C21">
            <v>34</v>
          </cell>
          <cell r="D21">
            <v>21.5</v>
          </cell>
          <cell r="E21">
            <v>68.041666666666671</v>
          </cell>
          <cell r="F21">
            <v>89</v>
          </cell>
          <cell r="G21">
            <v>36</v>
          </cell>
          <cell r="H21">
            <v>26.28</v>
          </cell>
          <cell r="I21" t="str">
            <v>O</v>
          </cell>
          <cell r="J21">
            <v>43.2</v>
          </cell>
          <cell r="K21">
            <v>0</v>
          </cell>
        </row>
        <row r="22">
          <cell r="B22">
            <v>24.679166666666664</v>
          </cell>
          <cell r="C22">
            <v>30</v>
          </cell>
          <cell r="D22">
            <v>20.7</v>
          </cell>
          <cell r="E22">
            <v>75.958333333333329</v>
          </cell>
          <cell r="F22">
            <v>92</v>
          </cell>
          <cell r="G22">
            <v>53</v>
          </cell>
          <cell r="H22">
            <v>19.440000000000001</v>
          </cell>
          <cell r="I22" t="str">
            <v>NO</v>
          </cell>
          <cell r="J22">
            <v>33.840000000000003</v>
          </cell>
          <cell r="K22">
            <v>0</v>
          </cell>
        </row>
        <row r="23">
          <cell r="B23">
            <v>25.458333333333332</v>
          </cell>
          <cell r="C23">
            <v>33.4</v>
          </cell>
          <cell r="D23">
            <v>20.2</v>
          </cell>
          <cell r="E23">
            <v>73.208333333333329</v>
          </cell>
          <cell r="F23">
            <v>97</v>
          </cell>
          <cell r="G23">
            <v>39</v>
          </cell>
          <cell r="H23">
            <v>17.64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27.483333333333334</v>
          </cell>
          <cell r="C24">
            <v>35.1</v>
          </cell>
          <cell r="D24">
            <v>21.9</v>
          </cell>
          <cell r="E24">
            <v>61.875</v>
          </cell>
          <cell r="F24">
            <v>84</v>
          </cell>
          <cell r="G24">
            <v>34</v>
          </cell>
          <cell r="H24">
            <v>26.64</v>
          </cell>
          <cell r="I24" t="str">
            <v>NE</v>
          </cell>
          <cell r="J24">
            <v>50.04</v>
          </cell>
          <cell r="K24">
            <v>0</v>
          </cell>
        </row>
        <row r="25">
          <cell r="B25">
            <v>27.862499999999997</v>
          </cell>
          <cell r="C25">
            <v>34.200000000000003</v>
          </cell>
          <cell r="D25">
            <v>23.6</v>
          </cell>
          <cell r="E25">
            <v>59.458333333333336</v>
          </cell>
          <cell r="F25">
            <v>78</v>
          </cell>
          <cell r="G25">
            <v>37</v>
          </cell>
          <cell r="H25">
            <v>30.6</v>
          </cell>
          <cell r="I25" t="str">
            <v>N</v>
          </cell>
          <cell r="J25">
            <v>47.16</v>
          </cell>
          <cell r="K25">
            <v>0</v>
          </cell>
        </row>
        <row r="26">
          <cell r="B26">
            <v>24.837500000000002</v>
          </cell>
          <cell r="C26">
            <v>27.9</v>
          </cell>
          <cell r="D26">
            <v>22.3</v>
          </cell>
          <cell r="E26">
            <v>72.375</v>
          </cell>
          <cell r="F26">
            <v>89</v>
          </cell>
          <cell r="G26">
            <v>53</v>
          </cell>
          <cell r="H26">
            <v>35.28</v>
          </cell>
          <cell r="I26" t="str">
            <v>NE</v>
          </cell>
          <cell r="J26">
            <v>54.72</v>
          </cell>
          <cell r="K26">
            <v>0.2</v>
          </cell>
        </row>
        <row r="27">
          <cell r="B27">
            <v>26.900000000000002</v>
          </cell>
          <cell r="C27">
            <v>34.200000000000003</v>
          </cell>
          <cell r="D27">
            <v>21.7</v>
          </cell>
          <cell r="E27">
            <v>61.125</v>
          </cell>
          <cell r="F27">
            <v>83</v>
          </cell>
          <cell r="G27">
            <v>33</v>
          </cell>
          <cell r="H27">
            <v>31.680000000000003</v>
          </cell>
          <cell r="I27" t="str">
            <v>N</v>
          </cell>
          <cell r="J27">
            <v>47.88</v>
          </cell>
          <cell r="K27">
            <v>0</v>
          </cell>
        </row>
        <row r="28">
          <cell r="B28">
            <v>26.774999999999995</v>
          </cell>
          <cell r="C28">
            <v>33.700000000000003</v>
          </cell>
          <cell r="D28">
            <v>22.2</v>
          </cell>
          <cell r="E28">
            <v>63.583333333333336</v>
          </cell>
          <cell r="F28">
            <v>84</v>
          </cell>
          <cell r="G28">
            <v>36</v>
          </cell>
          <cell r="H28">
            <v>25.56</v>
          </cell>
          <cell r="I28" t="str">
            <v>NE</v>
          </cell>
          <cell r="J28">
            <v>82.08</v>
          </cell>
          <cell r="K28">
            <v>0</v>
          </cell>
        </row>
        <row r="29">
          <cell r="B29">
            <v>26.712499999999995</v>
          </cell>
          <cell r="C29">
            <v>33.9</v>
          </cell>
          <cell r="D29">
            <v>21.7</v>
          </cell>
          <cell r="E29">
            <v>66.75</v>
          </cell>
          <cell r="F29">
            <v>90</v>
          </cell>
          <cell r="G29">
            <v>36</v>
          </cell>
          <cell r="H29">
            <v>20.88</v>
          </cell>
          <cell r="I29" t="str">
            <v>L</v>
          </cell>
          <cell r="J29">
            <v>41.04</v>
          </cell>
          <cell r="K29">
            <v>0</v>
          </cell>
        </row>
        <row r="30">
          <cell r="B30">
            <v>26.841666666666669</v>
          </cell>
          <cell r="C30">
            <v>36.200000000000003</v>
          </cell>
          <cell r="D30">
            <v>22.6</v>
          </cell>
          <cell r="E30">
            <v>64.75</v>
          </cell>
          <cell r="F30">
            <v>88</v>
          </cell>
          <cell r="G30">
            <v>29</v>
          </cell>
          <cell r="H30">
            <v>27.720000000000002</v>
          </cell>
          <cell r="I30" t="str">
            <v>L</v>
          </cell>
          <cell r="J30">
            <v>57.6</v>
          </cell>
          <cell r="K30">
            <v>1.4000000000000001</v>
          </cell>
        </row>
        <row r="31">
          <cell r="B31">
            <v>24.541666666666668</v>
          </cell>
          <cell r="C31">
            <v>30.8</v>
          </cell>
          <cell r="D31">
            <v>20.100000000000001</v>
          </cell>
          <cell r="E31">
            <v>78.083333333333329</v>
          </cell>
          <cell r="F31">
            <v>95</v>
          </cell>
          <cell r="G31">
            <v>52</v>
          </cell>
          <cell r="H31">
            <v>41.04</v>
          </cell>
          <cell r="I31" t="str">
            <v>NE</v>
          </cell>
          <cell r="J31">
            <v>64.8</v>
          </cell>
          <cell r="K31">
            <v>7.0000000000000009</v>
          </cell>
        </row>
        <row r="32">
          <cell r="B32">
            <v>24.716666666666669</v>
          </cell>
          <cell r="C32">
            <v>32.200000000000003</v>
          </cell>
          <cell r="D32">
            <v>19.899999999999999</v>
          </cell>
          <cell r="E32">
            <v>78.375</v>
          </cell>
          <cell r="F32">
            <v>97</v>
          </cell>
          <cell r="G32">
            <v>46</v>
          </cell>
          <cell r="H32">
            <v>15.840000000000002</v>
          </cell>
          <cell r="I32" t="str">
            <v>SE</v>
          </cell>
          <cell r="J32">
            <v>28.08</v>
          </cell>
          <cell r="K32">
            <v>0</v>
          </cell>
        </row>
        <row r="33">
          <cell r="B33">
            <v>26.533333333333331</v>
          </cell>
          <cell r="C33">
            <v>35</v>
          </cell>
          <cell r="D33">
            <v>20.399999999999999</v>
          </cell>
          <cell r="E33">
            <v>70.916666666666671</v>
          </cell>
          <cell r="F33">
            <v>97</v>
          </cell>
          <cell r="G33">
            <v>39</v>
          </cell>
          <cell r="H33">
            <v>51.480000000000004</v>
          </cell>
          <cell r="I33" t="str">
            <v>L</v>
          </cell>
          <cell r="J33">
            <v>80.28</v>
          </cell>
          <cell r="K33">
            <v>64.599999999999994</v>
          </cell>
        </row>
        <row r="34">
          <cell r="B34">
            <v>24.216666666666669</v>
          </cell>
          <cell r="C34">
            <v>28.6</v>
          </cell>
          <cell r="D34">
            <v>21.2</v>
          </cell>
          <cell r="E34">
            <v>77.125</v>
          </cell>
          <cell r="F34">
            <v>94</v>
          </cell>
          <cell r="G34">
            <v>53</v>
          </cell>
          <cell r="H34">
            <v>28.8</v>
          </cell>
          <cell r="I34" t="str">
            <v>NE</v>
          </cell>
          <cell r="J34">
            <v>39.6</v>
          </cell>
          <cell r="K34">
            <v>2.8000000000000003</v>
          </cell>
        </row>
        <row r="35">
          <cell r="B35">
            <v>26.458333333333339</v>
          </cell>
          <cell r="C35">
            <v>33.299999999999997</v>
          </cell>
          <cell r="D35">
            <v>21.2</v>
          </cell>
          <cell r="E35">
            <v>65.375</v>
          </cell>
          <cell r="F35">
            <v>89</v>
          </cell>
          <cell r="G35">
            <v>38</v>
          </cell>
          <cell r="H35">
            <v>19.079999999999998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23.383333333333336</v>
          </cell>
          <cell r="C5">
            <v>28.9</v>
          </cell>
          <cell r="D5">
            <v>20.399999999999999</v>
          </cell>
          <cell r="E5">
            <v>82.25</v>
          </cell>
          <cell r="F5">
            <v>95</v>
          </cell>
          <cell r="G5">
            <v>58</v>
          </cell>
          <cell r="H5">
            <v>5.4</v>
          </cell>
          <cell r="I5" t="str">
            <v>NO</v>
          </cell>
          <cell r="J5">
            <v>26.28</v>
          </cell>
          <cell r="K5">
            <v>21</v>
          </cell>
        </row>
        <row r="6">
          <cell r="B6">
            <v>22.583333333333332</v>
          </cell>
          <cell r="C6">
            <v>24.6</v>
          </cell>
          <cell r="D6">
            <v>21.3</v>
          </cell>
          <cell r="E6">
            <v>87.75</v>
          </cell>
          <cell r="F6">
            <v>94</v>
          </cell>
          <cell r="G6">
            <v>77</v>
          </cell>
          <cell r="H6">
            <v>7.2</v>
          </cell>
          <cell r="I6" t="str">
            <v>S</v>
          </cell>
          <cell r="J6">
            <v>20.16</v>
          </cell>
          <cell r="K6">
            <v>12.2</v>
          </cell>
        </row>
        <row r="7">
          <cell r="B7">
            <v>26.858333333333334</v>
          </cell>
          <cell r="C7">
            <v>35.200000000000003</v>
          </cell>
          <cell r="D7">
            <v>21.4</v>
          </cell>
          <cell r="E7">
            <v>69.375</v>
          </cell>
          <cell r="F7">
            <v>93</v>
          </cell>
          <cell r="G7">
            <v>33</v>
          </cell>
          <cell r="H7">
            <v>10.8</v>
          </cell>
          <cell r="I7" t="str">
            <v>N</v>
          </cell>
          <cell r="J7">
            <v>24.48</v>
          </cell>
          <cell r="K7">
            <v>0</v>
          </cell>
        </row>
        <row r="8">
          <cell r="B8">
            <v>22.320833333333329</v>
          </cell>
          <cell r="C8">
            <v>29.5</v>
          </cell>
          <cell r="D8">
            <v>19.8</v>
          </cell>
          <cell r="E8">
            <v>85.333333333333329</v>
          </cell>
          <cell r="F8">
            <v>96</v>
          </cell>
          <cell r="G8">
            <v>56</v>
          </cell>
          <cell r="H8">
            <v>15.120000000000001</v>
          </cell>
          <cell r="I8" t="str">
            <v>N</v>
          </cell>
          <cell r="J8">
            <v>39.96</v>
          </cell>
          <cell r="K8">
            <v>13.999999999999996</v>
          </cell>
        </row>
        <row r="9">
          <cell r="B9">
            <v>22.854166666666668</v>
          </cell>
          <cell r="C9">
            <v>29.2</v>
          </cell>
          <cell r="D9">
            <v>18</v>
          </cell>
          <cell r="E9">
            <v>65.125</v>
          </cell>
          <cell r="F9">
            <v>95</v>
          </cell>
          <cell r="G9">
            <v>27</v>
          </cell>
          <cell r="H9">
            <v>9.7200000000000006</v>
          </cell>
          <cell r="I9" t="str">
            <v>SO</v>
          </cell>
          <cell r="J9">
            <v>24.48</v>
          </cell>
          <cell r="K9">
            <v>0</v>
          </cell>
        </row>
        <row r="10">
          <cell r="B10">
            <v>22.616666666666664</v>
          </cell>
          <cell r="C10">
            <v>30.8</v>
          </cell>
          <cell r="D10">
            <v>16.7</v>
          </cell>
          <cell r="E10">
            <v>49.208333333333336</v>
          </cell>
          <cell r="F10">
            <v>76</v>
          </cell>
          <cell r="G10">
            <v>21</v>
          </cell>
          <cell r="H10">
            <v>12.24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23.220833333333331</v>
          </cell>
          <cell r="C11">
            <v>29.2</v>
          </cell>
          <cell r="D11">
            <v>18.5</v>
          </cell>
          <cell r="E11">
            <v>49.291666666666664</v>
          </cell>
          <cell r="F11">
            <v>70</v>
          </cell>
          <cell r="G11">
            <v>30</v>
          </cell>
          <cell r="H11">
            <v>13.68</v>
          </cell>
          <cell r="I11" t="str">
            <v>SE</v>
          </cell>
          <cell r="J11">
            <v>32.4</v>
          </cell>
          <cell r="K11">
            <v>0</v>
          </cell>
        </row>
        <row r="12">
          <cell r="B12">
            <v>21.266666666666669</v>
          </cell>
          <cell r="C12">
            <v>28.5</v>
          </cell>
          <cell r="D12">
            <v>14.7</v>
          </cell>
          <cell r="E12">
            <v>64.083333333333329</v>
          </cell>
          <cell r="F12">
            <v>91</v>
          </cell>
          <cell r="G12">
            <v>46</v>
          </cell>
          <cell r="H12">
            <v>15.120000000000001</v>
          </cell>
          <cell r="I12" t="str">
            <v>SE</v>
          </cell>
          <cell r="J12">
            <v>34.200000000000003</v>
          </cell>
          <cell r="K12">
            <v>2</v>
          </cell>
        </row>
        <row r="13">
          <cell r="B13">
            <v>23.429166666666671</v>
          </cell>
          <cell r="C13">
            <v>30.3</v>
          </cell>
          <cell r="D13">
            <v>17.5</v>
          </cell>
          <cell r="E13">
            <v>66.166666666666671</v>
          </cell>
          <cell r="F13">
            <v>89</v>
          </cell>
          <cell r="G13">
            <v>41</v>
          </cell>
          <cell r="H13">
            <v>10.8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25.254166666666666</v>
          </cell>
          <cell r="C14">
            <v>31.5</v>
          </cell>
          <cell r="D14">
            <v>20.100000000000001</v>
          </cell>
          <cell r="E14">
            <v>56.416666666666664</v>
          </cell>
          <cell r="F14">
            <v>81</v>
          </cell>
          <cell r="G14">
            <v>32</v>
          </cell>
          <cell r="H14">
            <v>14.76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25.658333333333331</v>
          </cell>
          <cell r="C15">
            <v>31.5</v>
          </cell>
          <cell r="D15">
            <v>20.9</v>
          </cell>
          <cell r="E15">
            <v>48.291666666666664</v>
          </cell>
          <cell r="F15">
            <v>65</v>
          </cell>
          <cell r="G15">
            <v>32</v>
          </cell>
          <cell r="H15">
            <v>12.24</v>
          </cell>
          <cell r="I15" t="str">
            <v>L</v>
          </cell>
          <cell r="J15">
            <v>31.319999999999997</v>
          </cell>
          <cell r="K15">
            <v>0</v>
          </cell>
        </row>
        <row r="16">
          <cell r="B16">
            <v>24.912499999999998</v>
          </cell>
          <cell r="C16">
            <v>27.4</v>
          </cell>
          <cell r="D16">
            <v>22</v>
          </cell>
          <cell r="E16">
            <v>56.125</v>
          </cell>
          <cell r="F16">
            <v>71</v>
          </cell>
          <cell r="G16">
            <v>44</v>
          </cell>
          <cell r="H16">
            <v>7.9200000000000008</v>
          </cell>
          <cell r="I16" t="str">
            <v>NE</v>
          </cell>
          <cell r="J16">
            <v>22.32</v>
          </cell>
          <cell r="K16">
            <v>0.4</v>
          </cell>
        </row>
        <row r="17">
          <cell r="B17">
            <v>25.75</v>
          </cell>
          <cell r="C17">
            <v>34.9</v>
          </cell>
          <cell r="D17">
            <v>19.2</v>
          </cell>
          <cell r="E17">
            <v>59.375</v>
          </cell>
          <cell r="F17">
            <v>80</v>
          </cell>
          <cell r="G17">
            <v>30</v>
          </cell>
          <cell r="H17">
            <v>22.68</v>
          </cell>
          <cell r="I17" t="str">
            <v>S</v>
          </cell>
          <cell r="J17">
            <v>50.4</v>
          </cell>
          <cell r="K17">
            <v>0</v>
          </cell>
        </row>
        <row r="18">
          <cell r="B18">
            <v>27.799999999999997</v>
          </cell>
          <cell r="C18">
            <v>35.799999999999997</v>
          </cell>
          <cell r="D18">
            <v>21.7</v>
          </cell>
          <cell r="E18">
            <v>57.166666666666664</v>
          </cell>
          <cell r="F18">
            <v>87</v>
          </cell>
          <cell r="G18">
            <v>29</v>
          </cell>
          <cell r="H18">
            <v>10.08</v>
          </cell>
          <cell r="I18" t="str">
            <v>S</v>
          </cell>
          <cell r="J18">
            <v>20.88</v>
          </cell>
          <cell r="K18">
            <v>0</v>
          </cell>
        </row>
        <row r="19">
          <cell r="B19">
            <v>24.866666666666671</v>
          </cell>
          <cell r="C19">
            <v>28.8</v>
          </cell>
          <cell r="D19">
            <v>21.5</v>
          </cell>
          <cell r="E19">
            <v>73.083333333333329</v>
          </cell>
          <cell r="F19">
            <v>91</v>
          </cell>
          <cell r="G19">
            <v>47</v>
          </cell>
          <cell r="H19">
            <v>11.16</v>
          </cell>
          <cell r="I19" t="str">
            <v>S</v>
          </cell>
          <cell r="J19">
            <v>31.319999999999997</v>
          </cell>
          <cell r="K19">
            <v>3</v>
          </cell>
        </row>
        <row r="20">
          <cell r="B20">
            <v>24.825000000000003</v>
          </cell>
          <cell r="C20">
            <v>31.1</v>
          </cell>
          <cell r="D20">
            <v>21.6</v>
          </cell>
          <cell r="E20">
            <v>77.291666666666671</v>
          </cell>
          <cell r="F20">
            <v>91</v>
          </cell>
          <cell r="G20">
            <v>48</v>
          </cell>
          <cell r="H20">
            <v>8.64</v>
          </cell>
          <cell r="I20" t="str">
            <v>SE</v>
          </cell>
          <cell r="J20">
            <v>22.68</v>
          </cell>
          <cell r="K20">
            <v>6.2</v>
          </cell>
        </row>
        <row r="21">
          <cell r="B21">
            <v>24.979166666666668</v>
          </cell>
          <cell r="C21">
            <v>32.299999999999997</v>
          </cell>
          <cell r="D21">
            <v>20.100000000000001</v>
          </cell>
          <cell r="E21">
            <v>75.333333333333329</v>
          </cell>
          <cell r="F21">
            <v>96</v>
          </cell>
          <cell r="G21">
            <v>47</v>
          </cell>
          <cell r="H21">
            <v>12.24</v>
          </cell>
          <cell r="I21" t="str">
            <v>L</v>
          </cell>
          <cell r="J21">
            <v>43.2</v>
          </cell>
          <cell r="K21">
            <v>16.599999999999998</v>
          </cell>
        </row>
        <row r="22">
          <cell r="B22">
            <v>26.154166666666665</v>
          </cell>
          <cell r="C22">
            <v>32.9</v>
          </cell>
          <cell r="D22">
            <v>21.6</v>
          </cell>
          <cell r="E22">
            <v>67.666666666666671</v>
          </cell>
          <cell r="F22">
            <v>91</v>
          </cell>
          <cell r="G22">
            <v>30</v>
          </cell>
          <cell r="H22">
            <v>12.96</v>
          </cell>
          <cell r="I22" t="str">
            <v>S</v>
          </cell>
          <cell r="J22">
            <v>27.36</v>
          </cell>
          <cell r="K22">
            <v>0</v>
          </cell>
        </row>
        <row r="23">
          <cell r="B23">
            <v>26.262500000000003</v>
          </cell>
          <cell r="C23">
            <v>33.9</v>
          </cell>
          <cell r="D23">
            <v>18.8</v>
          </cell>
          <cell r="E23">
            <v>52.208333333333336</v>
          </cell>
          <cell r="F23">
            <v>85</v>
          </cell>
          <cell r="G23">
            <v>22</v>
          </cell>
          <cell r="H23">
            <v>12.96</v>
          </cell>
          <cell r="I23" t="str">
            <v>SO</v>
          </cell>
          <cell r="J23">
            <v>29.880000000000003</v>
          </cell>
          <cell r="K23">
            <v>0</v>
          </cell>
        </row>
        <row r="24">
          <cell r="B24">
            <v>27.591666666666665</v>
          </cell>
          <cell r="C24">
            <v>36.299999999999997</v>
          </cell>
          <cell r="D24">
            <v>18.8</v>
          </cell>
          <cell r="E24">
            <v>50.458333333333336</v>
          </cell>
          <cell r="F24">
            <v>83</v>
          </cell>
          <cell r="G24">
            <v>24</v>
          </cell>
          <cell r="H24">
            <v>11.520000000000001</v>
          </cell>
          <cell r="I24" t="str">
            <v>NE</v>
          </cell>
          <cell r="J24">
            <v>27</v>
          </cell>
          <cell r="K24">
            <v>0</v>
          </cell>
        </row>
        <row r="25">
          <cell r="B25">
            <v>29.658333333333342</v>
          </cell>
          <cell r="C25">
            <v>36.700000000000003</v>
          </cell>
          <cell r="D25">
            <v>23.8</v>
          </cell>
          <cell r="E25">
            <v>55.375</v>
          </cell>
          <cell r="F25">
            <v>77</v>
          </cell>
          <cell r="G25">
            <v>28</v>
          </cell>
          <cell r="H25">
            <v>19.8</v>
          </cell>
          <cell r="I25" t="str">
            <v>N</v>
          </cell>
          <cell r="J25">
            <v>54.72</v>
          </cell>
          <cell r="K25">
            <v>1.2</v>
          </cell>
        </row>
        <row r="26">
          <cell r="B26">
            <v>27.00833333333334</v>
          </cell>
          <cell r="C26">
            <v>34.200000000000003</v>
          </cell>
          <cell r="D26">
            <v>21.2</v>
          </cell>
          <cell r="E26">
            <v>66.625</v>
          </cell>
          <cell r="F26">
            <v>89</v>
          </cell>
          <cell r="G26">
            <v>40</v>
          </cell>
          <cell r="H26">
            <v>18.720000000000002</v>
          </cell>
          <cell r="I26" t="str">
            <v>N</v>
          </cell>
          <cell r="J26">
            <v>39.24</v>
          </cell>
          <cell r="K26">
            <v>3.6</v>
          </cell>
        </row>
        <row r="27">
          <cell r="B27">
            <v>28.591666666666669</v>
          </cell>
          <cell r="C27">
            <v>34.299999999999997</v>
          </cell>
          <cell r="D27">
            <v>23.2</v>
          </cell>
          <cell r="E27">
            <v>61</v>
          </cell>
          <cell r="F27">
            <v>82</v>
          </cell>
          <cell r="G27">
            <v>39</v>
          </cell>
          <cell r="H27">
            <v>12.24</v>
          </cell>
          <cell r="I27" t="str">
            <v>NE</v>
          </cell>
          <cell r="J27">
            <v>25.56</v>
          </cell>
          <cell r="K27">
            <v>0</v>
          </cell>
        </row>
        <row r="28">
          <cell r="B28">
            <v>28.724999999999998</v>
          </cell>
          <cell r="C28">
            <v>36</v>
          </cell>
          <cell r="D28">
            <v>23.7</v>
          </cell>
          <cell r="E28">
            <v>59</v>
          </cell>
          <cell r="F28">
            <v>82</v>
          </cell>
          <cell r="G28">
            <v>28</v>
          </cell>
          <cell r="H28">
            <v>10.8</v>
          </cell>
          <cell r="I28" t="str">
            <v>N</v>
          </cell>
          <cell r="J28">
            <v>36.36</v>
          </cell>
          <cell r="K28">
            <v>0</v>
          </cell>
        </row>
        <row r="29">
          <cell r="B29">
            <v>27.299999999999997</v>
          </cell>
          <cell r="C29">
            <v>36.200000000000003</v>
          </cell>
          <cell r="D29">
            <v>23.4</v>
          </cell>
          <cell r="E29">
            <v>65.5</v>
          </cell>
          <cell r="F29">
            <v>81</v>
          </cell>
          <cell r="G29">
            <v>36</v>
          </cell>
          <cell r="H29">
            <v>11.879999999999999</v>
          </cell>
          <cell r="I29" t="str">
            <v>SE</v>
          </cell>
          <cell r="J29">
            <v>45</v>
          </cell>
          <cell r="K29">
            <v>0.2</v>
          </cell>
        </row>
        <row r="30">
          <cell r="B30">
            <v>27.391666666666662</v>
          </cell>
          <cell r="C30">
            <v>36</v>
          </cell>
          <cell r="D30">
            <v>21.3</v>
          </cell>
          <cell r="E30">
            <v>64.541666666666671</v>
          </cell>
          <cell r="F30">
            <v>92</v>
          </cell>
          <cell r="G30">
            <v>26</v>
          </cell>
          <cell r="H30">
            <v>9.3600000000000012</v>
          </cell>
          <cell r="I30" t="str">
            <v>SE</v>
          </cell>
          <cell r="J30">
            <v>27.720000000000002</v>
          </cell>
          <cell r="K30">
            <v>2.8000000000000003</v>
          </cell>
        </row>
        <row r="31">
          <cell r="B31">
            <v>28.55416666666666</v>
          </cell>
          <cell r="C31">
            <v>35.799999999999997</v>
          </cell>
          <cell r="D31">
            <v>22.2</v>
          </cell>
          <cell r="E31">
            <v>63.875</v>
          </cell>
          <cell r="F31">
            <v>90</v>
          </cell>
          <cell r="G31">
            <v>40</v>
          </cell>
          <cell r="H31">
            <v>12.96</v>
          </cell>
          <cell r="I31" t="str">
            <v>O</v>
          </cell>
          <cell r="J31">
            <v>59.760000000000005</v>
          </cell>
          <cell r="K31">
            <v>11.6</v>
          </cell>
        </row>
        <row r="32">
          <cell r="B32">
            <v>26.758333333333336</v>
          </cell>
          <cell r="C32">
            <v>33.5</v>
          </cell>
          <cell r="D32">
            <v>22.5</v>
          </cell>
          <cell r="E32">
            <v>64</v>
          </cell>
          <cell r="F32">
            <v>89</v>
          </cell>
          <cell r="G32">
            <v>35</v>
          </cell>
          <cell r="H32">
            <v>12.24</v>
          </cell>
          <cell r="I32" t="str">
            <v>SE</v>
          </cell>
          <cell r="J32">
            <v>28.44</v>
          </cell>
          <cell r="K32">
            <v>0</v>
          </cell>
        </row>
        <row r="33">
          <cell r="B33">
            <v>25.783333333333331</v>
          </cell>
          <cell r="C33">
            <v>33.5</v>
          </cell>
          <cell r="D33">
            <v>18.3</v>
          </cell>
          <cell r="E33">
            <v>50.375</v>
          </cell>
          <cell r="F33">
            <v>68</v>
          </cell>
          <cell r="G33">
            <v>33</v>
          </cell>
          <cell r="H33">
            <v>10.44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27.454166666666662</v>
          </cell>
          <cell r="C34">
            <v>34.5</v>
          </cell>
          <cell r="D34">
            <v>20.9</v>
          </cell>
          <cell r="E34">
            <v>49.791666666666664</v>
          </cell>
          <cell r="F34">
            <v>72</v>
          </cell>
          <cell r="G34">
            <v>30</v>
          </cell>
          <cell r="H34">
            <v>9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B35">
            <v>28.612500000000001</v>
          </cell>
          <cell r="C35">
            <v>35.1</v>
          </cell>
          <cell r="D35">
            <v>22.2</v>
          </cell>
          <cell r="E35">
            <v>52.833333333333336</v>
          </cell>
          <cell r="F35">
            <v>75</v>
          </cell>
          <cell r="G35">
            <v>33</v>
          </cell>
          <cell r="H35">
            <v>12.24</v>
          </cell>
          <cell r="I35" t="str">
            <v>NE</v>
          </cell>
          <cell r="J35">
            <v>32.4</v>
          </cell>
          <cell r="K35">
            <v>0</v>
          </cell>
        </row>
        <row r="36">
          <cell r="I36" t="str">
            <v>SE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19.816666666666666</v>
          </cell>
          <cell r="C5">
            <v>26.3</v>
          </cell>
          <cell r="D5">
            <v>16.100000000000001</v>
          </cell>
          <cell r="E5">
            <v>78.583333333333329</v>
          </cell>
          <cell r="F5">
            <v>91</v>
          </cell>
          <cell r="G5">
            <v>60</v>
          </cell>
          <cell r="H5">
            <v>10.44</v>
          </cell>
          <cell r="I5" t="str">
            <v>S</v>
          </cell>
          <cell r="J5">
            <v>23.400000000000002</v>
          </cell>
          <cell r="K5">
            <v>0</v>
          </cell>
        </row>
        <row r="6">
          <cell r="B6">
            <v>22.450000000000003</v>
          </cell>
          <cell r="C6">
            <v>30.4</v>
          </cell>
          <cell r="D6">
            <v>18</v>
          </cell>
          <cell r="E6">
            <v>79.5</v>
          </cell>
          <cell r="F6">
            <v>95</v>
          </cell>
          <cell r="G6">
            <v>52</v>
          </cell>
          <cell r="H6">
            <v>9.3600000000000012</v>
          </cell>
          <cell r="I6" t="str">
            <v>S</v>
          </cell>
          <cell r="J6">
            <v>21.240000000000002</v>
          </cell>
          <cell r="K6">
            <v>2.8</v>
          </cell>
        </row>
        <row r="7">
          <cell r="B7">
            <v>28.220833333333331</v>
          </cell>
          <cell r="C7">
            <v>36.9</v>
          </cell>
          <cell r="D7">
            <v>21.2</v>
          </cell>
          <cell r="E7">
            <v>65.083333333333329</v>
          </cell>
          <cell r="F7">
            <v>94</v>
          </cell>
          <cell r="G7">
            <v>32</v>
          </cell>
          <cell r="H7">
            <v>14.4</v>
          </cell>
          <cell r="I7" t="str">
            <v>NO</v>
          </cell>
          <cell r="J7">
            <v>32.04</v>
          </cell>
          <cell r="K7">
            <v>0.2</v>
          </cell>
        </row>
        <row r="8">
          <cell r="B8">
            <v>23.995833333333334</v>
          </cell>
          <cell r="C8">
            <v>29.1</v>
          </cell>
          <cell r="D8">
            <v>21.4</v>
          </cell>
          <cell r="E8">
            <v>79.875</v>
          </cell>
          <cell r="F8">
            <v>96</v>
          </cell>
          <cell r="G8">
            <v>57</v>
          </cell>
          <cell r="H8">
            <v>11.520000000000001</v>
          </cell>
          <cell r="I8" t="str">
            <v>S</v>
          </cell>
          <cell r="J8">
            <v>31.319999999999997</v>
          </cell>
          <cell r="K8">
            <v>34.6</v>
          </cell>
        </row>
        <row r="9">
          <cell r="B9">
            <v>22.208333333333329</v>
          </cell>
          <cell r="C9">
            <v>28.3</v>
          </cell>
          <cell r="D9">
            <v>17.100000000000001</v>
          </cell>
          <cell r="E9">
            <v>59.666666666666664</v>
          </cell>
          <cell r="F9">
            <v>92</v>
          </cell>
          <cell r="G9">
            <v>26</v>
          </cell>
          <cell r="H9">
            <v>18</v>
          </cell>
          <cell r="I9" t="str">
            <v>S</v>
          </cell>
          <cell r="J9">
            <v>34.56</v>
          </cell>
          <cell r="K9">
            <v>0</v>
          </cell>
        </row>
        <row r="10">
          <cell r="B10">
            <v>22.433333333333334</v>
          </cell>
          <cell r="C10">
            <v>30.5</v>
          </cell>
          <cell r="D10">
            <v>17.5</v>
          </cell>
          <cell r="E10">
            <v>56.791666666666664</v>
          </cell>
          <cell r="F10">
            <v>86</v>
          </cell>
          <cell r="G10">
            <v>23</v>
          </cell>
          <cell r="H10">
            <v>11.879999999999999</v>
          </cell>
          <cell r="I10" t="str">
            <v>SE</v>
          </cell>
          <cell r="J10">
            <v>25.56</v>
          </cell>
          <cell r="K10">
            <v>0</v>
          </cell>
        </row>
        <row r="11">
          <cell r="B11">
            <v>22.679166666666671</v>
          </cell>
          <cell r="C11">
            <v>29.5</v>
          </cell>
          <cell r="D11">
            <v>17.100000000000001</v>
          </cell>
          <cell r="E11">
            <v>57.5</v>
          </cell>
          <cell r="F11">
            <v>81</v>
          </cell>
          <cell r="G11">
            <v>28</v>
          </cell>
          <cell r="H11">
            <v>10.44</v>
          </cell>
          <cell r="I11" t="str">
            <v>SE</v>
          </cell>
          <cell r="J11">
            <v>24.840000000000003</v>
          </cell>
          <cell r="K11">
            <v>0</v>
          </cell>
        </row>
        <row r="12">
          <cell r="B12">
            <v>26.3</v>
          </cell>
          <cell r="C12">
            <v>32.6</v>
          </cell>
          <cell r="D12">
            <v>21.3</v>
          </cell>
          <cell r="E12">
            <v>47.541666666666664</v>
          </cell>
          <cell r="F12">
            <v>69</v>
          </cell>
          <cell r="G12">
            <v>33</v>
          </cell>
          <cell r="H12">
            <v>20.16</v>
          </cell>
          <cell r="I12" t="str">
            <v>SE</v>
          </cell>
          <cell r="J12">
            <v>34.92</v>
          </cell>
          <cell r="K12">
            <v>0</v>
          </cell>
        </row>
        <row r="13">
          <cell r="B13">
            <v>28.579166666666669</v>
          </cell>
          <cell r="C13">
            <v>36.1</v>
          </cell>
          <cell r="D13">
            <v>23.4</v>
          </cell>
          <cell r="E13">
            <v>50.875</v>
          </cell>
          <cell r="F13">
            <v>69</v>
          </cell>
          <cell r="G13">
            <v>30</v>
          </cell>
          <cell r="H13">
            <v>16.559999999999999</v>
          </cell>
          <cell r="I13" t="str">
            <v>L</v>
          </cell>
          <cell r="J13">
            <v>37.440000000000005</v>
          </cell>
          <cell r="K13">
            <v>0</v>
          </cell>
        </row>
        <row r="14">
          <cell r="B14">
            <v>29.079166666666669</v>
          </cell>
          <cell r="C14">
            <v>34.1</v>
          </cell>
          <cell r="D14">
            <v>22.6</v>
          </cell>
          <cell r="E14">
            <v>54.083333333333336</v>
          </cell>
          <cell r="F14">
            <v>74</v>
          </cell>
          <cell r="G14">
            <v>42</v>
          </cell>
          <cell r="H14">
            <v>13.68</v>
          </cell>
          <cell r="I14" t="str">
            <v>SE</v>
          </cell>
          <cell r="J14">
            <v>34.56</v>
          </cell>
          <cell r="K14">
            <v>0</v>
          </cell>
        </row>
        <row r="15">
          <cell r="B15">
            <v>23.349999999999994</v>
          </cell>
          <cell r="C15">
            <v>28.6</v>
          </cell>
          <cell r="D15">
            <v>20.9</v>
          </cell>
          <cell r="E15">
            <v>80.75</v>
          </cell>
          <cell r="F15">
            <v>92</v>
          </cell>
          <cell r="G15">
            <v>54</v>
          </cell>
          <cell r="H15">
            <v>16.559999999999999</v>
          </cell>
          <cell r="I15" t="str">
            <v>S</v>
          </cell>
          <cell r="J15">
            <v>35.28</v>
          </cell>
          <cell r="K15">
            <v>4.6000000000000014</v>
          </cell>
        </row>
        <row r="16">
          <cell r="B16">
            <v>26.291666666666668</v>
          </cell>
          <cell r="C16">
            <v>34.4</v>
          </cell>
          <cell r="D16">
            <v>20.3</v>
          </cell>
          <cell r="E16">
            <v>68.375</v>
          </cell>
          <cell r="F16">
            <v>92</v>
          </cell>
          <cell r="G16">
            <v>37</v>
          </cell>
          <cell r="H16">
            <v>11.879999999999999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23.683333333333337</v>
          </cell>
          <cell r="C17">
            <v>27.4</v>
          </cell>
          <cell r="D17">
            <v>20.100000000000001</v>
          </cell>
          <cell r="E17">
            <v>80.083333333333329</v>
          </cell>
          <cell r="F17">
            <v>95</v>
          </cell>
          <cell r="G17">
            <v>65</v>
          </cell>
          <cell r="H17">
            <v>17.28</v>
          </cell>
          <cell r="I17" t="str">
            <v>SE</v>
          </cell>
          <cell r="J17">
            <v>39.96</v>
          </cell>
          <cell r="K17">
            <v>13.8</v>
          </cell>
        </row>
        <row r="18">
          <cell r="B18">
            <v>24.887500000000003</v>
          </cell>
          <cell r="C18">
            <v>33.5</v>
          </cell>
          <cell r="D18">
            <v>20.2</v>
          </cell>
          <cell r="E18">
            <v>76.916666666666671</v>
          </cell>
          <cell r="F18">
            <v>95</v>
          </cell>
          <cell r="G18">
            <v>45</v>
          </cell>
          <cell r="H18">
            <v>12.96</v>
          </cell>
          <cell r="I18" t="str">
            <v>S</v>
          </cell>
          <cell r="J18">
            <v>40.32</v>
          </cell>
          <cell r="K18">
            <v>0</v>
          </cell>
        </row>
        <row r="19">
          <cell r="B19">
            <v>23.541666666666671</v>
          </cell>
          <cell r="C19">
            <v>28</v>
          </cell>
          <cell r="D19">
            <v>21.1</v>
          </cell>
          <cell r="E19">
            <v>83.25</v>
          </cell>
          <cell r="F19">
            <v>96</v>
          </cell>
          <cell r="G19">
            <v>64</v>
          </cell>
          <cell r="H19">
            <v>12.6</v>
          </cell>
          <cell r="I19" t="str">
            <v>SE</v>
          </cell>
          <cell r="J19">
            <v>47.88</v>
          </cell>
          <cell r="K19">
            <v>5.8</v>
          </cell>
        </row>
        <row r="20">
          <cell r="B20">
            <v>26.150000000000002</v>
          </cell>
          <cell r="C20">
            <v>33.200000000000003</v>
          </cell>
          <cell r="D20">
            <v>21.7</v>
          </cell>
          <cell r="E20">
            <v>75.625</v>
          </cell>
          <cell r="F20">
            <v>93</v>
          </cell>
          <cell r="G20">
            <v>48</v>
          </cell>
          <cell r="H20">
            <v>9.7200000000000006</v>
          </cell>
          <cell r="I20" t="str">
            <v>S</v>
          </cell>
          <cell r="J20">
            <v>24.48</v>
          </cell>
          <cell r="K20">
            <v>0</v>
          </cell>
        </row>
        <row r="21">
          <cell r="B21">
            <v>27.174999999999997</v>
          </cell>
          <cell r="C21">
            <v>33.299999999999997</v>
          </cell>
          <cell r="D21">
            <v>23</v>
          </cell>
          <cell r="E21">
            <v>71.375</v>
          </cell>
          <cell r="F21">
            <v>90</v>
          </cell>
          <cell r="G21">
            <v>44</v>
          </cell>
          <cell r="H21">
            <v>11.16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26.466666666666669</v>
          </cell>
          <cell r="C22">
            <v>33.5</v>
          </cell>
          <cell r="D22">
            <v>20.9</v>
          </cell>
          <cell r="E22">
            <v>69.125</v>
          </cell>
          <cell r="F22">
            <v>96</v>
          </cell>
          <cell r="G22">
            <v>30</v>
          </cell>
          <cell r="H22">
            <v>8.64</v>
          </cell>
          <cell r="I22" t="str">
            <v>S</v>
          </cell>
          <cell r="J22">
            <v>23.040000000000003</v>
          </cell>
          <cell r="K22">
            <v>2.6000000000000005</v>
          </cell>
        </row>
        <row r="23">
          <cell r="B23">
            <v>25.387499999999992</v>
          </cell>
          <cell r="C23">
            <v>34.5</v>
          </cell>
          <cell r="D23">
            <v>17</v>
          </cell>
          <cell r="E23">
            <v>58.166666666666664</v>
          </cell>
          <cell r="F23">
            <v>93</v>
          </cell>
          <cell r="G23">
            <v>22</v>
          </cell>
          <cell r="H23">
            <v>11.879999999999999</v>
          </cell>
          <cell r="I23" t="str">
            <v>SE</v>
          </cell>
          <cell r="J23">
            <v>18.720000000000002</v>
          </cell>
          <cell r="K23">
            <v>0.2</v>
          </cell>
        </row>
        <row r="24">
          <cell r="B24">
            <v>27.316666666666666</v>
          </cell>
          <cell r="C24">
            <v>37.4</v>
          </cell>
          <cell r="D24">
            <v>17.5</v>
          </cell>
          <cell r="E24">
            <v>58.541666666666664</v>
          </cell>
          <cell r="F24">
            <v>88</v>
          </cell>
          <cell r="G24">
            <v>33</v>
          </cell>
          <cell r="H24">
            <v>20.88</v>
          </cell>
          <cell r="I24" t="str">
            <v>N</v>
          </cell>
          <cell r="J24">
            <v>43.56</v>
          </cell>
          <cell r="K24">
            <v>0</v>
          </cell>
        </row>
        <row r="25">
          <cell r="B25">
            <v>31.579166666666666</v>
          </cell>
          <cell r="C25">
            <v>36.9</v>
          </cell>
          <cell r="D25">
            <v>27.5</v>
          </cell>
          <cell r="E25">
            <v>53.041666666666664</v>
          </cell>
          <cell r="F25">
            <v>69</v>
          </cell>
          <cell r="G25">
            <v>35</v>
          </cell>
          <cell r="H25">
            <v>18.720000000000002</v>
          </cell>
          <cell r="I25" t="str">
            <v>N</v>
          </cell>
          <cell r="J25">
            <v>43.56</v>
          </cell>
          <cell r="K25">
            <v>0</v>
          </cell>
        </row>
        <row r="26">
          <cell r="B26">
            <v>28.358333333333334</v>
          </cell>
          <cell r="C26">
            <v>33.9</v>
          </cell>
          <cell r="D26">
            <v>22</v>
          </cell>
          <cell r="E26">
            <v>67.125</v>
          </cell>
          <cell r="F26">
            <v>93</v>
          </cell>
          <cell r="G26">
            <v>46</v>
          </cell>
          <cell r="H26">
            <v>14.4</v>
          </cell>
          <cell r="I26" t="str">
            <v>N</v>
          </cell>
          <cell r="J26">
            <v>39.24</v>
          </cell>
          <cell r="K26">
            <v>7.1999999999999993</v>
          </cell>
        </row>
        <row r="27">
          <cell r="B27">
            <v>29.8</v>
          </cell>
          <cell r="C27">
            <v>36.200000000000003</v>
          </cell>
          <cell r="D27">
            <v>23.4</v>
          </cell>
          <cell r="E27">
            <v>60.375</v>
          </cell>
          <cell r="F27">
            <v>87</v>
          </cell>
          <cell r="G27">
            <v>36</v>
          </cell>
          <cell r="H27">
            <v>14.4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29.095833333333321</v>
          </cell>
          <cell r="C28">
            <v>33.700000000000003</v>
          </cell>
          <cell r="D28">
            <v>25.2</v>
          </cell>
          <cell r="E28">
            <v>60.708333333333336</v>
          </cell>
          <cell r="F28">
            <v>73</v>
          </cell>
          <cell r="G28">
            <v>45</v>
          </cell>
          <cell r="H28">
            <v>12.96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>
            <v>28.000000000000004</v>
          </cell>
          <cell r="C29">
            <v>32.6</v>
          </cell>
          <cell r="D29">
            <v>22.9</v>
          </cell>
          <cell r="E29">
            <v>69.041666666666671</v>
          </cell>
          <cell r="F29">
            <v>90</v>
          </cell>
          <cell r="G29">
            <v>46</v>
          </cell>
          <cell r="H29">
            <v>12.6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29.1875</v>
          </cell>
          <cell r="C30">
            <v>37.200000000000003</v>
          </cell>
          <cell r="D30">
            <v>21.7</v>
          </cell>
          <cell r="E30">
            <v>63.708333333333336</v>
          </cell>
          <cell r="F30">
            <v>94</v>
          </cell>
          <cell r="G30">
            <v>34</v>
          </cell>
          <cell r="H30">
            <v>11.16</v>
          </cell>
          <cell r="I30" t="str">
            <v>L</v>
          </cell>
          <cell r="J30">
            <v>25.2</v>
          </cell>
          <cell r="K30">
            <v>0</v>
          </cell>
        </row>
        <row r="31">
          <cell r="B31">
            <v>25.662499999999998</v>
          </cell>
          <cell r="C31">
            <v>30.9</v>
          </cell>
          <cell r="D31">
            <v>23.4</v>
          </cell>
          <cell r="E31">
            <v>82.583333333333329</v>
          </cell>
          <cell r="F31">
            <v>95</v>
          </cell>
          <cell r="G31">
            <v>56</v>
          </cell>
          <cell r="H31">
            <v>10.08</v>
          </cell>
          <cell r="I31" t="str">
            <v>SE</v>
          </cell>
          <cell r="J31">
            <v>21.6</v>
          </cell>
          <cell r="K31">
            <v>10</v>
          </cell>
        </row>
        <row r="32">
          <cell r="B32">
            <v>26.779166666666658</v>
          </cell>
          <cell r="C32">
            <v>34.799999999999997</v>
          </cell>
          <cell r="D32">
            <v>21.2</v>
          </cell>
          <cell r="E32">
            <v>69.833333333333329</v>
          </cell>
          <cell r="F32">
            <v>97</v>
          </cell>
          <cell r="G32">
            <v>34</v>
          </cell>
          <cell r="H32">
            <v>11.16</v>
          </cell>
          <cell r="I32" t="str">
            <v>S</v>
          </cell>
          <cell r="J32">
            <v>21.240000000000002</v>
          </cell>
          <cell r="K32">
            <v>0</v>
          </cell>
        </row>
        <row r="33">
          <cell r="B33">
            <v>28.945833333333336</v>
          </cell>
          <cell r="C33">
            <v>36.5</v>
          </cell>
          <cell r="D33">
            <v>21.8</v>
          </cell>
          <cell r="E33">
            <v>67.333333333333329</v>
          </cell>
          <cell r="F33">
            <v>93</v>
          </cell>
          <cell r="G33">
            <v>37</v>
          </cell>
          <cell r="H33">
            <v>12.24</v>
          </cell>
          <cell r="I33" t="str">
            <v>SE</v>
          </cell>
          <cell r="J33">
            <v>24.48</v>
          </cell>
          <cell r="K33">
            <v>0.2</v>
          </cell>
        </row>
        <row r="34">
          <cell r="B34">
            <v>27.675000000000001</v>
          </cell>
          <cell r="C34">
            <v>33.799999999999997</v>
          </cell>
          <cell r="D34">
            <v>22.7</v>
          </cell>
          <cell r="E34">
            <v>70.875</v>
          </cell>
          <cell r="F34">
            <v>95</v>
          </cell>
          <cell r="G34">
            <v>42</v>
          </cell>
          <cell r="H34">
            <v>13.32</v>
          </cell>
          <cell r="I34" t="str">
            <v>N</v>
          </cell>
          <cell r="J34">
            <v>37.080000000000005</v>
          </cell>
          <cell r="K34">
            <v>3.4000000000000004</v>
          </cell>
        </row>
        <row r="35">
          <cell r="B35">
            <v>28.962500000000006</v>
          </cell>
          <cell r="C35">
            <v>36.1</v>
          </cell>
          <cell r="D35">
            <v>22.7</v>
          </cell>
          <cell r="E35">
            <v>65.041666666666671</v>
          </cell>
          <cell r="F35">
            <v>94</v>
          </cell>
          <cell r="G35">
            <v>34</v>
          </cell>
          <cell r="H35">
            <v>11.520000000000001</v>
          </cell>
          <cell r="I35" t="str">
            <v>NE</v>
          </cell>
          <cell r="J35">
            <v>27.36</v>
          </cell>
          <cell r="K35">
            <v>0.2</v>
          </cell>
        </row>
        <row r="36">
          <cell r="I36" t="str">
            <v>S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21.316666666666674</v>
          </cell>
          <cell r="C5">
            <v>24.2</v>
          </cell>
          <cell r="D5">
            <v>19.2</v>
          </cell>
          <cell r="E5">
            <v>89</v>
          </cell>
          <cell r="F5">
            <v>96</v>
          </cell>
          <cell r="G5">
            <v>74</v>
          </cell>
          <cell r="H5">
            <v>18.36</v>
          </cell>
          <cell r="I5" t="str">
            <v>NE</v>
          </cell>
          <cell r="J5">
            <v>37.080000000000005</v>
          </cell>
          <cell r="K5">
            <v>6</v>
          </cell>
        </row>
        <row r="6">
          <cell r="B6">
            <v>20.529166666666665</v>
          </cell>
          <cell r="C6">
            <v>22.3</v>
          </cell>
          <cell r="D6">
            <v>19.399999999999999</v>
          </cell>
          <cell r="E6">
            <v>90.75</v>
          </cell>
          <cell r="F6">
            <v>95</v>
          </cell>
          <cell r="G6">
            <v>79</v>
          </cell>
          <cell r="H6">
            <v>11.879999999999999</v>
          </cell>
          <cell r="I6" t="str">
            <v>SO</v>
          </cell>
          <cell r="J6">
            <v>21.96</v>
          </cell>
          <cell r="K6">
            <v>11.6</v>
          </cell>
        </row>
        <row r="7">
          <cell r="B7">
            <v>25.308333333333334</v>
          </cell>
          <cell r="C7">
            <v>33.5</v>
          </cell>
          <cell r="D7">
            <v>19.8</v>
          </cell>
          <cell r="E7">
            <v>71.166666666666671</v>
          </cell>
          <cell r="F7">
            <v>95</v>
          </cell>
          <cell r="G7">
            <v>34</v>
          </cell>
          <cell r="H7">
            <v>15.48</v>
          </cell>
          <cell r="I7" t="str">
            <v>NE</v>
          </cell>
          <cell r="J7">
            <v>34.56</v>
          </cell>
          <cell r="K7">
            <v>0</v>
          </cell>
        </row>
        <row r="8">
          <cell r="B8">
            <v>21.19166666666667</v>
          </cell>
          <cell r="C8">
            <v>28.7</v>
          </cell>
          <cell r="D8">
            <v>19.600000000000001</v>
          </cell>
          <cell r="E8">
            <v>88</v>
          </cell>
          <cell r="F8">
            <v>96</v>
          </cell>
          <cell r="G8">
            <v>52</v>
          </cell>
          <cell r="H8">
            <v>35.28</v>
          </cell>
          <cell r="I8" t="str">
            <v>SO</v>
          </cell>
          <cell r="J8">
            <v>67.680000000000007</v>
          </cell>
          <cell r="K8">
            <v>45.2</v>
          </cell>
        </row>
        <row r="9">
          <cell r="B9">
            <v>20.587500000000002</v>
          </cell>
          <cell r="C9">
            <v>26</v>
          </cell>
          <cell r="D9">
            <v>15.7</v>
          </cell>
          <cell r="E9">
            <v>59</v>
          </cell>
          <cell r="F9">
            <v>88</v>
          </cell>
          <cell r="G9">
            <v>25</v>
          </cell>
          <cell r="H9">
            <v>21.240000000000002</v>
          </cell>
          <cell r="I9" t="str">
            <v>SO</v>
          </cell>
          <cell r="J9">
            <v>31.319999999999997</v>
          </cell>
          <cell r="K9">
            <v>0</v>
          </cell>
        </row>
        <row r="10">
          <cell r="B10">
            <v>20.2</v>
          </cell>
          <cell r="C10">
            <v>26.3</v>
          </cell>
          <cell r="D10">
            <v>14.7</v>
          </cell>
          <cell r="E10">
            <v>51.416666666666664</v>
          </cell>
          <cell r="F10">
            <v>74</v>
          </cell>
          <cell r="G10">
            <v>26</v>
          </cell>
          <cell r="H10">
            <v>17.28</v>
          </cell>
          <cell r="I10" t="str">
            <v>S</v>
          </cell>
          <cell r="J10">
            <v>28.44</v>
          </cell>
          <cell r="K10">
            <v>0</v>
          </cell>
        </row>
        <row r="11">
          <cell r="B11">
            <v>21.487499999999997</v>
          </cell>
          <cell r="C11">
            <v>26.5</v>
          </cell>
          <cell r="D11">
            <v>17.2</v>
          </cell>
          <cell r="E11">
            <v>52.708333333333336</v>
          </cell>
          <cell r="F11">
            <v>75</v>
          </cell>
          <cell r="G11">
            <v>34</v>
          </cell>
          <cell r="H11">
            <v>26.64</v>
          </cell>
          <cell r="I11" t="str">
            <v>SE</v>
          </cell>
          <cell r="J11">
            <v>42.480000000000004</v>
          </cell>
          <cell r="K11">
            <v>0</v>
          </cell>
        </row>
        <row r="12">
          <cell r="B12">
            <v>26.3</v>
          </cell>
          <cell r="C12">
            <v>32.6</v>
          </cell>
          <cell r="D12">
            <v>21.3</v>
          </cell>
          <cell r="E12">
            <v>47.541666666666664</v>
          </cell>
          <cell r="F12">
            <v>69</v>
          </cell>
          <cell r="G12">
            <v>33</v>
          </cell>
          <cell r="H12">
            <v>20.16</v>
          </cell>
          <cell r="I12" t="str">
            <v>SE</v>
          </cell>
          <cell r="J12">
            <v>34.92</v>
          </cell>
          <cell r="K12">
            <v>0</v>
          </cell>
        </row>
        <row r="13">
          <cell r="B13">
            <v>28.579166666666669</v>
          </cell>
          <cell r="C13">
            <v>36.1</v>
          </cell>
          <cell r="D13">
            <v>23.4</v>
          </cell>
          <cell r="E13">
            <v>50.875</v>
          </cell>
          <cell r="F13">
            <v>69</v>
          </cell>
          <cell r="G13">
            <v>30</v>
          </cell>
          <cell r="H13">
            <v>16.559999999999999</v>
          </cell>
          <cell r="I13" t="str">
            <v>L</v>
          </cell>
          <cell r="J13">
            <v>37.440000000000005</v>
          </cell>
          <cell r="K13">
            <v>0</v>
          </cell>
        </row>
        <row r="14">
          <cell r="B14">
            <v>23.500000000000004</v>
          </cell>
          <cell r="C14">
            <v>30</v>
          </cell>
          <cell r="D14">
            <v>18.100000000000001</v>
          </cell>
          <cell r="E14">
            <v>62.25</v>
          </cell>
          <cell r="F14">
            <v>86</v>
          </cell>
          <cell r="G14">
            <v>34</v>
          </cell>
          <cell r="H14">
            <v>25.56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23.341666666666665</v>
          </cell>
          <cell r="C15">
            <v>28.1</v>
          </cell>
          <cell r="D15">
            <v>19</v>
          </cell>
          <cell r="E15">
            <v>57.875</v>
          </cell>
          <cell r="F15">
            <v>73</v>
          </cell>
          <cell r="G15">
            <v>41</v>
          </cell>
          <cell r="H15">
            <v>25.92</v>
          </cell>
          <cell r="I15" t="str">
            <v>SE</v>
          </cell>
          <cell r="J15">
            <v>45.72</v>
          </cell>
          <cell r="K15">
            <v>0</v>
          </cell>
        </row>
        <row r="16">
          <cell r="B16">
            <v>24.486956521739131</v>
          </cell>
          <cell r="C16">
            <v>30.9</v>
          </cell>
          <cell r="D16">
            <v>20.7</v>
          </cell>
          <cell r="E16">
            <v>59.260869565217391</v>
          </cell>
          <cell r="F16">
            <v>84</v>
          </cell>
          <cell r="G16">
            <v>35</v>
          </cell>
          <cell r="H16">
            <v>25.92</v>
          </cell>
          <cell r="I16" t="str">
            <v>L</v>
          </cell>
          <cell r="J16">
            <v>39.24</v>
          </cell>
          <cell r="K16">
            <v>0.2</v>
          </cell>
        </row>
        <row r="17">
          <cell r="B17">
            <v>23.762499999999992</v>
          </cell>
          <cell r="C17">
            <v>30.5</v>
          </cell>
          <cell r="D17">
            <v>18.8</v>
          </cell>
          <cell r="E17">
            <v>65.5</v>
          </cell>
          <cell r="F17">
            <v>92</v>
          </cell>
          <cell r="G17">
            <v>40</v>
          </cell>
          <cell r="H17">
            <v>24.840000000000003</v>
          </cell>
          <cell r="I17" t="str">
            <v>L</v>
          </cell>
          <cell r="J17">
            <v>47.16</v>
          </cell>
          <cell r="K17">
            <v>0.8</v>
          </cell>
        </row>
        <row r="18">
          <cell r="B18">
            <v>24.69583333333334</v>
          </cell>
          <cell r="C18">
            <v>31.6</v>
          </cell>
          <cell r="D18">
            <v>18.399999999999999</v>
          </cell>
          <cell r="E18">
            <v>60.958333333333336</v>
          </cell>
          <cell r="F18">
            <v>89</v>
          </cell>
          <cell r="G18">
            <v>33</v>
          </cell>
          <cell r="H18">
            <v>16.559999999999999</v>
          </cell>
          <cell r="I18" t="str">
            <v>S</v>
          </cell>
          <cell r="J18">
            <v>27.36</v>
          </cell>
          <cell r="K18">
            <v>0</v>
          </cell>
        </row>
        <row r="19">
          <cell r="B19">
            <v>23.054166666666664</v>
          </cell>
          <cell r="C19">
            <v>25.7</v>
          </cell>
          <cell r="D19">
            <v>21.5</v>
          </cell>
          <cell r="E19">
            <v>77.916666666666671</v>
          </cell>
          <cell r="F19">
            <v>92</v>
          </cell>
          <cell r="G19">
            <v>53</v>
          </cell>
          <cell r="H19">
            <v>14.4</v>
          </cell>
          <cell r="I19" t="str">
            <v>SO</v>
          </cell>
          <cell r="J19">
            <v>27</v>
          </cell>
          <cell r="K19">
            <v>4.4000000000000004</v>
          </cell>
        </row>
        <row r="20">
          <cell r="B20">
            <v>22.325000000000003</v>
          </cell>
          <cell r="C20">
            <v>25.3</v>
          </cell>
          <cell r="D20">
            <v>20.399999999999999</v>
          </cell>
          <cell r="E20">
            <v>87.041666666666671</v>
          </cell>
          <cell r="F20">
            <v>94</v>
          </cell>
          <cell r="G20">
            <v>71</v>
          </cell>
          <cell r="H20">
            <v>17.64</v>
          </cell>
          <cell r="I20" t="str">
            <v>L</v>
          </cell>
          <cell r="J20">
            <v>28.8</v>
          </cell>
          <cell r="K20">
            <v>1.9999999999999998</v>
          </cell>
        </row>
        <row r="21">
          <cell r="B21">
            <v>23.433333333333334</v>
          </cell>
          <cell r="C21">
            <v>28.8</v>
          </cell>
          <cell r="D21">
            <v>19.899999999999999</v>
          </cell>
          <cell r="E21">
            <v>79.791666666666671</v>
          </cell>
          <cell r="F21">
            <v>95</v>
          </cell>
          <cell r="G21">
            <v>57</v>
          </cell>
          <cell r="H21">
            <v>19.440000000000001</v>
          </cell>
          <cell r="I21" t="str">
            <v>L</v>
          </cell>
          <cell r="J21">
            <v>34.200000000000003</v>
          </cell>
          <cell r="K21">
            <v>0.8</v>
          </cell>
        </row>
        <row r="22">
          <cell r="B22">
            <v>24.733333333333331</v>
          </cell>
          <cell r="C22">
            <v>30.8</v>
          </cell>
          <cell r="D22">
            <v>19.399999999999999</v>
          </cell>
          <cell r="E22">
            <v>65.125</v>
          </cell>
          <cell r="F22">
            <v>94</v>
          </cell>
          <cell r="G22">
            <v>28</v>
          </cell>
          <cell r="H22">
            <v>16.2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25.358333333333334</v>
          </cell>
          <cell r="C23">
            <v>32.200000000000003</v>
          </cell>
          <cell r="D23">
            <v>18</v>
          </cell>
          <cell r="E23">
            <v>47.083333333333336</v>
          </cell>
          <cell r="F23">
            <v>81</v>
          </cell>
          <cell r="G23">
            <v>18</v>
          </cell>
          <cell r="H23">
            <v>13.68</v>
          </cell>
          <cell r="I23" t="str">
            <v>O</v>
          </cell>
          <cell r="J23">
            <v>35.28</v>
          </cell>
          <cell r="K23">
            <v>0</v>
          </cell>
        </row>
        <row r="24">
          <cell r="B24">
            <v>27.025000000000002</v>
          </cell>
          <cell r="C24">
            <v>35.1</v>
          </cell>
          <cell r="D24">
            <v>18.899999999999999</v>
          </cell>
          <cell r="E24">
            <v>43.416666666666664</v>
          </cell>
          <cell r="F24">
            <v>74</v>
          </cell>
          <cell r="G24">
            <v>24</v>
          </cell>
          <cell r="H24">
            <v>18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29.374999999999996</v>
          </cell>
          <cell r="C25">
            <v>35.700000000000003</v>
          </cell>
          <cell r="D25">
            <v>23.8</v>
          </cell>
          <cell r="E25">
            <v>50.291666666666664</v>
          </cell>
          <cell r="F25">
            <v>72</v>
          </cell>
          <cell r="G25">
            <v>31</v>
          </cell>
          <cell r="H25">
            <v>26.64</v>
          </cell>
          <cell r="I25" t="str">
            <v>NO</v>
          </cell>
          <cell r="J25">
            <v>58.680000000000007</v>
          </cell>
          <cell r="K25">
            <v>0.8</v>
          </cell>
        </row>
        <row r="26">
          <cell r="B26">
            <v>25.787500000000005</v>
          </cell>
          <cell r="C26">
            <v>31</v>
          </cell>
          <cell r="D26">
            <v>20.5</v>
          </cell>
          <cell r="E26">
            <v>65.708333333333329</v>
          </cell>
          <cell r="F26">
            <v>92</v>
          </cell>
          <cell r="G26">
            <v>43</v>
          </cell>
          <cell r="H26">
            <v>38.159999999999997</v>
          </cell>
          <cell r="I26" t="str">
            <v>L</v>
          </cell>
          <cell r="J26">
            <v>74.160000000000011</v>
          </cell>
          <cell r="K26">
            <v>0.4</v>
          </cell>
        </row>
        <row r="27">
          <cell r="B27">
            <v>27.433333333333337</v>
          </cell>
          <cell r="C27">
            <v>34</v>
          </cell>
          <cell r="D27">
            <v>22</v>
          </cell>
          <cell r="E27">
            <v>66.125</v>
          </cell>
          <cell r="F27">
            <v>88</v>
          </cell>
          <cell r="G27">
            <v>42</v>
          </cell>
          <cell r="H27">
            <v>17.64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27.520833333333339</v>
          </cell>
          <cell r="C28">
            <v>35.1</v>
          </cell>
          <cell r="D28">
            <v>23</v>
          </cell>
          <cell r="E28">
            <v>61.583333333333336</v>
          </cell>
          <cell r="F28">
            <v>81</v>
          </cell>
          <cell r="G28">
            <v>34</v>
          </cell>
          <cell r="H28">
            <v>16.559999999999999</v>
          </cell>
          <cell r="I28" t="str">
            <v>NE</v>
          </cell>
          <cell r="J28">
            <v>43.56</v>
          </cell>
          <cell r="K28">
            <v>0</v>
          </cell>
        </row>
        <row r="29">
          <cell r="B29">
            <v>26.312500000000004</v>
          </cell>
          <cell r="C29">
            <v>33.1</v>
          </cell>
          <cell r="D29">
            <v>21.6</v>
          </cell>
          <cell r="E29">
            <v>67.958333333333329</v>
          </cell>
          <cell r="F29">
            <v>91</v>
          </cell>
          <cell r="G29">
            <v>38</v>
          </cell>
          <cell r="H29">
            <v>21.240000000000002</v>
          </cell>
          <cell r="I29" t="str">
            <v>L</v>
          </cell>
          <cell r="J29">
            <v>36.36</v>
          </cell>
          <cell r="K29">
            <v>0.2</v>
          </cell>
        </row>
        <row r="30">
          <cell r="B30">
            <v>25.474999999999998</v>
          </cell>
          <cell r="C30">
            <v>32.799999999999997</v>
          </cell>
          <cell r="D30">
            <v>20.8</v>
          </cell>
          <cell r="E30">
            <v>69.083333333333329</v>
          </cell>
          <cell r="F30">
            <v>92</v>
          </cell>
          <cell r="G30">
            <v>42</v>
          </cell>
          <cell r="H30">
            <v>24.840000000000003</v>
          </cell>
          <cell r="I30" t="str">
            <v>L</v>
          </cell>
          <cell r="J30">
            <v>38.159999999999997</v>
          </cell>
          <cell r="K30">
            <v>0</v>
          </cell>
        </row>
        <row r="31">
          <cell r="B31">
            <v>26.854166666666668</v>
          </cell>
          <cell r="C31">
            <v>33.1</v>
          </cell>
          <cell r="D31">
            <v>23.5</v>
          </cell>
          <cell r="E31">
            <v>67.583333333333329</v>
          </cell>
          <cell r="F31">
            <v>84</v>
          </cell>
          <cell r="G31">
            <v>45</v>
          </cell>
          <cell r="H31">
            <v>15.840000000000002</v>
          </cell>
          <cell r="I31" t="str">
            <v>O</v>
          </cell>
          <cell r="J31">
            <v>32.4</v>
          </cell>
          <cell r="K31">
            <v>3.5999999999999996</v>
          </cell>
        </row>
        <row r="32">
          <cell r="B32">
            <v>24.804166666666671</v>
          </cell>
          <cell r="C32">
            <v>30.3</v>
          </cell>
          <cell r="D32">
            <v>19.8</v>
          </cell>
          <cell r="E32">
            <v>61.333333333333336</v>
          </cell>
          <cell r="F32">
            <v>87</v>
          </cell>
          <cell r="G32">
            <v>37</v>
          </cell>
          <cell r="H32">
            <v>26.28</v>
          </cell>
          <cell r="I32" t="str">
            <v>L</v>
          </cell>
          <cell r="J32">
            <v>43.2</v>
          </cell>
          <cell r="K32">
            <v>0</v>
          </cell>
        </row>
        <row r="33">
          <cell r="B33">
            <v>23.870833333333337</v>
          </cell>
          <cell r="C33">
            <v>30.5</v>
          </cell>
          <cell r="D33">
            <v>17.100000000000001</v>
          </cell>
          <cell r="E33">
            <v>52.75</v>
          </cell>
          <cell r="F33">
            <v>73</v>
          </cell>
          <cell r="G33">
            <v>33</v>
          </cell>
          <cell r="H33">
            <v>24.840000000000003</v>
          </cell>
          <cell r="I33" t="str">
            <v>L</v>
          </cell>
          <cell r="J33">
            <v>40.32</v>
          </cell>
          <cell r="K33">
            <v>0</v>
          </cell>
        </row>
        <row r="34">
          <cell r="B34">
            <v>25.416666666666671</v>
          </cell>
          <cell r="C34">
            <v>31.9</v>
          </cell>
          <cell r="D34">
            <v>19.3</v>
          </cell>
          <cell r="E34">
            <v>49.958333333333336</v>
          </cell>
          <cell r="F34">
            <v>76</v>
          </cell>
          <cell r="G34">
            <v>31</v>
          </cell>
          <cell r="H34">
            <v>21.96</v>
          </cell>
          <cell r="I34" t="str">
            <v>L</v>
          </cell>
          <cell r="J34">
            <v>36.36</v>
          </cell>
          <cell r="K34">
            <v>0</v>
          </cell>
        </row>
        <row r="35">
          <cell r="B35">
            <v>26.341666666666669</v>
          </cell>
          <cell r="C35">
            <v>32.200000000000003</v>
          </cell>
          <cell r="D35">
            <v>20.100000000000001</v>
          </cell>
          <cell r="E35">
            <v>52.375</v>
          </cell>
          <cell r="F35">
            <v>71</v>
          </cell>
          <cell r="G35">
            <v>40</v>
          </cell>
          <cell r="H35">
            <v>28.44</v>
          </cell>
          <cell r="I35" t="str">
            <v>L</v>
          </cell>
          <cell r="J35">
            <v>45.36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14.862499999999999</v>
          </cell>
          <cell r="C5">
            <v>16.899999999999999</v>
          </cell>
          <cell r="D5">
            <v>13.4</v>
          </cell>
          <cell r="E5">
            <v>93.375</v>
          </cell>
          <cell r="F5">
            <v>97</v>
          </cell>
          <cell r="G5">
            <v>86</v>
          </cell>
          <cell r="H5">
            <v>12.6</v>
          </cell>
          <cell r="I5" t="str">
            <v>SO</v>
          </cell>
          <cell r="J5">
            <v>23.759999999999998</v>
          </cell>
          <cell r="K5">
            <v>1.6</v>
          </cell>
        </row>
        <row r="6">
          <cell r="B6">
            <v>20.574999999999999</v>
          </cell>
          <cell r="C6">
            <v>27.7</v>
          </cell>
          <cell r="D6">
            <v>16.3</v>
          </cell>
          <cell r="E6">
            <v>81.416666666666671</v>
          </cell>
          <cell r="F6">
            <v>96</v>
          </cell>
          <cell r="G6">
            <v>54</v>
          </cell>
          <cell r="H6">
            <v>8.64</v>
          </cell>
          <cell r="I6" t="str">
            <v>S</v>
          </cell>
          <cell r="J6">
            <v>17.28</v>
          </cell>
          <cell r="K6">
            <v>0.2</v>
          </cell>
        </row>
        <row r="7">
          <cell r="B7">
            <v>24.620833333333334</v>
          </cell>
          <cell r="C7">
            <v>35.4</v>
          </cell>
          <cell r="D7">
            <v>19.3</v>
          </cell>
          <cell r="E7">
            <v>77.75</v>
          </cell>
          <cell r="F7">
            <v>94</v>
          </cell>
          <cell r="G7">
            <v>36</v>
          </cell>
          <cell r="H7">
            <v>14.76</v>
          </cell>
          <cell r="I7" t="str">
            <v>NE</v>
          </cell>
          <cell r="J7">
            <v>36.72</v>
          </cell>
          <cell r="K7">
            <v>16</v>
          </cell>
        </row>
        <row r="8">
          <cell r="B8">
            <v>21.221739130434788</v>
          </cell>
          <cell r="C8">
            <v>22.6</v>
          </cell>
          <cell r="D8">
            <v>19.600000000000001</v>
          </cell>
          <cell r="E8">
            <v>88.173913043478265</v>
          </cell>
          <cell r="F8">
            <v>95</v>
          </cell>
          <cell r="G8">
            <v>68</v>
          </cell>
          <cell r="H8">
            <v>12.6</v>
          </cell>
          <cell r="I8" t="str">
            <v>SO</v>
          </cell>
          <cell r="J8">
            <v>25.2</v>
          </cell>
          <cell r="K8">
            <v>19.599999999999998</v>
          </cell>
        </row>
        <row r="9">
          <cell r="B9">
            <v>19.474999999999998</v>
          </cell>
          <cell r="C9">
            <v>27.5</v>
          </cell>
          <cell r="D9">
            <v>10.7</v>
          </cell>
          <cell r="E9">
            <v>62.125</v>
          </cell>
          <cell r="F9">
            <v>96</v>
          </cell>
          <cell r="G9">
            <v>23</v>
          </cell>
          <cell r="H9">
            <v>14.76</v>
          </cell>
          <cell r="I9" t="str">
            <v>S</v>
          </cell>
          <cell r="J9">
            <v>30.96</v>
          </cell>
          <cell r="K9">
            <v>0</v>
          </cell>
        </row>
        <row r="10">
          <cell r="B10">
            <v>19.55</v>
          </cell>
          <cell r="C10">
            <v>26.1</v>
          </cell>
          <cell r="D10">
            <v>13.9</v>
          </cell>
          <cell r="E10">
            <v>65.625</v>
          </cell>
          <cell r="F10">
            <v>91</v>
          </cell>
          <cell r="G10">
            <v>29</v>
          </cell>
          <cell r="H10">
            <v>6.84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21.787499999999998</v>
          </cell>
          <cell r="C11">
            <v>31.9</v>
          </cell>
          <cell r="D11">
            <v>13.3</v>
          </cell>
          <cell r="E11">
            <v>64.208333333333329</v>
          </cell>
          <cell r="F11">
            <v>96</v>
          </cell>
          <cell r="G11">
            <v>24</v>
          </cell>
          <cell r="H11">
            <v>7.5600000000000005</v>
          </cell>
          <cell r="I11" t="str">
            <v>NE</v>
          </cell>
          <cell r="J11">
            <v>18.720000000000002</v>
          </cell>
          <cell r="K11">
            <v>0</v>
          </cell>
        </row>
        <row r="12">
          <cell r="B12">
            <v>24.741666666666671</v>
          </cell>
          <cell r="C12">
            <v>33.200000000000003</v>
          </cell>
          <cell r="D12">
            <v>15.6</v>
          </cell>
          <cell r="E12">
            <v>48.958333333333336</v>
          </cell>
          <cell r="F12">
            <v>89</v>
          </cell>
          <cell r="G12">
            <v>26</v>
          </cell>
          <cell r="H12">
            <v>11.520000000000001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26.679166666666671</v>
          </cell>
          <cell r="C13">
            <v>35.9</v>
          </cell>
          <cell r="D13">
            <v>18.5</v>
          </cell>
          <cell r="E13">
            <v>54</v>
          </cell>
          <cell r="F13">
            <v>82</v>
          </cell>
          <cell r="G13">
            <v>29</v>
          </cell>
          <cell r="H13">
            <v>15.840000000000002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24.266666666666669</v>
          </cell>
          <cell r="C14">
            <v>31</v>
          </cell>
          <cell r="D14">
            <v>19.7</v>
          </cell>
          <cell r="E14">
            <v>67.666666666666671</v>
          </cell>
          <cell r="F14">
            <v>93</v>
          </cell>
          <cell r="G14">
            <v>44</v>
          </cell>
          <cell r="H14">
            <v>19.440000000000001</v>
          </cell>
          <cell r="I14" t="str">
            <v>NE</v>
          </cell>
          <cell r="J14">
            <v>39.6</v>
          </cell>
          <cell r="K14">
            <v>6.4</v>
          </cell>
        </row>
        <row r="15">
          <cell r="B15">
            <v>21.408333333333331</v>
          </cell>
          <cell r="C15">
            <v>27.2</v>
          </cell>
          <cell r="D15">
            <v>17.8</v>
          </cell>
          <cell r="E15">
            <v>85.708333333333329</v>
          </cell>
          <cell r="F15">
            <v>96</v>
          </cell>
          <cell r="G15">
            <v>55</v>
          </cell>
          <cell r="H15">
            <v>18.36</v>
          </cell>
          <cell r="I15" t="str">
            <v>N</v>
          </cell>
          <cell r="J15">
            <v>34.200000000000003</v>
          </cell>
          <cell r="K15">
            <v>12.4</v>
          </cell>
        </row>
        <row r="16">
          <cell r="B16">
            <v>23.470833333333331</v>
          </cell>
          <cell r="C16">
            <v>33.9</v>
          </cell>
          <cell r="D16">
            <v>18.5</v>
          </cell>
          <cell r="E16">
            <v>80.458333333333329</v>
          </cell>
          <cell r="F16">
            <v>100</v>
          </cell>
          <cell r="G16">
            <v>44</v>
          </cell>
          <cell r="H16">
            <v>15.840000000000002</v>
          </cell>
          <cell r="I16" t="str">
            <v>NE</v>
          </cell>
          <cell r="J16">
            <v>60.480000000000004</v>
          </cell>
          <cell r="K16">
            <v>52.2</v>
          </cell>
        </row>
        <row r="17">
          <cell r="B17">
            <v>21.666666666666668</v>
          </cell>
          <cell r="C17">
            <v>27.5</v>
          </cell>
          <cell r="D17">
            <v>19.100000000000001</v>
          </cell>
          <cell r="E17">
            <v>87.375</v>
          </cell>
          <cell r="F17">
            <v>96</v>
          </cell>
          <cell r="G17">
            <v>59</v>
          </cell>
          <cell r="H17">
            <v>18.36</v>
          </cell>
          <cell r="I17" t="str">
            <v>NE</v>
          </cell>
          <cell r="J17">
            <v>45</v>
          </cell>
          <cell r="K17">
            <v>47</v>
          </cell>
        </row>
        <row r="18">
          <cell r="B18">
            <v>23.125</v>
          </cell>
          <cell r="C18">
            <v>29.6</v>
          </cell>
          <cell r="D18">
            <v>19.2</v>
          </cell>
          <cell r="E18">
            <v>82.125</v>
          </cell>
          <cell r="F18">
            <v>95</v>
          </cell>
          <cell r="G18">
            <v>59</v>
          </cell>
          <cell r="H18">
            <v>15.120000000000001</v>
          </cell>
          <cell r="I18" t="str">
            <v>NE</v>
          </cell>
          <cell r="J18">
            <v>28.08</v>
          </cell>
          <cell r="K18">
            <v>0</v>
          </cell>
        </row>
        <row r="19">
          <cell r="B19">
            <v>21.766666666666666</v>
          </cell>
          <cell r="C19">
            <v>24.9</v>
          </cell>
          <cell r="D19">
            <v>20</v>
          </cell>
          <cell r="E19">
            <v>90.458333333333329</v>
          </cell>
          <cell r="F19">
            <v>95</v>
          </cell>
          <cell r="G19">
            <v>75</v>
          </cell>
          <cell r="H19">
            <v>10.44</v>
          </cell>
          <cell r="I19" t="str">
            <v>S</v>
          </cell>
          <cell r="J19">
            <v>23.759999999999998</v>
          </cell>
          <cell r="K19">
            <v>17.399999999999999</v>
          </cell>
        </row>
        <row r="20">
          <cell r="B20">
            <v>24.041666666666668</v>
          </cell>
          <cell r="C20">
            <v>31.2</v>
          </cell>
          <cell r="D20">
            <v>19.8</v>
          </cell>
          <cell r="E20">
            <v>80.375</v>
          </cell>
          <cell r="F20">
            <v>96</v>
          </cell>
          <cell r="G20">
            <v>52</v>
          </cell>
          <cell r="H20">
            <v>9.3600000000000012</v>
          </cell>
          <cell r="I20" t="str">
            <v>SO</v>
          </cell>
          <cell r="J20">
            <v>20.88</v>
          </cell>
          <cell r="K20">
            <v>0</v>
          </cell>
        </row>
        <row r="21">
          <cell r="B21">
            <v>25.662499999999998</v>
          </cell>
          <cell r="C21">
            <v>32.700000000000003</v>
          </cell>
          <cell r="D21">
            <v>19.3</v>
          </cell>
          <cell r="E21">
            <v>71</v>
          </cell>
          <cell r="F21">
            <v>96</v>
          </cell>
          <cell r="G21">
            <v>38</v>
          </cell>
          <cell r="H21">
            <v>14.04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24.491666666666671</v>
          </cell>
          <cell r="C22">
            <v>33.200000000000003</v>
          </cell>
          <cell r="D22">
            <v>17.100000000000001</v>
          </cell>
          <cell r="E22">
            <v>65.208333333333329</v>
          </cell>
          <cell r="F22">
            <v>100</v>
          </cell>
          <cell r="G22">
            <v>25</v>
          </cell>
          <cell r="H22">
            <v>15.48</v>
          </cell>
          <cell r="I22" t="str">
            <v>SO</v>
          </cell>
          <cell r="J22">
            <v>30.240000000000002</v>
          </cell>
          <cell r="K22">
            <v>0.2</v>
          </cell>
        </row>
        <row r="23">
          <cell r="B23">
            <v>22.845833333333331</v>
          </cell>
          <cell r="C23">
            <v>34.6</v>
          </cell>
          <cell r="D23">
            <v>12.8</v>
          </cell>
          <cell r="E23">
            <v>62.375</v>
          </cell>
          <cell r="F23">
            <v>97</v>
          </cell>
          <cell r="G23">
            <v>13</v>
          </cell>
          <cell r="H23">
            <v>8.2799999999999994</v>
          </cell>
          <cell r="I23" t="str">
            <v>NE</v>
          </cell>
          <cell r="J23">
            <v>18</v>
          </cell>
          <cell r="K23">
            <v>0</v>
          </cell>
        </row>
        <row r="24">
          <cell r="B24">
            <v>25.345833333333335</v>
          </cell>
          <cell r="C24">
            <v>36.4</v>
          </cell>
          <cell r="D24">
            <v>15.8</v>
          </cell>
          <cell r="E24">
            <v>60</v>
          </cell>
          <cell r="F24">
            <v>92</v>
          </cell>
          <cell r="G24">
            <v>30</v>
          </cell>
          <cell r="H24">
            <v>13.32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29.299999999999997</v>
          </cell>
          <cell r="C25">
            <v>36.799999999999997</v>
          </cell>
          <cell r="D25">
            <v>21.9</v>
          </cell>
          <cell r="E25">
            <v>61.541666666666664</v>
          </cell>
          <cell r="F25">
            <v>95</v>
          </cell>
          <cell r="G25">
            <v>35</v>
          </cell>
          <cell r="H25">
            <v>27</v>
          </cell>
          <cell r="I25" t="str">
            <v>N</v>
          </cell>
          <cell r="J25">
            <v>51.480000000000004</v>
          </cell>
          <cell r="K25">
            <v>19</v>
          </cell>
        </row>
        <row r="26">
          <cell r="B26">
            <v>26.133333333333329</v>
          </cell>
          <cell r="C26">
            <v>35.299999999999997</v>
          </cell>
          <cell r="D26">
            <v>21.6</v>
          </cell>
          <cell r="E26">
            <v>78.583333333333329</v>
          </cell>
          <cell r="F26">
            <v>95</v>
          </cell>
          <cell r="G26">
            <v>45</v>
          </cell>
          <cell r="H26">
            <v>12.24</v>
          </cell>
          <cell r="I26" t="str">
            <v>N</v>
          </cell>
          <cell r="J26">
            <v>37.080000000000005</v>
          </cell>
          <cell r="K26">
            <v>3.4000000000000004</v>
          </cell>
        </row>
        <row r="27">
          <cell r="B27">
            <v>29.345833333333331</v>
          </cell>
          <cell r="C27">
            <v>36.6</v>
          </cell>
          <cell r="D27">
            <v>24.5</v>
          </cell>
          <cell r="E27">
            <v>65.875</v>
          </cell>
          <cell r="F27">
            <v>88</v>
          </cell>
          <cell r="G27">
            <v>35</v>
          </cell>
          <cell r="H27">
            <v>13.32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27.549999999999997</v>
          </cell>
          <cell r="C28">
            <v>35</v>
          </cell>
          <cell r="D28">
            <v>22.5</v>
          </cell>
          <cell r="E28">
            <v>70.291666666666671</v>
          </cell>
          <cell r="F28">
            <v>88</v>
          </cell>
          <cell r="G28">
            <v>44</v>
          </cell>
          <cell r="H28">
            <v>16.920000000000002</v>
          </cell>
          <cell r="I28" t="str">
            <v>NE</v>
          </cell>
          <cell r="J28">
            <v>41.04</v>
          </cell>
          <cell r="K28">
            <v>2</v>
          </cell>
        </row>
        <row r="29">
          <cell r="B29">
            <v>24.749999999999996</v>
          </cell>
          <cell r="C29">
            <v>33</v>
          </cell>
          <cell r="D29">
            <v>22</v>
          </cell>
          <cell r="E29">
            <v>82.125</v>
          </cell>
          <cell r="F29">
            <v>93</v>
          </cell>
          <cell r="G29">
            <v>54</v>
          </cell>
          <cell r="H29">
            <v>10.44</v>
          </cell>
          <cell r="I29" t="str">
            <v>NE</v>
          </cell>
          <cell r="J29">
            <v>38.159999999999997</v>
          </cell>
          <cell r="K29">
            <v>0.2</v>
          </cell>
        </row>
        <row r="30">
          <cell r="B30">
            <v>26.895833333333332</v>
          </cell>
          <cell r="C30">
            <v>36.4</v>
          </cell>
          <cell r="D30">
            <v>20.2</v>
          </cell>
          <cell r="E30">
            <v>72.333333333333329</v>
          </cell>
          <cell r="F30">
            <v>97</v>
          </cell>
          <cell r="G30">
            <v>33</v>
          </cell>
          <cell r="H30">
            <v>11.879999999999999</v>
          </cell>
          <cell r="I30" t="str">
            <v>NE</v>
          </cell>
          <cell r="J30">
            <v>28.08</v>
          </cell>
          <cell r="K30">
            <v>0.2</v>
          </cell>
        </row>
        <row r="31">
          <cell r="B31">
            <v>24.779166666666672</v>
          </cell>
          <cell r="C31">
            <v>30.1</v>
          </cell>
          <cell r="D31">
            <v>21.5</v>
          </cell>
          <cell r="E31">
            <v>84.5</v>
          </cell>
          <cell r="F31">
            <v>94</v>
          </cell>
          <cell r="G31">
            <v>60</v>
          </cell>
          <cell r="H31">
            <v>11.520000000000001</v>
          </cell>
          <cell r="I31" t="str">
            <v>S</v>
          </cell>
          <cell r="J31">
            <v>28.08</v>
          </cell>
          <cell r="K31">
            <v>5.8</v>
          </cell>
        </row>
        <row r="32">
          <cell r="B32">
            <v>25.424999999999997</v>
          </cell>
          <cell r="C32">
            <v>33.6</v>
          </cell>
          <cell r="D32">
            <v>17.5</v>
          </cell>
          <cell r="E32">
            <v>66.791666666666671</v>
          </cell>
          <cell r="F32">
            <v>95</v>
          </cell>
          <cell r="G32">
            <v>36</v>
          </cell>
          <cell r="H32">
            <v>9</v>
          </cell>
          <cell r="I32" t="str">
            <v>S</v>
          </cell>
          <cell r="J32">
            <v>18.36</v>
          </cell>
          <cell r="K32">
            <v>0</v>
          </cell>
        </row>
        <row r="33">
          <cell r="B33">
            <v>25.820833333333329</v>
          </cell>
          <cell r="C33">
            <v>35.299999999999997</v>
          </cell>
          <cell r="D33">
            <v>20.2</v>
          </cell>
          <cell r="E33">
            <v>73.25</v>
          </cell>
          <cell r="F33">
            <v>95</v>
          </cell>
          <cell r="G33">
            <v>42</v>
          </cell>
          <cell r="H33">
            <v>10.8</v>
          </cell>
          <cell r="I33" t="str">
            <v>NE</v>
          </cell>
          <cell r="J33">
            <v>32.4</v>
          </cell>
          <cell r="K33">
            <v>0</v>
          </cell>
        </row>
        <row r="34">
          <cell r="B34">
            <v>25.758333333333336</v>
          </cell>
          <cell r="C34">
            <v>35.4</v>
          </cell>
          <cell r="D34">
            <v>21.8</v>
          </cell>
          <cell r="E34">
            <v>76.708333333333329</v>
          </cell>
          <cell r="F34">
            <v>94</v>
          </cell>
          <cell r="G34">
            <v>45</v>
          </cell>
          <cell r="H34">
            <v>22.68</v>
          </cell>
          <cell r="I34" t="str">
            <v>NE</v>
          </cell>
          <cell r="J34">
            <v>53.28</v>
          </cell>
          <cell r="K34">
            <v>3.5999999999999996</v>
          </cell>
        </row>
        <row r="35">
          <cell r="B35">
            <v>27.291666666666668</v>
          </cell>
          <cell r="C35">
            <v>34.9</v>
          </cell>
          <cell r="D35">
            <v>20.5</v>
          </cell>
          <cell r="E35">
            <v>66.875</v>
          </cell>
          <cell r="F35">
            <v>90</v>
          </cell>
          <cell r="G35">
            <v>40</v>
          </cell>
          <cell r="H35">
            <v>13.68</v>
          </cell>
          <cell r="I35" t="str">
            <v>N</v>
          </cell>
          <cell r="J35">
            <v>34.200000000000003</v>
          </cell>
          <cell r="K35">
            <v>1.5999999999999999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18.845833333333331</v>
          </cell>
        </row>
      </sheetData>
      <sheetData sheetId="7"/>
      <sheetData sheetId="8">
        <row r="5">
          <cell r="B5">
            <v>27.408333333333335</v>
          </cell>
        </row>
      </sheetData>
      <sheetData sheetId="9">
        <row r="5">
          <cell r="B5">
            <v>20.625</v>
          </cell>
          <cell r="C5">
            <v>27.1</v>
          </cell>
          <cell r="D5">
            <v>16.8</v>
          </cell>
          <cell r="E5">
            <v>85.583333333333329</v>
          </cell>
          <cell r="F5">
            <v>96</v>
          </cell>
          <cell r="G5">
            <v>59</v>
          </cell>
          <cell r="H5">
            <v>16.559999999999999</v>
          </cell>
          <cell r="I5" t="str">
            <v>N</v>
          </cell>
          <cell r="J5">
            <v>27.36</v>
          </cell>
          <cell r="K5">
            <v>0.2</v>
          </cell>
        </row>
        <row r="6">
          <cell r="B6">
            <v>21.870833333333334</v>
          </cell>
          <cell r="C6">
            <v>26.8</v>
          </cell>
          <cell r="D6">
            <v>19.100000000000001</v>
          </cell>
          <cell r="E6">
            <v>83.791666666666671</v>
          </cell>
          <cell r="F6">
            <v>95</v>
          </cell>
          <cell r="G6">
            <v>62</v>
          </cell>
          <cell r="H6">
            <v>12.96</v>
          </cell>
          <cell r="I6" t="str">
            <v>N</v>
          </cell>
          <cell r="J6">
            <v>25.56</v>
          </cell>
          <cell r="K6">
            <v>6.3999999999999995</v>
          </cell>
        </row>
        <row r="7">
          <cell r="B7">
            <v>26.195833333333329</v>
          </cell>
          <cell r="C7">
            <v>33.1</v>
          </cell>
          <cell r="D7">
            <v>21.4</v>
          </cell>
          <cell r="E7">
            <v>64.375</v>
          </cell>
          <cell r="F7">
            <v>87</v>
          </cell>
          <cell r="G7">
            <v>37</v>
          </cell>
          <cell r="H7">
            <v>19.079999999999998</v>
          </cell>
          <cell r="I7" t="str">
            <v>N</v>
          </cell>
          <cell r="J7">
            <v>43.92</v>
          </cell>
          <cell r="K7">
            <v>0</v>
          </cell>
        </row>
        <row r="8">
          <cell r="B8">
            <v>20.843478260869563</v>
          </cell>
          <cell r="C8">
            <v>25.8</v>
          </cell>
          <cell r="D8">
            <v>19</v>
          </cell>
          <cell r="E8">
            <v>87.043478260869563</v>
          </cell>
          <cell r="F8">
            <v>97</v>
          </cell>
          <cell r="G8">
            <v>62</v>
          </cell>
          <cell r="H8">
            <v>16.920000000000002</v>
          </cell>
          <cell r="I8" t="str">
            <v>SE</v>
          </cell>
          <cell r="J8">
            <v>38.880000000000003</v>
          </cell>
          <cell r="K8">
            <v>38.000000000000007</v>
          </cell>
        </row>
        <row r="9">
          <cell r="B9">
            <v>20.220833333333328</v>
          </cell>
          <cell r="C9">
            <v>27.2</v>
          </cell>
          <cell r="D9">
            <v>15.7</v>
          </cell>
          <cell r="E9">
            <v>69.375</v>
          </cell>
          <cell r="F9">
            <v>97</v>
          </cell>
          <cell r="G9">
            <v>26</v>
          </cell>
          <cell r="H9">
            <v>18</v>
          </cell>
          <cell r="I9" t="str">
            <v>SE</v>
          </cell>
          <cell r="J9">
            <v>31.319999999999997</v>
          </cell>
          <cell r="K9">
            <v>0.2</v>
          </cell>
        </row>
        <row r="10">
          <cell r="B10">
            <v>21.45</v>
          </cell>
          <cell r="C10">
            <v>29.8</v>
          </cell>
          <cell r="D10">
            <v>15.6</v>
          </cell>
          <cell r="E10">
            <v>44.708333333333336</v>
          </cell>
          <cell r="F10">
            <v>72</v>
          </cell>
          <cell r="G10">
            <v>23</v>
          </cell>
          <cell r="H10">
            <v>20.52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21.991666666666671</v>
          </cell>
          <cell r="C11">
            <v>28.4</v>
          </cell>
          <cell r="D11">
            <v>15.5</v>
          </cell>
          <cell r="E11">
            <v>50.458333333333336</v>
          </cell>
          <cell r="F11">
            <v>75</v>
          </cell>
          <cell r="G11">
            <v>34</v>
          </cell>
          <cell r="H11">
            <v>28.08</v>
          </cell>
          <cell r="I11" t="str">
            <v>SE</v>
          </cell>
          <cell r="J11">
            <v>45</v>
          </cell>
          <cell r="K11">
            <v>0</v>
          </cell>
        </row>
        <row r="12">
          <cell r="B12">
            <v>23.724999999999998</v>
          </cell>
          <cell r="C12">
            <v>30.1</v>
          </cell>
          <cell r="D12">
            <v>17.8</v>
          </cell>
          <cell r="E12">
            <v>49.416666666666664</v>
          </cell>
          <cell r="F12">
            <v>67</v>
          </cell>
          <cell r="G12">
            <v>35</v>
          </cell>
          <cell r="H12">
            <v>27.36</v>
          </cell>
          <cell r="I12" t="str">
            <v>SE</v>
          </cell>
          <cell r="J12">
            <v>49.32</v>
          </cell>
          <cell r="K12">
            <v>0</v>
          </cell>
        </row>
        <row r="13">
          <cell r="B13">
            <v>25.520833333333332</v>
          </cell>
          <cell r="C13">
            <v>33.6</v>
          </cell>
          <cell r="D13">
            <v>19.5</v>
          </cell>
          <cell r="E13">
            <v>55.958333333333336</v>
          </cell>
          <cell r="F13">
            <v>81</v>
          </cell>
          <cell r="G13">
            <v>29</v>
          </cell>
          <cell r="H13">
            <v>30.6</v>
          </cell>
          <cell r="I13" t="str">
            <v>L</v>
          </cell>
          <cell r="J13">
            <v>52.2</v>
          </cell>
          <cell r="K13">
            <v>0</v>
          </cell>
        </row>
        <row r="14">
          <cell r="B14">
            <v>25.987499999999997</v>
          </cell>
          <cell r="C14">
            <v>32.1</v>
          </cell>
          <cell r="D14">
            <v>20.399999999999999</v>
          </cell>
          <cell r="E14">
            <v>56.5</v>
          </cell>
          <cell r="F14">
            <v>88</v>
          </cell>
          <cell r="G14">
            <v>34</v>
          </cell>
          <cell r="H14">
            <v>30.6</v>
          </cell>
          <cell r="I14" t="str">
            <v>L</v>
          </cell>
          <cell r="J14">
            <v>54.36</v>
          </cell>
          <cell r="K14">
            <v>3</v>
          </cell>
        </row>
        <row r="15">
          <cell r="B15">
            <v>23.762500000000003</v>
          </cell>
          <cell r="C15">
            <v>28.9</v>
          </cell>
          <cell r="D15">
            <v>19</v>
          </cell>
          <cell r="E15">
            <v>61.541666666666664</v>
          </cell>
          <cell r="F15">
            <v>93</v>
          </cell>
          <cell r="G15">
            <v>39</v>
          </cell>
          <cell r="H15">
            <v>24.48</v>
          </cell>
          <cell r="I15" t="str">
            <v>L</v>
          </cell>
          <cell r="J15">
            <v>46.440000000000005</v>
          </cell>
          <cell r="K15">
            <v>5</v>
          </cell>
        </row>
        <row r="16">
          <cell r="B16">
            <v>24.429166666666664</v>
          </cell>
          <cell r="C16">
            <v>31.6</v>
          </cell>
          <cell r="D16">
            <v>19.2</v>
          </cell>
          <cell r="E16">
            <v>64.666666666666671</v>
          </cell>
          <cell r="F16">
            <v>94</v>
          </cell>
          <cell r="G16">
            <v>36</v>
          </cell>
          <cell r="H16">
            <v>26.64</v>
          </cell>
          <cell r="I16" t="str">
            <v>NE</v>
          </cell>
          <cell r="J16">
            <v>42.480000000000004</v>
          </cell>
          <cell r="K16">
            <v>3.6</v>
          </cell>
        </row>
        <row r="17">
          <cell r="B17">
            <v>22.704166666666669</v>
          </cell>
          <cell r="C17">
            <v>29.5</v>
          </cell>
          <cell r="D17">
            <v>19.399999999999999</v>
          </cell>
          <cell r="E17">
            <v>74.208333333333329</v>
          </cell>
          <cell r="F17">
            <v>90</v>
          </cell>
          <cell r="G17">
            <v>51</v>
          </cell>
          <cell r="H17">
            <v>25.2</v>
          </cell>
          <cell r="I17" t="str">
            <v>L</v>
          </cell>
          <cell r="J17">
            <v>51.84</v>
          </cell>
          <cell r="K17">
            <v>4.5999999999999996</v>
          </cell>
        </row>
        <row r="18">
          <cell r="B18">
            <v>24.000000000000004</v>
          </cell>
          <cell r="C18">
            <v>32.5</v>
          </cell>
          <cell r="D18">
            <v>19</v>
          </cell>
          <cell r="E18">
            <v>69.833333333333329</v>
          </cell>
          <cell r="F18">
            <v>88</v>
          </cell>
          <cell r="G18">
            <v>40</v>
          </cell>
          <cell r="H18">
            <v>23.400000000000002</v>
          </cell>
          <cell r="I18" t="str">
            <v>L</v>
          </cell>
          <cell r="J18">
            <v>46.800000000000004</v>
          </cell>
          <cell r="K18">
            <v>7.3999999999999995</v>
          </cell>
        </row>
        <row r="19">
          <cell r="B19">
            <v>22.116666666666671</v>
          </cell>
          <cell r="C19">
            <v>24.7</v>
          </cell>
          <cell r="D19">
            <v>20.399999999999999</v>
          </cell>
          <cell r="E19">
            <v>85.833333333333329</v>
          </cell>
          <cell r="F19">
            <v>94</v>
          </cell>
          <cell r="G19">
            <v>72</v>
          </cell>
          <cell r="H19">
            <v>23.400000000000002</v>
          </cell>
          <cell r="I19" t="str">
            <v>NE</v>
          </cell>
          <cell r="J19">
            <v>37.800000000000004</v>
          </cell>
          <cell r="K19">
            <v>6</v>
          </cell>
        </row>
        <row r="20">
          <cell r="B20">
            <v>24.983333333333331</v>
          </cell>
          <cell r="C20">
            <v>30.5</v>
          </cell>
          <cell r="D20">
            <v>21.3</v>
          </cell>
          <cell r="E20">
            <v>72.5</v>
          </cell>
          <cell r="F20">
            <v>89</v>
          </cell>
          <cell r="G20">
            <v>47</v>
          </cell>
          <cell r="H20">
            <v>15.48</v>
          </cell>
          <cell r="I20" t="str">
            <v>N</v>
          </cell>
          <cell r="J20">
            <v>31.680000000000003</v>
          </cell>
          <cell r="K20">
            <v>0.2</v>
          </cell>
        </row>
        <row r="21">
          <cell r="B21">
            <v>25.325000000000003</v>
          </cell>
          <cell r="C21">
            <v>31.3</v>
          </cell>
          <cell r="D21">
            <v>20.3</v>
          </cell>
          <cell r="E21">
            <v>70.125</v>
          </cell>
          <cell r="F21">
            <v>89</v>
          </cell>
          <cell r="G21">
            <v>44</v>
          </cell>
          <cell r="H21">
            <v>13.32</v>
          </cell>
          <cell r="I21" t="str">
            <v>N</v>
          </cell>
          <cell r="J21">
            <v>28.44</v>
          </cell>
          <cell r="K21">
            <v>0</v>
          </cell>
        </row>
        <row r="22">
          <cell r="B22">
            <v>25.391666666666662</v>
          </cell>
          <cell r="C22">
            <v>31.1</v>
          </cell>
          <cell r="D22">
            <v>20.100000000000001</v>
          </cell>
          <cell r="E22">
            <v>62.458333333333336</v>
          </cell>
          <cell r="F22">
            <v>90</v>
          </cell>
          <cell r="G22">
            <v>29</v>
          </cell>
          <cell r="H22">
            <v>14.76</v>
          </cell>
          <cell r="I22" t="str">
            <v>N</v>
          </cell>
          <cell r="J22">
            <v>27.720000000000002</v>
          </cell>
          <cell r="K22">
            <v>0</v>
          </cell>
        </row>
        <row r="23">
          <cell r="B23">
            <v>24.704166666666669</v>
          </cell>
          <cell r="C23">
            <v>32</v>
          </cell>
          <cell r="D23">
            <v>17.2</v>
          </cell>
          <cell r="E23">
            <v>45.583333333333336</v>
          </cell>
          <cell r="F23">
            <v>76</v>
          </cell>
          <cell r="G23">
            <v>19</v>
          </cell>
          <cell r="H23">
            <v>14.4</v>
          </cell>
          <cell r="I23" t="str">
            <v>N</v>
          </cell>
          <cell r="J23">
            <v>28.44</v>
          </cell>
          <cell r="K23">
            <v>0</v>
          </cell>
        </row>
        <row r="24">
          <cell r="B24">
            <v>26.208333333333339</v>
          </cell>
          <cell r="C24">
            <v>34.6</v>
          </cell>
          <cell r="D24">
            <v>17.2</v>
          </cell>
          <cell r="E24">
            <v>44.125</v>
          </cell>
          <cell r="F24">
            <v>65</v>
          </cell>
          <cell r="G24">
            <v>29</v>
          </cell>
          <cell r="H24">
            <v>20.16</v>
          </cell>
          <cell r="I24" t="str">
            <v>N</v>
          </cell>
          <cell r="J24">
            <v>50.4</v>
          </cell>
          <cell r="K24">
            <v>0</v>
          </cell>
        </row>
        <row r="25">
          <cell r="B25">
            <v>28.520833333333332</v>
          </cell>
          <cell r="C25">
            <v>33.6</v>
          </cell>
          <cell r="D25">
            <v>25.4</v>
          </cell>
          <cell r="E25">
            <v>55.166666666666664</v>
          </cell>
          <cell r="F25">
            <v>67</v>
          </cell>
          <cell r="G25">
            <v>39</v>
          </cell>
          <cell r="H25">
            <v>22.68</v>
          </cell>
          <cell r="I25" t="str">
            <v>N</v>
          </cell>
          <cell r="J25">
            <v>50.04</v>
          </cell>
          <cell r="K25">
            <v>0</v>
          </cell>
        </row>
        <row r="26">
          <cell r="B26">
            <v>24.745833333333334</v>
          </cell>
          <cell r="C26">
            <v>29.8</v>
          </cell>
          <cell r="D26">
            <v>18.899999999999999</v>
          </cell>
          <cell r="E26">
            <v>68.875</v>
          </cell>
          <cell r="F26">
            <v>95</v>
          </cell>
          <cell r="G26">
            <v>47</v>
          </cell>
          <cell r="H26">
            <v>29.880000000000003</v>
          </cell>
          <cell r="I26" t="str">
            <v>NE</v>
          </cell>
          <cell r="J26">
            <v>48.96</v>
          </cell>
          <cell r="K26">
            <v>31.2</v>
          </cell>
        </row>
        <row r="27">
          <cell r="B27">
            <v>26.962500000000002</v>
          </cell>
          <cell r="C27">
            <v>33</v>
          </cell>
          <cell r="D27">
            <v>21</v>
          </cell>
          <cell r="E27">
            <v>61.875</v>
          </cell>
          <cell r="F27">
            <v>86</v>
          </cell>
          <cell r="G27">
            <v>37</v>
          </cell>
          <cell r="H27">
            <v>15.48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26.037500000000005</v>
          </cell>
          <cell r="C28">
            <v>31.7</v>
          </cell>
          <cell r="D28">
            <v>23.5</v>
          </cell>
          <cell r="E28">
            <v>67.416666666666671</v>
          </cell>
          <cell r="F28">
            <v>87</v>
          </cell>
          <cell r="G28">
            <v>49</v>
          </cell>
          <cell r="H28">
            <v>19.079999999999998</v>
          </cell>
          <cell r="I28" t="str">
            <v>N</v>
          </cell>
          <cell r="J28">
            <v>39.24</v>
          </cell>
          <cell r="K28">
            <v>0.4</v>
          </cell>
        </row>
        <row r="29">
          <cell r="B29">
            <v>24.795833333333334</v>
          </cell>
          <cell r="C29">
            <v>32.5</v>
          </cell>
          <cell r="D29">
            <v>21.1</v>
          </cell>
          <cell r="E29">
            <v>73</v>
          </cell>
          <cell r="F29">
            <v>92</v>
          </cell>
          <cell r="G29">
            <v>43</v>
          </cell>
          <cell r="H29">
            <v>19.8</v>
          </cell>
          <cell r="I29" t="str">
            <v>L</v>
          </cell>
          <cell r="J29">
            <v>33.480000000000004</v>
          </cell>
          <cell r="K29">
            <v>9.8000000000000007</v>
          </cell>
        </row>
        <row r="30">
          <cell r="B30">
            <v>26.370833333333334</v>
          </cell>
          <cell r="C30">
            <v>33.799999999999997</v>
          </cell>
          <cell r="D30">
            <v>22</v>
          </cell>
          <cell r="E30">
            <v>68.958333333333329</v>
          </cell>
          <cell r="F30">
            <v>89</v>
          </cell>
          <cell r="G30">
            <v>39</v>
          </cell>
          <cell r="H30">
            <v>24.48</v>
          </cell>
          <cell r="I30" t="str">
            <v>L</v>
          </cell>
          <cell r="J30">
            <v>40.680000000000007</v>
          </cell>
          <cell r="K30">
            <v>1</v>
          </cell>
        </row>
        <row r="31">
          <cell r="B31">
            <v>24.400000000000002</v>
          </cell>
          <cell r="C31">
            <v>29.1</v>
          </cell>
          <cell r="D31">
            <v>21.5</v>
          </cell>
          <cell r="E31">
            <v>78.541666666666671</v>
          </cell>
          <cell r="F31">
            <v>92</v>
          </cell>
          <cell r="G31">
            <v>60</v>
          </cell>
          <cell r="H31">
            <v>20.88</v>
          </cell>
          <cell r="I31" t="str">
            <v>L</v>
          </cell>
          <cell r="J31">
            <v>43.56</v>
          </cell>
          <cell r="K31">
            <v>0</v>
          </cell>
        </row>
        <row r="32">
          <cell r="B32">
            <v>25.254166666666666</v>
          </cell>
          <cell r="C32">
            <v>33.1</v>
          </cell>
          <cell r="D32">
            <v>19.2</v>
          </cell>
          <cell r="E32">
            <v>68.541666666666671</v>
          </cell>
          <cell r="F32">
            <v>94</v>
          </cell>
          <cell r="G32">
            <v>38</v>
          </cell>
          <cell r="H32">
            <v>20.52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27.19583333333334</v>
          </cell>
          <cell r="C33">
            <v>33.799999999999997</v>
          </cell>
          <cell r="D33">
            <v>22.4</v>
          </cell>
          <cell r="E33">
            <v>62.291666666666664</v>
          </cell>
          <cell r="F33">
            <v>90</v>
          </cell>
          <cell r="G33">
            <v>35</v>
          </cell>
          <cell r="H33">
            <v>24.12</v>
          </cell>
          <cell r="I33" t="str">
            <v>L</v>
          </cell>
          <cell r="J33">
            <v>38.159999999999997</v>
          </cell>
          <cell r="K33">
            <v>2.4</v>
          </cell>
        </row>
        <row r="34">
          <cell r="B34">
            <v>26.258333333333329</v>
          </cell>
          <cell r="C34">
            <v>31.5</v>
          </cell>
          <cell r="D34">
            <v>20.5</v>
          </cell>
          <cell r="E34">
            <v>63.791666666666664</v>
          </cell>
          <cell r="F34">
            <v>92</v>
          </cell>
          <cell r="G34">
            <v>39</v>
          </cell>
          <cell r="H34">
            <v>24.48</v>
          </cell>
          <cell r="I34" t="str">
            <v>N</v>
          </cell>
          <cell r="J34">
            <v>45.36</v>
          </cell>
          <cell r="K34">
            <v>0</v>
          </cell>
        </row>
        <row r="35">
          <cell r="B35">
            <v>26.525000000000002</v>
          </cell>
          <cell r="C35">
            <v>33.5</v>
          </cell>
          <cell r="D35">
            <v>21.1</v>
          </cell>
          <cell r="E35">
            <v>63.333333333333336</v>
          </cell>
          <cell r="F35">
            <v>87</v>
          </cell>
          <cell r="G35">
            <v>36</v>
          </cell>
          <cell r="H35">
            <v>27.36</v>
          </cell>
          <cell r="I35" t="str">
            <v>N</v>
          </cell>
          <cell r="J35">
            <v>54.72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24.137500000000003</v>
          </cell>
          <cell r="C5">
            <v>31.4</v>
          </cell>
          <cell r="D5">
            <v>19.899999999999999</v>
          </cell>
          <cell r="E5">
            <v>73.75</v>
          </cell>
          <cell r="F5">
            <v>94</v>
          </cell>
          <cell r="G5">
            <v>42</v>
          </cell>
          <cell r="H5">
            <v>8.2799999999999994</v>
          </cell>
          <cell r="I5" t="str">
            <v>NE</v>
          </cell>
          <cell r="J5">
            <v>21.96</v>
          </cell>
          <cell r="K5">
            <v>0</v>
          </cell>
        </row>
        <row r="6">
          <cell r="B6">
            <v>24.804166666666664</v>
          </cell>
          <cell r="C6">
            <v>29.1</v>
          </cell>
          <cell r="D6">
            <v>21.2</v>
          </cell>
          <cell r="E6">
            <v>72</v>
          </cell>
          <cell r="F6">
            <v>88</v>
          </cell>
          <cell r="G6">
            <v>54</v>
          </cell>
          <cell r="H6">
            <v>13.68</v>
          </cell>
          <cell r="I6" t="str">
            <v>SO</v>
          </cell>
          <cell r="J6">
            <v>25.92</v>
          </cell>
          <cell r="K6">
            <v>0.2</v>
          </cell>
        </row>
        <row r="7">
          <cell r="B7">
            <v>25.425000000000001</v>
          </cell>
          <cell r="C7">
            <v>34.4</v>
          </cell>
          <cell r="D7">
            <v>20</v>
          </cell>
          <cell r="E7">
            <v>66.375</v>
          </cell>
          <cell r="F7">
            <v>92</v>
          </cell>
          <cell r="G7">
            <v>27</v>
          </cell>
          <cell r="H7">
            <v>18.36</v>
          </cell>
          <cell r="I7" t="str">
            <v>L</v>
          </cell>
          <cell r="J7">
            <v>43.92</v>
          </cell>
          <cell r="K7">
            <v>0</v>
          </cell>
        </row>
        <row r="8">
          <cell r="B8">
            <v>21.354166666666668</v>
          </cell>
          <cell r="C8">
            <v>25.9</v>
          </cell>
          <cell r="D8">
            <v>19.8</v>
          </cell>
          <cell r="E8">
            <v>84.541666666666671</v>
          </cell>
          <cell r="F8">
            <v>94</v>
          </cell>
          <cell r="G8">
            <v>58</v>
          </cell>
          <cell r="H8">
            <v>13.32</v>
          </cell>
          <cell r="I8" t="str">
            <v>L</v>
          </cell>
          <cell r="J8">
            <v>30.96</v>
          </cell>
          <cell r="K8">
            <v>26.600000000000005</v>
          </cell>
        </row>
        <row r="9">
          <cell r="B9">
            <v>22.862500000000001</v>
          </cell>
          <cell r="C9">
            <v>29.3</v>
          </cell>
          <cell r="D9">
            <v>19</v>
          </cell>
          <cell r="E9">
            <v>69.875</v>
          </cell>
          <cell r="F9">
            <v>95</v>
          </cell>
          <cell r="G9">
            <v>34</v>
          </cell>
          <cell r="H9">
            <v>8.64</v>
          </cell>
          <cell r="I9" t="str">
            <v>S</v>
          </cell>
          <cell r="J9">
            <v>21.96</v>
          </cell>
          <cell r="K9">
            <v>0</v>
          </cell>
        </row>
        <row r="10">
          <cell r="B10">
            <v>22.616666666666674</v>
          </cell>
          <cell r="C10">
            <v>31</v>
          </cell>
          <cell r="D10">
            <v>15.2</v>
          </cell>
          <cell r="E10">
            <v>53.583333333333336</v>
          </cell>
          <cell r="F10">
            <v>90</v>
          </cell>
          <cell r="G10">
            <v>24</v>
          </cell>
          <cell r="H10">
            <v>7.2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23.958333333333332</v>
          </cell>
          <cell r="C11">
            <v>29.8</v>
          </cell>
          <cell r="D11">
            <v>18.7</v>
          </cell>
          <cell r="E11">
            <v>47.125</v>
          </cell>
          <cell r="F11">
            <v>73</v>
          </cell>
          <cell r="G11">
            <v>25</v>
          </cell>
          <cell r="H11">
            <v>13.32</v>
          </cell>
          <cell r="I11" t="str">
            <v>SE</v>
          </cell>
          <cell r="J11">
            <v>28.08</v>
          </cell>
          <cell r="K11">
            <v>0.4</v>
          </cell>
        </row>
        <row r="12">
          <cell r="B12">
            <v>22.916666666666668</v>
          </cell>
          <cell r="C12">
            <v>29.2</v>
          </cell>
          <cell r="D12">
            <v>18</v>
          </cell>
          <cell r="E12">
            <v>61.208333333333336</v>
          </cell>
          <cell r="F12">
            <v>80</v>
          </cell>
          <cell r="G12">
            <v>42</v>
          </cell>
          <cell r="H12">
            <v>15.840000000000002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24.25</v>
          </cell>
          <cell r="C13">
            <v>32.9</v>
          </cell>
          <cell r="D13">
            <v>18.600000000000001</v>
          </cell>
          <cell r="E13">
            <v>66.041666666666671</v>
          </cell>
          <cell r="F13">
            <v>92</v>
          </cell>
          <cell r="G13">
            <v>30</v>
          </cell>
          <cell r="H13">
            <v>14.4</v>
          </cell>
          <cell r="I13" t="str">
            <v>L</v>
          </cell>
          <cell r="J13">
            <v>34.200000000000003</v>
          </cell>
          <cell r="K13">
            <v>0</v>
          </cell>
        </row>
        <row r="14">
          <cell r="B14">
            <v>25.375</v>
          </cell>
          <cell r="C14">
            <v>32.9</v>
          </cell>
          <cell r="D14">
            <v>18.2</v>
          </cell>
          <cell r="E14">
            <v>53.833333333333336</v>
          </cell>
          <cell r="F14">
            <v>89</v>
          </cell>
          <cell r="G14">
            <v>21</v>
          </cell>
          <cell r="H14">
            <v>16.559999999999999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25.516666666666666</v>
          </cell>
          <cell r="C15">
            <v>33.1</v>
          </cell>
          <cell r="D15">
            <v>19</v>
          </cell>
          <cell r="E15">
            <v>47.458333333333336</v>
          </cell>
          <cell r="F15">
            <v>74</v>
          </cell>
          <cell r="G15">
            <v>26</v>
          </cell>
          <cell r="H15">
            <v>11.16</v>
          </cell>
          <cell r="I15" t="str">
            <v>L</v>
          </cell>
          <cell r="J15">
            <v>29.880000000000003</v>
          </cell>
          <cell r="K15">
            <v>0</v>
          </cell>
        </row>
        <row r="16">
          <cell r="B16">
            <v>24.512499999999999</v>
          </cell>
          <cell r="C16">
            <v>31.9</v>
          </cell>
          <cell r="D16">
            <v>20.2</v>
          </cell>
          <cell r="E16">
            <v>63.625</v>
          </cell>
          <cell r="F16">
            <v>87</v>
          </cell>
          <cell r="G16">
            <v>33</v>
          </cell>
          <cell r="H16">
            <v>12.6</v>
          </cell>
          <cell r="I16" t="str">
            <v>O</v>
          </cell>
          <cell r="J16">
            <v>45</v>
          </cell>
          <cell r="K16">
            <v>1</v>
          </cell>
        </row>
        <row r="17">
          <cell r="B17">
            <v>26.404166666666669</v>
          </cell>
          <cell r="C17">
            <v>35.4</v>
          </cell>
          <cell r="D17">
            <v>19.7</v>
          </cell>
          <cell r="E17">
            <v>61.208333333333336</v>
          </cell>
          <cell r="F17">
            <v>90</v>
          </cell>
          <cell r="G17">
            <v>24</v>
          </cell>
          <cell r="H17">
            <v>18.720000000000002</v>
          </cell>
          <cell r="I17" t="str">
            <v>SO</v>
          </cell>
          <cell r="J17">
            <v>41.76</v>
          </cell>
          <cell r="K17">
            <v>0.2</v>
          </cell>
        </row>
        <row r="18">
          <cell r="B18">
            <v>26.345833333333335</v>
          </cell>
          <cell r="C18">
            <v>34.6</v>
          </cell>
          <cell r="D18">
            <v>19.7</v>
          </cell>
          <cell r="E18">
            <v>62.375</v>
          </cell>
          <cell r="F18">
            <v>92</v>
          </cell>
          <cell r="G18">
            <v>26</v>
          </cell>
          <cell r="H18">
            <v>12.96</v>
          </cell>
          <cell r="I18" t="str">
            <v>L</v>
          </cell>
          <cell r="J18">
            <v>40.680000000000007</v>
          </cell>
          <cell r="K18">
            <v>0.8</v>
          </cell>
        </row>
        <row r="19">
          <cell r="B19">
            <v>24.387499999999999</v>
          </cell>
          <cell r="C19">
            <v>30.1</v>
          </cell>
          <cell r="D19">
            <v>20.8</v>
          </cell>
          <cell r="E19">
            <v>71.416666666666671</v>
          </cell>
          <cell r="F19">
            <v>91</v>
          </cell>
          <cell r="G19">
            <v>46</v>
          </cell>
          <cell r="H19">
            <v>11.879999999999999</v>
          </cell>
          <cell r="I19" t="str">
            <v>L</v>
          </cell>
          <cell r="J19">
            <v>30.6</v>
          </cell>
          <cell r="K19">
            <v>10.8</v>
          </cell>
        </row>
        <row r="20">
          <cell r="B20">
            <v>24.633333333333329</v>
          </cell>
          <cell r="C20">
            <v>33.4</v>
          </cell>
          <cell r="D20">
            <v>21.5</v>
          </cell>
          <cell r="E20">
            <v>74.5</v>
          </cell>
          <cell r="F20">
            <v>91</v>
          </cell>
          <cell r="G20">
            <v>36</v>
          </cell>
          <cell r="H20">
            <v>10.8</v>
          </cell>
          <cell r="I20" t="str">
            <v>L</v>
          </cell>
          <cell r="J20">
            <v>68.400000000000006</v>
          </cell>
          <cell r="K20">
            <v>2.2000000000000002</v>
          </cell>
        </row>
        <row r="21">
          <cell r="B21">
            <v>24.041666666666671</v>
          </cell>
          <cell r="C21">
            <v>32.4</v>
          </cell>
          <cell r="D21">
            <v>20.3</v>
          </cell>
          <cell r="E21">
            <v>78.125</v>
          </cell>
          <cell r="F21">
            <v>94</v>
          </cell>
          <cell r="G21">
            <v>42</v>
          </cell>
          <cell r="H21">
            <v>12.6</v>
          </cell>
          <cell r="I21" t="str">
            <v>O</v>
          </cell>
          <cell r="J21">
            <v>35.28</v>
          </cell>
          <cell r="K21">
            <v>5.6000000000000005</v>
          </cell>
        </row>
        <row r="22">
          <cell r="B22">
            <v>24.424999999999997</v>
          </cell>
          <cell r="C22">
            <v>30.7</v>
          </cell>
          <cell r="D22">
            <v>19.3</v>
          </cell>
          <cell r="E22">
            <v>75.208333333333329</v>
          </cell>
          <cell r="F22">
            <v>95</v>
          </cell>
          <cell r="G22">
            <v>43</v>
          </cell>
          <cell r="H22">
            <v>11.879999999999999</v>
          </cell>
          <cell r="I22" t="str">
            <v>NO</v>
          </cell>
          <cell r="J22">
            <v>51.84</v>
          </cell>
          <cell r="K22">
            <v>35.800000000000011</v>
          </cell>
        </row>
        <row r="23">
          <cell r="B23">
            <v>25.695652173913039</v>
          </cell>
          <cell r="C23">
            <v>33.700000000000003</v>
          </cell>
          <cell r="D23">
            <v>17.600000000000001</v>
          </cell>
          <cell r="E23">
            <v>58.608695652173914</v>
          </cell>
          <cell r="F23">
            <v>91</v>
          </cell>
          <cell r="G23">
            <v>26</v>
          </cell>
          <cell r="H23">
            <v>10.8</v>
          </cell>
          <cell r="I23" t="str">
            <v>O</v>
          </cell>
          <cell r="J23">
            <v>24.840000000000003</v>
          </cell>
          <cell r="K23">
            <v>0</v>
          </cell>
        </row>
        <row r="24">
          <cell r="B24">
            <v>26.079166666666666</v>
          </cell>
          <cell r="C24">
            <v>35.799999999999997</v>
          </cell>
          <cell r="D24">
            <v>17.899999999999999</v>
          </cell>
          <cell r="E24">
            <v>60.75</v>
          </cell>
          <cell r="F24">
            <v>88</v>
          </cell>
          <cell r="G24">
            <v>30</v>
          </cell>
          <cell r="H24">
            <v>12.24</v>
          </cell>
          <cell r="I24" t="str">
            <v>N</v>
          </cell>
          <cell r="J24">
            <v>30.240000000000002</v>
          </cell>
          <cell r="K24">
            <v>0.4</v>
          </cell>
        </row>
        <row r="25">
          <cell r="B25">
            <v>28.658333333333335</v>
          </cell>
          <cell r="C25">
            <v>35</v>
          </cell>
          <cell r="D25">
            <v>22.9</v>
          </cell>
          <cell r="E25">
            <v>53.833333333333336</v>
          </cell>
          <cell r="F25">
            <v>78</v>
          </cell>
          <cell r="G25">
            <v>29</v>
          </cell>
          <cell r="H25">
            <v>15.48</v>
          </cell>
          <cell r="I25" t="str">
            <v>NO</v>
          </cell>
          <cell r="J25">
            <v>34.56</v>
          </cell>
          <cell r="K25">
            <v>0</v>
          </cell>
        </row>
        <row r="26">
          <cell r="B26">
            <v>26.400000000000002</v>
          </cell>
          <cell r="C26">
            <v>33</v>
          </cell>
          <cell r="D26">
            <v>22.1</v>
          </cell>
          <cell r="E26">
            <v>66.25</v>
          </cell>
          <cell r="F26">
            <v>83</v>
          </cell>
          <cell r="G26">
            <v>43</v>
          </cell>
          <cell r="H26">
            <v>9.7200000000000006</v>
          </cell>
          <cell r="I26" t="str">
            <v>O</v>
          </cell>
          <cell r="J26">
            <v>29.16</v>
          </cell>
          <cell r="K26">
            <v>0</v>
          </cell>
        </row>
        <row r="27">
          <cell r="B27">
            <v>24.945833333333336</v>
          </cell>
          <cell r="C27">
            <v>32.4</v>
          </cell>
          <cell r="D27">
            <v>20.9</v>
          </cell>
          <cell r="E27">
            <v>72.958333333333329</v>
          </cell>
          <cell r="F27">
            <v>93</v>
          </cell>
          <cell r="G27">
            <v>37</v>
          </cell>
          <cell r="H27">
            <v>21.96</v>
          </cell>
          <cell r="I27" t="str">
            <v>NO</v>
          </cell>
          <cell r="J27">
            <v>57.24</v>
          </cell>
          <cell r="K27">
            <v>7</v>
          </cell>
        </row>
        <row r="28">
          <cell r="B28">
            <v>26.537499999999998</v>
          </cell>
          <cell r="C28">
            <v>35</v>
          </cell>
          <cell r="D28">
            <v>20.6</v>
          </cell>
          <cell r="E28">
            <v>65.666666666666671</v>
          </cell>
          <cell r="F28">
            <v>91</v>
          </cell>
          <cell r="G28">
            <v>28</v>
          </cell>
          <cell r="H28">
            <v>10.44</v>
          </cell>
          <cell r="I28" t="str">
            <v>O</v>
          </cell>
          <cell r="J28">
            <v>19.8</v>
          </cell>
          <cell r="K28">
            <v>0</v>
          </cell>
        </row>
        <row r="29">
          <cell r="B29">
            <v>26.704166666666676</v>
          </cell>
          <cell r="C29">
            <v>33.799999999999997</v>
          </cell>
          <cell r="D29">
            <v>21.1</v>
          </cell>
          <cell r="E29">
            <v>66.041666666666671</v>
          </cell>
          <cell r="F29">
            <v>88</v>
          </cell>
          <cell r="G29">
            <v>32</v>
          </cell>
          <cell r="H29">
            <v>12.96</v>
          </cell>
          <cell r="I29" t="str">
            <v>L</v>
          </cell>
          <cell r="J29">
            <v>24.12</v>
          </cell>
          <cell r="K29">
            <v>5.6</v>
          </cell>
        </row>
        <row r="30">
          <cell r="B30">
            <v>28.200000000000003</v>
          </cell>
          <cell r="C30">
            <v>36</v>
          </cell>
          <cell r="D30">
            <v>21.9</v>
          </cell>
          <cell r="E30">
            <v>56.208333333333336</v>
          </cell>
          <cell r="F30">
            <v>86</v>
          </cell>
          <cell r="G30">
            <v>19</v>
          </cell>
          <cell r="H30">
            <v>9.7200000000000006</v>
          </cell>
          <cell r="I30" t="str">
            <v>L</v>
          </cell>
          <cell r="J30">
            <v>23.759999999999998</v>
          </cell>
          <cell r="K30">
            <v>0</v>
          </cell>
        </row>
        <row r="31">
          <cell r="B31">
            <v>27.987500000000008</v>
          </cell>
          <cell r="C31">
            <v>34.1</v>
          </cell>
          <cell r="D31">
            <v>23.7</v>
          </cell>
          <cell r="E31">
            <v>58.541666666666664</v>
          </cell>
          <cell r="F31">
            <v>83</v>
          </cell>
          <cell r="G31">
            <v>32</v>
          </cell>
          <cell r="H31">
            <v>20.52</v>
          </cell>
          <cell r="I31" t="str">
            <v>SO</v>
          </cell>
          <cell r="J31">
            <v>45.72</v>
          </cell>
          <cell r="K31">
            <v>0.8</v>
          </cell>
        </row>
        <row r="32">
          <cell r="B32">
            <v>26.125000000000004</v>
          </cell>
          <cell r="C32">
            <v>33.200000000000003</v>
          </cell>
          <cell r="D32">
            <v>22.1</v>
          </cell>
          <cell r="E32">
            <v>69.875</v>
          </cell>
          <cell r="F32">
            <v>87</v>
          </cell>
          <cell r="G32">
            <v>45</v>
          </cell>
          <cell r="H32">
            <v>9.3600000000000012</v>
          </cell>
          <cell r="I32" t="str">
            <v>NO</v>
          </cell>
          <cell r="J32">
            <v>50.04</v>
          </cell>
          <cell r="K32">
            <v>1.4</v>
          </cell>
        </row>
        <row r="33">
          <cell r="B33">
            <v>25.745833333333326</v>
          </cell>
          <cell r="C33">
            <v>34.299999999999997</v>
          </cell>
          <cell r="D33">
            <v>20.100000000000001</v>
          </cell>
          <cell r="E33">
            <v>65.166666666666671</v>
          </cell>
          <cell r="F33">
            <v>90</v>
          </cell>
          <cell r="G33">
            <v>31</v>
          </cell>
          <cell r="H33">
            <v>14.4</v>
          </cell>
          <cell r="I33" t="str">
            <v>L</v>
          </cell>
          <cell r="J33">
            <v>33.119999999999997</v>
          </cell>
          <cell r="K33">
            <v>1</v>
          </cell>
        </row>
        <row r="34">
          <cell r="B34">
            <v>26.445833333333326</v>
          </cell>
          <cell r="C34">
            <v>33.1</v>
          </cell>
          <cell r="D34">
            <v>22</v>
          </cell>
          <cell r="E34">
            <v>67.25</v>
          </cell>
          <cell r="F34">
            <v>90</v>
          </cell>
          <cell r="G34">
            <v>32</v>
          </cell>
          <cell r="H34">
            <v>8.2799999999999994</v>
          </cell>
          <cell r="I34" t="str">
            <v>O</v>
          </cell>
          <cell r="J34">
            <v>28.08</v>
          </cell>
          <cell r="K34">
            <v>6.6</v>
          </cell>
        </row>
        <row r="35">
          <cell r="B35">
            <v>26.683333333333334</v>
          </cell>
          <cell r="C35">
            <v>34.200000000000003</v>
          </cell>
          <cell r="D35">
            <v>20.9</v>
          </cell>
          <cell r="E35">
            <v>64.708333333333329</v>
          </cell>
          <cell r="F35">
            <v>92</v>
          </cell>
          <cell r="G35">
            <v>31</v>
          </cell>
          <cell r="H35">
            <v>12.24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22.099999999999998</v>
          </cell>
          <cell r="C5">
            <v>29.6</v>
          </cell>
          <cell r="D5">
            <v>18</v>
          </cell>
          <cell r="E5">
            <v>78.291666666666671</v>
          </cell>
          <cell r="F5">
            <v>96</v>
          </cell>
          <cell r="G5">
            <v>43</v>
          </cell>
          <cell r="H5">
            <v>12.6</v>
          </cell>
          <cell r="I5" t="str">
            <v>NE</v>
          </cell>
          <cell r="J5">
            <v>29.52</v>
          </cell>
          <cell r="K5">
            <v>4.8</v>
          </cell>
        </row>
        <row r="6">
          <cell r="B6">
            <v>22.587499999999995</v>
          </cell>
          <cell r="C6">
            <v>26.2</v>
          </cell>
          <cell r="D6">
            <v>19.5</v>
          </cell>
          <cell r="E6">
            <v>78.958333333333329</v>
          </cell>
          <cell r="F6">
            <v>91</v>
          </cell>
          <cell r="G6">
            <v>64</v>
          </cell>
          <cell r="H6">
            <v>12.24</v>
          </cell>
          <cell r="I6" t="str">
            <v>O</v>
          </cell>
          <cell r="J6">
            <v>25.92</v>
          </cell>
          <cell r="K6">
            <v>0</v>
          </cell>
        </row>
        <row r="7">
          <cell r="B7">
            <v>23.837499999999995</v>
          </cell>
          <cell r="C7">
            <v>32.1</v>
          </cell>
          <cell r="D7">
            <v>18.100000000000001</v>
          </cell>
          <cell r="E7">
            <v>68.666666666666671</v>
          </cell>
          <cell r="F7">
            <v>93</v>
          </cell>
          <cell r="G7">
            <v>33</v>
          </cell>
          <cell r="H7">
            <v>15.840000000000002</v>
          </cell>
          <cell r="I7" t="str">
            <v>L</v>
          </cell>
          <cell r="J7">
            <v>29.52</v>
          </cell>
          <cell r="K7">
            <v>0</v>
          </cell>
        </row>
        <row r="8">
          <cell r="B8">
            <v>20.495833333333334</v>
          </cell>
          <cell r="C8">
            <v>24.1</v>
          </cell>
          <cell r="D8">
            <v>17.899999999999999</v>
          </cell>
          <cell r="E8">
            <v>81.791666666666671</v>
          </cell>
          <cell r="F8">
            <v>95</v>
          </cell>
          <cell r="G8">
            <v>60</v>
          </cell>
          <cell r="H8">
            <v>18.720000000000002</v>
          </cell>
          <cell r="I8" t="str">
            <v>SE</v>
          </cell>
          <cell r="J8">
            <v>36</v>
          </cell>
          <cell r="K8">
            <v>30</v>
          </cell>
        </row>
        <row r="9">
          <cell r="B9">
            <v>20.229166666666671</v>
          </cell>
          <cell r="C9">
            <v>26.3</v>
          </cell>
          <cell r="D9">
            <v>17.100000000000001</v>
          </cell>
          <cell r="E9">
            <v>73.875</v>
          </cell>
          <cell r="F9">
            <v>96</v>
          </cell>
          <cell r="G9">
            <v>31</v>
          </cell>
          <cell r="H9">
            <v>13.68</v>
          </cell>
          <cell r="I9" t="str">
            <v>S</v>
          </cell>
          <cell r="J9">
            <v>30.240000000000002</v>
          </cell>
          <cell r="K9">
            <v>0</v>
          </cell>
        </row>
        <row r="10">
          <cell r="B10">
            <v>21.291666666666668</v>
          </cell>
          <cell r="C10">
            <v>28.6</v>
          </cell>
          <cell r="D10">
            <v>15.4</v>
          </cell>
          <cell r="E10">
            <v>44.375</v>
          </cell>
          <cell r="F10">
            <v>63</v>
          </cell>
          <cell r="G10">
            <v>27</v>
          </cell>
          <cell r="H10">
            <v>11.16</v>
          </cell>
          <cell r="I10" t="str">
            <v>S</v>
          </cell>
          <cell r="J10">
            <v>26.64</v>
          </cell>
          <cell r="K10">
            <v>0</v>
          </cell>
        </row>
        <row r="11">
          <cell r="B11">
            <v>21.337500000000002</v>
          </cell>
          <cell r="C11">
            <v>28.2</v>
          </cell>
          <cell r="D11">
            <v>16.3</v>
          </cell>
          <cell r="E11">
            <v>53.666666666666664</v>
          </cell>
          <cell r="F11">
            <v>78</v>
          </cell>
          <cell r="G11">
            <v>34</v>
          </cell>
          <cell r="H11">
            <v>19.8</v>
          </cell>
          <cell r="I11" t="str">
            <v>SE</v>
          </cell>
          <cell r="J11">
            <v>32.4</v>
          </cell>
          <cell r="K11">
            <v>0</v>
          </cell>
        </row>
        <row r="12">
          <cell r="B12">
            <v>22.187499999999996</v>
          </cell>
          <cell r="C12">
            <v>28.9</v>
          </cell>
          <cell r="D12">
            <v>16.899999999999999</v>
          </cell>
          <cell r="E12">
            <v>58.458333333333336</v>
          </cell>
          <cell r="F12">
            <v>77</v>
          </cell>
          <cell r="G12">
            <v>39</v>
          </cell>
          <cell r="H12">
            <v>15.120000000000001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23.466666666666665</v>
          </cell>
          <cell r="C13">
            <v>31.2</v>
          </cell>
          <cell r="D13">
            <v>17.7</v>
          </cell>
          <cell r="E13">
            <v>65.666666666666671</v>
          </cell>
          <cell r="F13">
            <v>93</v>
          </cell>
          <cell r="G13">
            <v>33</v>
          </cell>
          <cell r="H13">
            <v>22.68</v>
          </cell>
          <cell r="I13" t="str">
            <v>L</v>
          </cell>
          <cell r="J13">
            <v>38.519999999999996</v>
          </cell>
          <cell r="K13">
            <v>0</v>
          </cell>
        </row>
        <row r="14">
          <cell r="B14">
            <v>23.729166666666671</v>
          </cell>
          <cell r="C14">
            <v>30.7</v>
          </cell>
          <cell r="D14">
            <v>16.399999999999999</v>
          </cell>
          <cell r="E14">
            <v>57</v>
          </cell>
          <cell r="F14">
            <v>90</v>
          </cell>
          <cell r="G14">
            <v>31</v>
          </cell>
          <cell r="H14">
            <v>19.440000000000001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23.816666666666666</v>
          </cell>
          <cell r="C15">
            <v>30.5</v>
          </cell>
          <cell r="D15">
            <v>19.3</v>
          </cell>
          <cell r="E15">
            <v>51.125</v>
          </cell>
          <cell r="F15">
            <v>81</v>
          </cell>
          <cell r="G15">
            <v>26</v>
          </cell>
          <cell r="H15">
            <v>17.64</v>
          </cell>
          <cell r="I15" t="str">
            <v>L</v>
          </cell>
          <cell r="J15">
            <v>38.519999999999996</v>
          </cell>
          <cell r="K15">
            <v>0.4</v>
          </cell>
        </row>
        <row r="16">
          <cell r="B16">
            <v>21.654166666666669</v>
          </cell>
          <cell r="C16">
            <v>29.6</v>
          </cell>
          <cell r="D16">
            <v>17.7</v>
          </cell>
          <cell r="E16">
            <v>74.083333333333329</v>
          </cell>
          <cell r="F16">
            <v>94</v>
          </cell>
          <cell r="G16">
            <v>34</v>
          </cell>
          <cell r="H16">
            <v>16.559999999999999</v>
          </cell>
          <cell r="I16" t="str">
            <v>S</v>
          </cell>
          <cell r="J16">
            <v>55.440000000000005</v>
          </cell>
          <cell r="K16">
            <v>1.2</v>
          </cell>
        </row>
        <row r="17">
          <cell r="B17">
            <v>22.891666666666669</v>
          </cell>
          <cell r="C17">
            <v>32.299999999999997</v>
          </cell>
          <cell r="D17">
            <v>17.8</v>
          </cell>
          <cell r="E17">
            <v>68.583333333333329</v>
          </cell>
          <cell r="F17">
            <v>90</v>
          </cell>
          <cell r="G17">
            <v>30</v>
          </cell>
          <cell r="H17">
            <v>16.920000000000002</v>
          </cell>
          <cell r="I17" t="str">
            <v>NE</v>
          </cell>
          <cell r="J17">
            <v>43.56</v>
          </cell>
          <cell r="K17">
            <v>3.2</v>
          </cell>
        </row>
        <row r="18">
          <cell r="B18">
            <v>22.704166666666666</v>
          </cell>
          <cell r="C18">
            <v>31.3</v>
          </cell>
          <cell r="D18">
            <v>17.3</v>
          </cell>
          <cell r="E18">
            <v>70.5</v>
          </cell>
          <cell r="F18">
            <v>91</v>
          </cell>
          <cell r="G18">
            <v>33</v>
          </cell>
          <cell r="H18">
            <v>17.64</v>
          </cell>
          <cell r="I18" t="str">
            <v>L</v>
          </cell>
          <cell r="J18">
            <v>38.880000000000003</v>
          </cell>
          <cell r="K18">
            <v>0</v>
          </cell>
        </row>
        <row r="19">
          <cell r="B19">
            <v>21.975000000000005</v>
          </cell>
          <cell r="C19">
            <v>28.8</v>
          </cell>
          <cell r="D19">
            <v>18.7</v>
          </cell>
          <cell r="E19">
            <v>79.541666666666671</v>
          </cell>
          <cell r="F19">
            <v>95</v>
          </cell>
          <cell r="G19">
            <v>50</v>
          </cell>
          <cell r="H19">
            <v>17.64</v>
          </cell>
          <cell r="I19" t="str">
            <v>SE</v>
          </cell>
          <cell r="J19">
            <v>33.840000000000003</v>
          </cell>
          <cell r="K19">
            <v>4.8000000000000007</v>
          </cell>
        </row>
        <row r="20">
          <cell r="B20">
            <v>23.245833333333326</v>
          </cell>
          <cell r="C20">
            <v>31.4</v>
          </cell>
          <cell r="D20">
            <v>18.600000000000001</v>
          </cell>
          <cell r="E20">
            <v>74.708333333333329</v>
          </cell>
          <cell r="F20">
            <v>95</v>
          </cell>
          <cell r="G20">
            <v>38</v>
          </cell>
          <cell r="H20">
            <v>17.28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23.254166666666666</v>
          </cell>
          <cell r="C21">
            <v>30.7</v>
          </cell>
          <cell r="D21">
            <v>19.2</v>
          </cell>
          <cell r="E21">
            <v>73.5</v>
          </cell>
          <cell r="F21">
            <v>88</v>
          </cell>
          <cell r="G21">
            <v>40</v>
          </cell>
          <cell r="H21">
            <v>19.079999999999998</v>
          </cell>
          <cell r="I21" t="str">
            <v>N</v>
          </cell>
          <cell r="J21">
            <v>58.680000000000007</v>
          </cell>
          <cell r="K21">
            <v>8.1999999999999993</v>
          </cell>
        </row>
        <row r="22">
          <cell r="B22">
            <v>22.279166666666701</v>
          </cell>
          <cell r="C22">
            <v>28.6</v>
          </cell>
          <cell r="D22">
            <v>17.600000000000001</v>
          </cell>
          <cell r="E22">
            <v>80.708333333333329</v>
          </cell>
          <cell r="F22">
            <v>96</v>
          </cell>
          <cell r="G22">
            <v>49</v>
          </cell>
          <cell r="H22">
            <v>29.52</v>
          </cell>
          <cell r="I22" t="str">
            <v>NO</v>
          </cell>
          <cell r="J22">
            <v>77.400000000000006</v>
          </cell>
          <cell r="K22">
            <v>31.8</v>
          </cell>
        </row>
        <row r="23">
          <cell r="B23">
            <v>24.166666666666661</v>
          </cell>
          <cell r="C23">
            <v>31.1</v>
          </cell>
          <cell r="D23">
            <v>18</v>
          </cell>
          <cell r="E23">
            <v>61.666666666666664</v>
          </cell>
          <cell r="F23">
            <v>92</v>
          </cell>
          <cell r="G23">
            <v>28</v>
          </cell>
          <cell r="H23">
            <v>12.24</v>
          </cell>
          <cell r="I23" t="str">
            <v>O</v>
          </cell>
          <cell r="J23">
            <v>25.56</v>
          </cell>
          <cell r="K23">
            <v>0</v>
          </cell>
        </row>
        <row r="24">
          <cell r="B24">
            <v>26.095833333333331</v>
          </cell>
          <cell r="C24">
            <v>33</v>
          </cell>
          <cell r="D24">
            <v>19.3</v>
          </cell>
          <cell r="E24">
            <v>48.625</v>
          </cell>
          <cell r="F24">
            <v>71</v>
          </cell>
          <cell r="G24">
            <v>30</v>
          </cell>
          <cell r="H24">
            <v>19.440000000000001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25.891666666666666</v>
          </cell>
          <cell r="C25">
            <v>31.6</v>
          </cell>
          <cell r="D25">
            <v>20.9</v>
          </cell>
          <cell r="E25">
            <v>60.041666666666664</v>
          </cell>
          <cell r="F25">
            <v>81</v>
          </cell>
          <cell r="G25">
            <v>38</v>
          </cell>
          <cell r="H25">
            <v>28.08</v>
          </cell>
          <cell r="I25" t="str">
            <v>NO</v>
          </cell>
          <cell r="J25">
            <v>52.2</v>
          </cell>
          <cell r="K25">
            <v>0</v>
          </cell>
        </row>
        <row r="26">
          <cell r="B26">
            <v>24.204166666666666</v>
          </cell>
          <cell r="C26">
            <v>32.4</v>
          </cell>
          <cell r="D26">
            <v>19.5</v>
          </cell>
          <cell r="E26">
            <v>67.958333333333329</v>
          </cell>
          <cell r="F26">
            <v>90</v>
          </cell>
          <cell r="G26">
            <v>35</v>
          </cell>
          <cell r="H26">
            <v>19.440000000000001</v>
          </cell>
          <cell r="I26" t="str">
            <v>N</v>
          </cell>
          <cell r="J26">
            <v>40.680000000000007</v>
          </cell>
          <cell r="K26">
            <v>0</v>
          </cell>
        </row>
        <row r="27">
          <cell r="B27">
            <v>22.554166666666671</v>
          </cell>
          <cell r="C27">
            <v>31.2</v>
          </cell>
          <cell r="D27">
            <v>18.899999999999999</v>
          </cell>
          <cell r="E27">
            <v>77.75</v>
          </cell>
          <cell r="F27">
            <v>92</v>
          </cell>
          <cell r="G27">
            <v>38</v>
          </cell>
          <cell r="H27">
            <v>33.119999999999997</v>
          </cell>
          <cell r="I27" t="str">
            <v>NE</v>
          </cell>
          <cell r="J27">
            <v>60.480000000000004</v>
          </cell>
          <cell r="K27">
            <v>1.7999999999999998</v>
          </cell>
        </row>
        <row r="28">
          <cell r="B28">
            <v>24.291666666666661</v>
          </cell>
          <cell r="C28">
            <v>31</v>
          </cell>
          <cell r="D28">
            <v>20.3</v>
          </cell>
          <cell r="E28">
            <v>67.416666666666671</v>
          </cell>
          <cell r="F28">
            <v>85</v>
          </cell>
          <cell r="G28">
            <v>37</v>
          </cell>
          <cell r="H28">
            <v>13.68</v>
          </cell>
          <cell r="I28" t="str">
            <v>NE</v>
          </cell>
          <cell r="J28">
            <v>42.480000000000004</v>
          </cell>
          <cell r="K28">
            <v>0</v>
          </cell>
        </row>
        <row r="29">
          <cell r="B29">
            <v>23.858333333333334</v>
          </cell>
          <cell r="C29">
            <v>31.8</v>
          </cell>
          <cell r="D29">
            <v>19</v>
          </cell>
          <cell r="E29">
            <v>71.541666666666671</v>
          </cell>
          <cell r="F29">
            <v>91</v>
          </cell>
          <cell r="G29">
            <v>34</v>
          </cell>
          <cell r="H29">
            <v>20.52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26.158333333333335</v>
          </cell>
          <cell r="C30">
            <v>33.700000000000003</v>
          </cell>
          <cell r="D30">
            <v>20.7</v>
          </cell>
          <cell r="E30">
            <v>59.333333333333336</v>
          </cell>
          <cell r="F30">
            <v>87</v>
          </cell>
          <cell r="G30">
            <v>23</v>
          </cell>
          <cell r="H30">
            <v>16.559999999999999</v>
          </cell>
          <cell r="I30" t="str">
            <v>N</v>
          </cell>
          <cell r="J30">
            <v>32.04</v>
          </cell>
          <cell r="K30">
            <v>0</v>
          </cell>
        </row>
        <row r="31">
          <cell r="B31">
            <v>24.462499999999995</v>
          </cell>
          <cell r="C31">
            <v>28.8</v>
          </cell>
          <cell r="D31">
            <v>22</v>
          </cell>
          <cell r="E31">
            <v>68.166666666666671</v>
          </cell>
          <cell r="F31">
            <v>81</v>
          </cell>
          <cell r="G31">
            <v>48</v>
          </cell>
          <cell r="H31">
            <v>25.56</v>
          </cell>
          <cell r="I31" t="str">
            <v>SO</v>
          </cell>
          <cell r="J31">
            <v>43.56</v>
          </cell>
          <cell r="K31">
            <v>0.6</v>
          </cell>
        </row>
        <row r="32">
          <cell r="B32">
            <v>22.933333333333337</v>
          </cell>
          <cell r="C32">
            <v>31.3</v>
          </cell>
          <cell r="D32">
            <v>19.100000000000001</v>
          </cell>
          <cell r="E32">
            <v>76.958333333333329</v>
          </cell>
          <cell r="F32">
            <v>92</v>
          </cell>
          <cell r="G32">
            <v>46</v>
          </cell>
          <cell r="H32">
            <v>17.28</v>
          </cell>
          <cell r="I32" t="str">
            <v>SO</v>
          </cell>
          <cell r="J32">
            <v>76.680000000000007</v>
          </cell>
          <cell r="K32">
            <v>0</v>
          </cell>
        </row>
        <row r="33">
          <cell r="B33">
            <v>23.349999999999998</v>
          </cell>
          <cell r="C33">
            <v>31.8</v>
          </cell>
          <cell r="D33">
            <v>18.899999999999999</v>
          </cell>
          <cell r="E33">
            <v>73.458333333333329</v>
          </cell>
          <cell r="F33">
            <v>94</v>
          </cell>
          <cell r="G33">
            <v>38</v>
          </cell>
          <cell r="H33">
            <v>18.36</v>
          </cell>
          <cell r="I33" t="str">
            <v>NE</v>
          </cell>
          <cell r="J33">
            <v>50.4</v>
          </cell>
          <cell r="K33">
            <v>16</v>
          </cell>
        </row>
        <row r="34">
          <cell r="B34">
            <v>23.675000000000001</v>
          </cell>
          <cell r="C34">
            <v>30.5</v>
          </cell>
          <cell r="D34">
            <v>19.5</v>
          </cell>
          <cell r="E34">
            <v>73.041666666666671</v>
          </cell>
          <cell r="F34">
            <v>93</v>
          </cell>
          <cell r="G34">
            <v>41</v>
          </cell>
          <cell r="H34">
            <v>16.559999999999999</v>
          </cell>
          <cell r="I34" t="str">
            <v>NO</v>
          </cell>
          <cell r="J34">
            <v>28.8</v>
          </cell>
          <cell r="K34">
            <v>2.8000000000000003</v>
          </cell>
        </row>
        <row r="35">
          <cell r="B35">
            <v>24.458333333333339</v>
          </cell>
          <cell r="C35">
            <v>30.7</v>
          </cell>
          <cell r="D35">
            <v>20.6</v>
          </cell>
          <cell r="E35">
            <v>68.791666666666671</v>
          </cell>
          <cell r="F35">
            <v>92</v>
          </cell>
          <cell r="G35">
            <v>39</v>
          </cell>
          <cell r="H35">
            <v>18</v>
          </cell>
          <cell r="I35" t="str">
            <v>NO</v>
          </cell>
          <cell r="J35">
            <v>41.04</v>
          </cell>
          <cell r="K35">
            <v>0.8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19.616666666666664</v>
          </cell>
          <cell r="C5">
            <v>26.2</v>
          </cell>
          <cell r="D5">
            <v>14.6</v>
          </cell>
          <cell r="E5">
            <v>61.583333333333336</v>
          </cell>
          <cell r="F5">
            <v>75</v>
          </cell>
          <cell r="G5">
            <v>49</v>
          </cell>
          <cell r="H5">
            <v>19.079999999999998</v>
          </cell>
          <cell r="I5" t="str">
            <v>SO</v>
          </cell>
          <cell r="J5">
            <v>40.32</v>
          </cell>
          <cell r="K5">
            <v>0</v>
          </cell>
        </row>
        <row r="6">
          <cell r="B6">
            <v>23.079166666666666</v>
          </cell>
          <cell r="C6">
            <v>29.5</v>
          </cell>
          <cell r="D6">
            <v>18.3</v>
          </cell>
          <cell r="E6">
            <v>66.958333333333329</v>
          </cell>
          <cell r="F6">
            <v>89</v>
          </cell>
          <cell r="G6">
            <v>50</v>
          </cell>
          <cell r="H6">
            <v>10.08</v>
          </cell>
          <cell r="I6" t="str">
            <v>S</v>
          </cell>
          <cell r="J6">
            <v>20.52</v>
          </cell>
          <cell r="K6">
            <v>1.8</v>
          </cell>
        </row>
        <row r="7">
          <cell r="B7">
            <v>29.074999999999992</v>
          </cell>
          <cell r="C7">
            <v>37.1</v>
          </cell>
          <cell r="D7">
            <v>24.8</v>
          </cell>
          <cell r="E7">
            <v>58.25</v>
          </cell>
          <cell r="F7">
            <v>75</v>
          </cell>
          <cell r="G7">
            <v>35</v>
          </cell>
          <cell r="H7">
            <v>13.32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26.379166666666666</v>
          </cell>
          <cell r="C8">
            <v>30.8</v>
          </cell>
          <cell r="D8">
            <v>21.8</v>
          </cell>
          <cell r="E8">
            <v>66.708333333333329</v>
          </cell>
          <cell r="F8">
            <v>88</v>
          </cell>
          <cell r="G8">
            <v>43</v>
          </cell>
          <cell r="H8">
            <v>13.68</v>
          </cell>
          <cell r="I8" t="str">
            <v>S</v>
          </cell>
          <cell r="J8">
            <v>39.24</v>
          </cell>
          <cell r="K8">
            <v>7.4</v>
          </cell>
        </row>
        <row r="9">
          <cell r="B9">
            <v>23.945833333333336</v>
          </cell>
          <cell r="C9">
            <v>29.4</v>
          </cell>
          <cell r="D9">
            <v>19</v>
          </cell>
          <cell r="E9">
            <v>50.625</v>
          </cell>
          <cell r="F9">
            <v>75</v>
          </cell>
          <cell r="G9">
            <v>25</v>
          </cell>
          <cell r="H9">
            <v>18.720000000000002</v>
          </cell>
          <cell r="I9" t="str">
            <v>L</v>
          </cell>
          <cell r="J9">
            <v>42.480000000000004</v>
          </cell>
          <cell r="K9">
            <v>0</v>
          </cell>
        </row>
        <row r="10">
          <cell r="B10">
            <v>23.633333333333336</v>
          </cell>
          <cell r="C10">
            <v>27.1</v>
          </cell>
          <cell r="D10">
            <v>19.600000000000001</v>
          </cell>
          <cell r="E10">
            <v>43.625</v>
          </cell>
          <cell r="F10">
            <v>73</v>
          </cell>
          <cell r="G10">
            <v>28</v>
          </cell>
          <cell r="H10">
            <v>12.96</v>
          </cell>
          <cell r="I10" t="str">
            <v>SE</v>
          </cell>
          <cell r="J10">
            <v>30.240000000000002</v>
          </cell>
          <cell r="K10">
            <v>0.8</v>
          </cell>
        </row>
        <row r="11">
          <cell r="B11">
            <v>21.641666666666669</v>
          </cell>
          <cell r="C11">
            <v>29.3</v>
          </cell>
          <cell r="D11">
            <v>16.8</v>
          </cell>
          <cell r="E11">
            <v>65</v>
          </cell>
          <cell r="F11">
            <v>89</v>
          </cell>
          <cell r="G11">
            <v>36</v>
          </cell>
          <cell r="H11">
            <v>8.64</v>
          </cell>
          <cell r="I11" t="str">
            <v>O</v>
          </cell>
          <cell r="J11">
            <v>18.720000000000002</v>
          </cell>
          <cell r="K11">
            <v>0</v>
          </cell>
        </row>
        <row r="12">
          <cell r="B12">
            <v>27.520833333333332</v>
          </cell>
          <cell r="C12">
            <v>34.9</v>
          </cell>
          <cell r="D12">
            <v>21.3</v>
          </cell>
          <cell r="E12">
            <v>50.25</v>
          </cell>
          <cell r="F12">
            <v>83</v>
          </cell>
          <cell r="G12">
            <v>27</v>
          </cell>
          <cell r="H12">
            <v>14.76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30.379166666666666</v>
          </cell>
          <cell r="C13">
            <v>37</v>
          </cell>
          <cell r="D13">
            <v>25</v>
          </cell>
          <cell r="E13">
            <v>45.166666666666664</v>
          </cell>
          <cell r="F13">
            <v>61</v>
          </cell>
          <cell r="G13">
            <v>29</v>
          </cell>
          <cell r="H13">
            <v>20.88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29.608333333333331</v>
          </cell>
          <cell r="C14">
            <v>36.1</v>
          </cell>
          <cell r="D14">
            <v>24.2</v>
          </cell>
          <cell r="E14">
            <v>57.125</v>
          </cell>
          <cell r="F14">
            <v>75</v>
          </cell>
          <cell r="G14">
            <v>38</v>
          </cell>
          <cell r="H14">
            <v>19.079999999999998</v>
          </cell>
          <cell r="I14" t="str">
            <v>L</v>
          </cell>
          <cell r="J14">
            <v>38.880000000000003</v>
          </cell>
          <cell r="K14">
            <v>0</v>
          </cell>
        </row>
        <row r="15">
          <cell r="B15">
            <v>25.387500000000003</v>
          </cell>
          <cell r="C15">
            <v>30.7</v>
          </cell>
          <cell r="D15">
            <v>22.7</v>
          </cell>
          <cell r="E15">
            <v>72.375</v>
          </cell>
          <cell r="F15">
            <v>86</v>
          </cell>
          <cell r="G15">
            <v>44</v>
          </cell>
          <cell r="H15">
            <v>18.720000000000002</v>
          </cell>
          <cell r="I15" t="str">
            <v>SO</v>
          </cell>
          <cell r="J15">
            <v>45.36</v>
          </cell>
          <cell r="K15">
            <v>0.4</v>
          </cell>
        </row>
        <row r="16">
          <cell r="B16">
            <v>27.433333333333334</v>
          </cell>
          <cell r="C16">
            <v>35</v>
          </cell>
          <cell r="D16">
            <v>22.8</v>
          </cell>
          <cell r="E16">
            <v>67.375</v>
          </cell>
          <cell r="F16">
            <v>88</v>
          </cell>
          <cell r="G16">
            <v>42</v>
          </cell>
          <cell r="H16">
            <v>17.64</v>
          </cell>
          <cell r="I16" t="str">
            <v>L</v>
          </cell>
          <cell r="J16">
            <v>39.6</v>
          </cell>
          <cell r="K16">
            <v>0</v>
          </cell>
        </row>
        <row r="17">
          <cell r="B17">
            <v>27.612499999999997</v>
          </cell>
          <cell r="C17">
            <v>33.5</v>
          </cell>
          <cell r="D17">
            <v>23</v>
          </cell>
          <cell r="E17">
            <v>67.916666666666671</v>
          </cell>
          <cell r="F17">
            <v>89</v>
          </cell>
          <cell r="G17">
            <v>48</v>
          </cell>
          <cell r="H17">
            <v>19.8</v>
          </cell>
          <cell r="I17" t="str">
            <v>L</v>
          </cell>
          <cell r="J17">
            <v>39.6</v>
          </cell>
          <cell r="K17">
            <v>0</v>
          </cell>
        </row>
        <row r="18">
          <cell r="B18">
            <v>25.429166666666671</v>
          </cell>
          <cell r="C18">
            <v>28.7</v>
          </cell>
          <cell r="D18">
            <v>22.5</v>
          </cell>
          <cell r="E18">
            <v>73.666666666666671</v>
          </cell>
          <cell r="F18">
            <v>89</v>
          </cell>
          <cell r="G18">
            <v>61</v>
          </cell>
          <cell r="H18">
            <v>23.400000000000002</v>
          </cell>
          <cell r="I18" t="str">
            <v>SO</v>
          </cell>
          <cell r="J18">
            <v>45</v>
          </cell>
          <cell r="K18">
            <v>0</v>
          </cell>
        </row>
        <row r="19">
          <cell r="B19">
            <v>24.545833333333334</v>
          </cell>
          <cell r="C19">
            <v>30.2</v>
          </cell>
          <cell r="D19">
            <v>22.1</v>
          </cell>
          <cell r="E19">
            <v>78.625</v>
          </cell>
          <cell r="F19">
            <v>92</v>
          </cell>
          <cell r="G19">
            <v>56</v>
          </cell>
          <cell r="H19">
            <v>23.040000000000003</v>
          </cell>
          <cell r="I19" t="str">
            <v>SO</v>
          </cell>
          <cell r="J19">
            <v>41.4</v>
          </cell>
          <cell r="K19">
            <v>7.1999999999999993</v>
          </cell>
        </row>
        <row r="20">
          <cell r="B20">
            <v>25.695833333333329</v>
          </cell>
          <cell r="C20">
            <v>33.299999999999997</v>
          </cell>
          <cell r="D20">
            <v>21.5</v>
          </cell>
          <cell r="E20">
            <v>73.291666666666671</v>
          </cell>
          <cell r="F20">
            <v>91</v>
          </cell>
          <cell r="G20">
            <v>44</v>
          </cell>
          <cell r="H20">
            <v>15.840000000000002</v>
          </cell>
          <cell r="I20" t="str">
            <v>SO</v>
          </cell>
          <cell r="J20">
            <v>29.880000000000003</v>
          </cell>
          <cell r="K20">
            <v>0</v>
          </cell>
        </row>
        <row r="21">
          <cell r="B21">
            <v>26.658333333333335</v>
          </cell>
          <cell r="C21">
            <v>32.200000000000003</v>
          </cell>
          <cell r="D21">
            <v>23.6</v>
          </cell>
          <cell r="E21">
            <v>73.208333333333329</v>
          </cell>
          <cell r="F21">
            <v>90</v>
          </cell>
          <cell r="G21">
            <v>45</v>
          </cell>
          <cell r="H21">
            <v>14.4</v>
          </cell>
          <cell r="I21" t="str">
            <v>S</v>
          </cell>
          <cell r="J21">
            <v>32.04</v>
          </cell>
          <cell r="K21">
            <v>7.4</v>
          </cell>
        </row>
        <row r="22">
          <cell r="B22">
            <v>27.625000000000004</v>
          </cell>
          <cell r="C22">
            <v>34.299999999999997</v>
          </cell>
          <cell r="D22">
            <v>22.8</v>
          </cell>
          <cell r="E22">
            <v>66.791666666666671</v>
          </cell>
          <cell r="F22">
            <v>92</v>
          </cell>
          <cell r="G22">
            <v>32</v>
          </cell>
          <cell r="H22">
            <v>14.4</v>
          </cell>
          <cell r="I22" t="str">
            <v>NO</v>
          </cell>
          <cell r="J22">
            <v>28.44</v>
          </cell>
          <cell r="K22">
            <v>0</v>
          </cell>
        </row>
        <row r="23">
          <cell r="B23">
            <v>28.129166666666666</v>
          </cell>
          <cell r="C23">
            <v>35.4</v>
          </cell>
          <cell r="D23">
            <v>21.5</v>
          </cell>
          <cell r="E23">
            <v>52.375</v>
          </cell>
          <cell r="F23">
            <v>85</v>
          </cell>
          <cell r="G23">
            <v>24</v>
          </cell>
          <cell r="H23">
            <v>9.7200000000000006</v>
          </cell>
          <cell r="I23" t="str">
            <v>NO</v>
          </cell>
          <cell r="J23">
            <v>21.240000000000002</v>
          </cell>
          <cell r="K23">
            <v>0</v>
          </cell>
        </row>
        <row r="24">
          <cell r="B24">
            <v>30.800000000000008</v>
          </cell>
          <cell r="C24">
            <v>38.700000000000003</v>
          </cell>
          <cell r="D24">
            <v>25.8</v>
          </cell>
          <cell r="E24">
            <v>52.791666666666664</v>
          </cell>
          <cell r="F24">
            <v>73</v>
          </cell>
          <cell r="G24">
            <v>33</v>
          </cell>
          <cell r="H24">
            <v>23.759999999999998</v>
          </cell>
          <cell r="I24" t="str">
            <v>N</v>
          </cell>
          <cell r="J24">
            <v>47.519999999999996</v>
          </cell>
          <cell r="K24">
            <v>0</v>
          </cell>
        </row>
        <row r="25">
          <cell r="B25">
            <v>30.162500000000005</v>
          </cell>
          <cell r="C25">
            <v>38.700000000000003</v>
          </cell>
          <cell r="D25">
            <v>26</v>
          </cell>
          <cell r="E25">
            <v>61.041666666666664</v>
          </cell>
          <cell r="F25">
            <v>77</v>
          </cell>
          <cell r="G25">
            <v>31</v>
          </cell>
          <cell r="H25">
            <v>19.079999999999998</v>
          </cell>
          <cell r="I25" t="str">
            <v>NE</v>
          </cell>
          <cell r="J25">
            <v>58.32</v>
          </cell>
          <cell r="K25">
            <v>0</v>
          </cell>
        </row>
        <row r="26">
          <cell r="B26">
            <v>29.545833333333331</v>
          </cell>
          <cell r="C26">
            <v>36</v>
          </cell>
          <cell r="D26">
            <v>25.2</v>
          </cell>
          <cell r="E26">
            <v>65.625</v>
          </cell>
          <cell r="F26">
            <v>85</v>
          </cell>
          <cell r="G26">
            <v>45</v>
          </cell>
          <cell r="H26">
            <v>12.96</v>
          </cell>
          <cell r="I26" t="str">
            <v>NE</v>
          </cell>
          <cell r="J26">
            <v>25.2</v>
          </cell>
          <cell r="K26">
            <v>0</v>
          </cell>
        </row>
        <row r="27">
          <cell r="B27">
            <v>29.7</v>
          </cell>
          <cell r="C27">
            <v>37</v>
          </cell>
          <cell r="D27">
            <v>24.7</v>
          </cell>
          <cell r="E27">
            <v>64.416666666666671</v>
          </cell>
          <cell r="F27">
            <v>87</v>
          </cell>
          <cell r="G27">
            <v>35</v>
          </cell>
          <cell r="H27">
            <v>20.52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29.854166666666671</v>
          </cell>
          <cell r="C28">
            <v>36.4</v>
          </cell>
          <cell r="D28">
            <v>26</v>
          </cell>
          <cell r="E28">
            <v>58.916666666666664</v>
          </cell>
          <cell r="F28">
            <v>75</v>
          </cell>
          <cell r="G28">
            <v>34</v>
          </cell>
          <cell r="H28">
            <v>9.3600000000000012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27.741666666666674</v>
          </cell>
          <cell r="C29">
            <v>32.799999999999997</v>
          </cell>
          <cell r="D29">
            <v>24.9</v>
          </cell>
          <cell r="E29">
            <v>71</v>
          </cell>
          <cell r="F29">
            <v>88</v>
          </cell>
          <cell r="G29">
            <v>50</v>
          </cell>
          <cell r="H29">
            <v>16.559999999999999</v>
          </cell>
          <cell r="I29" t="str">
            <v>NO</v>
          </cell>
          <cell r="J29">
            <v>28.44</v>
          </cell>
          <cell r="K29">
            <v>0</v>
          </cell>
        </row>
        <row r="30">
          <cell r="B30">
            <v>28.229166666666671</v>
          </cell>
          <cell r="C30">
            <v>37.4</v>
          </cell>
          <cell r="D30">
            <v>23.1</v>
          </cell>
          <cell r="E30">
            <v>71.125</v>
          </cell>
          <cell r="F30">
            <v>92</v>
          </cell>
          <cell r="G30">
            <v>35</v>
          </cell>
          <cell r="H30">
            <v>12.24</v>
          </cell>
          <cell r="I30" t="str">
            <v>L</v>
          </cell>
          <cell r="J30">
            <v>42.84</v>
          </cell>
          <cell r="K30">
            <v>2.2000000000000002</v>
          </cell>
        </row>
        <row r="31">
          <cell r="B31">
            <v>27.654166666666669</v>
          </cell>
          <cell r="C31">
            <v>33.4</v>
          </cell>
          <cell r="D31">
            <v>24.8</v>
          </cell>
          <cell r="E31">
            <v>74.083333333333329</v>
          </cell>
          <cell r="F31">
            <v>89</v>
          </cell>
          <cell r="G31">
            <v>50</v>
          </cell>
          <cell r="H31">
            <v>15.120000000000001</v>
          </cell>
          <cell r="I31" t="str">
            <v>O</v>
          </cell>
          <cell r="J31">
            <v>33.119999999999997</v>
          </cell>
          <cell r="K31">
            <v>0.2</v>
          </cell>
        </row>
        <row r="32">
          <cell r="B32">
            <v>27.691666666666666</v>
          </cell>
          <cell r="C32">
            <v>35.200000000000003</v>
          </cell>
          <cell r="D32">
            <v>22.7</v>
          </cell>
          <cell r="E32">
            <v>72.583333333333329</v>
          </cell>
          <cell r="F32">
            <v>93</v>
          </cell>
          <cell r="G32">
            <v>43</v>
          </cell>
          <cell r="H32">
            <v>10.8</v>
          </cell>
          <cell r="I32" t="str">
            <v>NO</v>
          </cell>
          <cell r="J32">
            <v>20.52</v>
          </cell>
          <cell r="K32">
            <v>0</v>
          </cell>
        </row>
        <row r="33">
          <cell r="B33">
            <v>29.854166666666675</v>
          </cell>
          <cell r="C33">
            <v>38.200000000000003</v>
          </cell>
          <cell r="D33">
            <v>24.6</v>
          </cell>
          <cell r="E33">
            <v>67.166666666666671</v>
          </cell>
          <cell r="F33">
            <v>90</v>
          </cell>
          <cell r="G33">
            <v>35</v>
          </cell>
          <cell r="H33">
            <v>11.879999999999999</v>
          </cell>
          <cell r="I33" t="str">
            <v>L</v>
          </cell>
          <cell r="J33">
            <v>29.52</v>
          </cell>
          <cell r="K33">
            <v>0</v>
          </cell>
        </row>
        <row r="34">
          <cell r="B34">
            <v>28.595833333333331</v>
          </cell>
          <cell r="C34">
            <v>35.9</v>
          </cell>
          <cell r="D34">
            <v>24.3</v>
          </cell>
          <cell r="E34">
            <v>67.458333333333329</v>
          </cell>
          <cell r="F34">
            <v>86</v>
          </cell>
          <cell r="G34">
            <v>40</v>
          </cell>
          <cell r="H34">
            <v>18</v>
          </cell>
          <cell r="I34" t="str">
            <v>L</v>
          </cell>
          <cell r="J34">
            <v>38.880000000000003</v>
          </cell>
          <cell r="K34">
            <v>0</v>
          </cell>
        </row>
        <row r="35">
          <cell r="B35">
            <v>28.545833333333345</v>
          </cell>
          <cell r="C35">
            <v>35.799999999999997</v>
          </cell>
          <cell r="D35">
            <v>24.5</v>
          </cell>
          <cell r="E35">
            <v>70.791666666666671</v>
          </cell>
          <cell r="F35">
            <v>92</v>
          </cell>
          <cell r="G35">
            <v>43</v>
          </cell>
          <cell r="H35">
            <v>15.840000000000002</v>
          </cell>
          <cell r="I35" t="str">
            <v>NE</v>
          </cell>
          <cell r="J35">
            <v>31.319999999999997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zoomScale="90" zoomScaleNormal="90" workbookViewId="0">
      <selection activeCell="AK28" sqref="AK2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40</v>
      </c>
      <c r="AH3" s="8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[1]Outubro!$B$5</f>
        <v>23.362499999999997</v>
      </c>
      <c r="C5" s="17">
        <f>[1]Outubro!$B$6</f>
        <v>22.658333333333331</v>
      </c>
      <c r="D5" s="17">
        <f>[1]Outubro!$B$7</f>
        <v>26.616666666666671</v>
      </c>
      <c r="E5" s="17">
        <f>[1]Outubro!$B$8</f>
        <v>22.437499999999996</v>
      </c>
      <c r="F5" s="17">
        <f>[1]Outubro!$B$9</f>
        <v>22.125</v>
      </c>
      <c r="G5" s="17">
        <f>[1]Outubro!$B$10</f>
        <v>21.625</v>
      </c>
      <c r="H5" s="17">
        <f>[1]Outubro!$B$11</f>
        <v>22.575000000000003</v>
      </c>
      <c r="I5" s="17">
        <f>[1]Outubro!$B$12</f>
        <v>22.474999999999998</v>
      </c>
      <c r="J5" s="17">
        <f>[1]Outubro!$B$13</f>
        <v>24.158333333333331</v>
      </c>
      <c r="K5" s="17">
        <f>[1]Outubro!$B$14</f>
        <v>25.987500000000001</v>
      </c>
      <c r="L5" s="17">
        <f>[1]Outubro!$B$15</f>
        <v>24.595833333333328</v>
      </c>
      <c r="M5" s="17">
        <f>[1]Outubro!$B$16</f>
        <v>24.304166666666671</v>
      </c>
      <c r="N5" s="17">
        <f>[1]Outubro!$B$17</f>
        <v>25.516666666666669</v>
      </c>
      <c r="O5" s="17">
        <f>[1]Outubro!$B$18</f>
        <v>26.520833333333332</v>
      </c>
      <c r="P5" s="17">
        <f>[1]Outubro!$B$19</f>
        <v>24.995833333333334</v>
      </c>
      <c r="Q5" s="17">
        <f>[1]Outubro!$B$20</f>
        <v>25.183333333333337</v>
      </c>
      <c r="R5" s="17">
        <f>[1]Outubro!$B$21</f>
        <v>24.779166666666658</v>
      </c>
      <c r="S5" s="17">
        <f>[1]Outubro!$B$22</f>
        <v>26.633333333333329</v>
      </c>
      <c r="T5" s="17">
        <f>[1]Outubro!$B$23</f>
        <v>25.395833333333332</v>
      </c>
      <c r="U5" s="17">
        <f>[1]Outubro!$B$24</f>
        <v>26.437499999999996</v>
      </c>
      <c r="V5" s="17">
        <f>[1]Outubro!$B$25</f>
        <v>29.937499999999996</v>
      </c>
      <c r="W5" s="17">
        <f>[1]Outubro!$B$26</f>
        <v>26.158333333333335</v>
      </c>
      <c r="X5" s="17">
        <f>[1]Outubro!$B$27</f>
        <v>27.424999999999997</v>
      </c>
      <c r="Y5" s="17">
        <f>[1]Outubro!$B$28</f>
        <v>27.350000000000005</v>
      </c>
      <c r="Z5" s="17">
        <f>[1]Outubro!$B$29</f>
        <v>24.862499999999997</v>
      </c>
      <c r="AA5" s="17">
        <f>[1]Outubro!$B$30</f>
        <v>26.325000000000006</v>
      </c>
      <c r="AB5" s="17">
        <f>[1]Outubro!$B$31</f>
        <v>26.654166666666669</v>
      </c>
      <c r="AC5" s="17">
        <f>[1]Outubro!$B$32</f>
        <v>25.991666666666664</v>
      </c>
      <c r="AD5" s="17">
        <f>[1]Outubro!$B$33</f>
        <v>26.329166666666669</v>
      </c>
      <c r="AE5" s="17">
        <f>[1]Outubro!$B$34</f>
        <v>27.479166666666668</v>
      </c>
      <c r="AF5" s="17">
        <f>[1]Outubro!$B$35</f>
        <v>27.904166666666669</v>
      </c>
      <c r="AG5" s="46">
        <f>AVERAGE(B5:AF5)</f>
        <v>25.316129032258058</v>
      </c>
      <c r="AH5" s="8"/>
    </row>
    <row r="6" spans="1:34" ht="17.100000000000001" customHeight="1" x14ac:dyDescent="0.2">
      <c r="A6" s="16" t="s">
        <v>0</v>
      </c>
      <c r="B6" s="18">
        <f>[2]Outubro!$B$5</f>
        <v>16.609090909090909</v>
      </c>
      <c r="C6" s="18">
        <f>[2]Outubro!$B$6</f>
        <v>21.719999999999995</v>
      </c>
      <c r="D6" s="18">
        <f>[2]Outubro!$B$7</f>
        <v>22.804166666666664</v>
      </c>
      <c r="E6" s="18">
        <f>[2]Outubro!$B$8</f>
        <v>20.024999999999999</v>
      </c>
      <c r="F6" s="18">
        <f>[2]Outubro!$B$9</f>
        <v>18.866666666666667</v>
      </c>
      <c r="G6" s="18">
        <f>[2]Outubro!$B$10</f>
        <v>18.229166666666668</v>
      </c>
      <c r="H6" s="18">
        <f>[2]Outubro!$B$11</f>
        <v>20.033333333333331</v>
      </c>
      <c r="I6" s="18">
        <f>[2]Outubro!$B$12</f>
        <v>19.983333333333331</v>
      </c>
      <c r="J6" s="18">
        <f>[2]Outubro!$B$13</f>
        <v>21.670833333333334</v>
      </c>
      <c r="K6" s="18">
        <f>[2]Outubro!$B$14</f>
        <v>20.787500000000001</v>
      </c>
      <c r="L6" s="18">
        <f>[2]Outubro!$B$15</f>
        <v>21.187500000000004</v>
      </c>
      <c r="M6" s="18">
        <f>[2]Outubro!$B$16</f>
        <v>22.647619047619045</v>
      </c>
      <c r="N6" s="18">
        <f>[2]Outubro!$B$17</f>
        <v>21.505000000000003</v>
      </c>
      <c r="O6" s="18">
        <f>[2]Outubro!$B$18</f>
        <v>22.38095238095238</v>
      </c>
      <c r="P6" s="18">
        <f>[2]Outubro!$B$19</f>
        <v>21.936363636363634</v>
      </c>
      <c r="Q6" s="18">
        <f>[2]Outubro!$B$20</f>
        <v>23.456250000000001</v>
      </c>
      <c r="R6" s="18">
        <f>[2]Outubro!$B$21</f>
        <v>24.147368421052633</v>
      </c>
      <c r="S6" s="18">
        <f>[2]Outubro!$B$22</f>
        <v>23.877272727272729</v>
      </c>
      <c r="T6" s="18">
        <f>[2]Outubro!$B$23</f>
        <v>23.375000000000004</v>
      </c>
      <c r="U6" s="18">
        <f>[2]Outubro!$B$24</f>
        <v>24.408333333333331</v>
      </c>
      <c r="V6" s="18">
        <f>[2]Outubro!$B$25</f>
        <v>27.354166666666668</v>
      </c>
      <c r="W6" s="18">
        <f>[2]Outubro!$B$26</f>
        <v>25.178260869565218</v>
      </c>
      <c r="X6" s="18">
        <f>[2]Outubro!$B$27</f>
        <v>28.041666666666671</v>
      </c>
      <c r="Y6" s="18">
        <f>[2]Outubro!$B$28</f>
        <v>25.416666666666668</v>
      </c>
      <c r="Z6" s="18">
        <f>[2]Outubro!$B$29</f>
        <v>23.216666666666665</v>
      </c>
      <c r="AA6" s="18">
        <f>[2]Outubro!$B$30</f>
        <v>25.679166666666671</v>
      </c>
      <c r="AB6" s="18">
        <f>[2]Outubro!$B$31</f>
        <v>25.929166666666664</v>
      </c>
      <c r="AC6" s="18">
        <f>[2]Outubro!$B$32</f>
        <v>24.425000000000001</v>
      </c>
      <c r="AD6" s="18">
        <f>[2]Outubro!$B$33</f>
        <v>24.937500000000004</v>
      </c>
      <c r="AE6" s="18">
        <f>[2]Outubro!$B$34</f>
        <v>24.283333333333331</v>
      </c>
      <c r="AF6" s="18">
        <f>[2]Outubro!$B$35</f>
        <v>26.637499999999999</v>
      </c>
      <c r="AG6" s="47">
        <f t="shared" ref="AG6:AG19" si="1">AVERAGE(B6:AF6)</f>
        <v>22.927414343825266</v>
      </c>
    </row>
    <row r="7" spans="1:34" ht="17.100000000000001" customHeight="1" x14ac:dyDescent="0.2">
      <c r="A7" s="16" t="s">
        <v>1</v>
      </c>
      <c r="B7" s="18">
        <f>[3]Outubro!$B$5</f>
        <v>19.816666666666666</v>
      </c>
      <c r="C7" s="18">
        <f>[3]Outubro!$B$6</f>
        <v>22.450000000000003</v>
      </c>
      <c r="D7" s="18">
        <f>[3]Outubro!$B$7</f>
        <v>28.220833333333331</v>
      </c>
      <c r="E7" s="18">
        <f>[3]Outubro!$B$8</f>
        <v>23.995833333333334</v>
      </c>
      <c r="F7" s="18">
        <f>[3]Outubro!$B$9</f>
        <v>22.208333333333329</v>
      </c>
      <c r="G7" s="18">
        <f>[3]Outubro!$B$10</f>
        <v>22.433333333333334</v>
      </c>
      <c r="H7" s="18">
        <f>[3]Outubro!$B$11</f>
        <v>22.679166666666671</v>
      </c>
      <c r="I7" s="18">
        <f>[3]Outubro!$B$12</f>
        <v>26.3</v>
      </c>
      <c r="J7" s="18">
        <f>[3]Outubro!$B$13</f>
        <v>28.579166666666669</v>
      </c>
      <c r="K7" s="18">
        <f>[3]Outubro!$B$14</f>
        <v>29.079166666666669</v>
      </c>
      <c r="L7" s="18">
        <f>[3]Outubro!$B$15</f>
        <v>23.349999999999994</v>
      </c>
      <c r="M7" s="18">
        <f>[3]Outubro!$B$16</f>
        <v>26.291666666666668</v>
      </c>
      <c r="N7" s="18">
        <f>[3]Outubro!$B$17</f>
        <v>23.683333333333337</v>
      </c>
      <c r="O7" s="18">
        <f>[3]Outubro!$B$18</f>
        <v>24.887500000000003</v>
      </c>
      <c r="P7" s="18">
        <f>[3]Outubro!$B$19</f>
        <v>23.541666666666671</v>
      </c>
      <c r="Q7" s="18">
        <f>[3]Outubro!$B$20</f>
        <v>26.150000000000002</v>
      </c>
      <c r="R7" s="18">
        <f>[3]Outubro!$B$21</f>
        <v>27.174999999999997</v>
      </c>
      <c r="S7" s="18">
        <f>[3]Outubro!$B$22</f>
        <v>26.466666666666669</v>
      </c>
      <c r="T7" s="18">
        <f>[3]Outubro!$B$23</f>
        <v>25.387499999999992</v>
      </c>
      <c r="U7" s="18">
        <f>[3]Outubro!$B$24</f>
        <v>27.316666666666666</v>
      </c>
      <c r="V7" s="18">
        <f>[3]Outubro!$B$25</f>
        <v>31.579166666666666</v>
      </c>
      <c r="W7" s="18">
        <f>[3]Outubro!$B$26</f>
        <v>28.358333333333334</v>
      </c>
      <c r="X7" s="18">
        <f>[3]Outubro!$B$27</f>
        <v>29.8</v>
      </c>
      <c r="Y7" s="18">
        <f>[3]Outubro!$B$28</f>
        <v>29.095833333333321</v>
      </c>
      <c r="Z7" s="18">
        <f>[3]Outubro!$B$29</f>
        <v>28.000000000000004</v>
      </c>
      <c r="AA7" s="18">
        <f>[3]Outubro!$B$30</f>
        <v>29.1875</v>
      </c>
      <c r="AB7" s="18">
        <f>[3]Outubro!$B$31</f>
        <v>25.662499999999998</v>
      </c>
      <c r="AC7" s="18">
        <f>[3]Outubro!$B$32</f>
        <v>26.779166666666658</v>
      </c>
      <c r="AD7" s="18">
        <f>[3]Outubro!$B$33</f>
        <v>28.945833333333336</v>
      </c>
      <c r="AE7" s="18">
        <f>[3]Outubro!$B$34</f>
        <v>27.675000000000001</v>
      </c>
      <c r="AF7" s="18">
        <f>[3]Outubro!$B$35</f>
        <v>28.962500000000006</v>
      </c>
      <c r="AG7" s="47">
        <f t="shared" si="1"/>
        <v>26.259946236559138</v>
      </c>
    </row>
    <row r="8" spans="1:34" ht="17.100000000000001" customHeight="1" x14ac:dyDescent="0.2">
      <c r="A8" s="16" t="s">
        <v>56</v>
      </c>
      <c r="B8" s="18">
        <f>[4]Outubro!$B$5</f>
        <v>21.316666666666674</v>
      </c>
      <c r="C8" s="18">
        <f>[4]Outubro!$B$6</f>
        <v>20.529166666666665</v>
      </c>
      <c r="D8" s="18">
        <f>[4]Outubro!$B$7</f>
        <v>25.308333333333334</v>
      </c>
      <c r="E8" s="18">
        <f>[4]Outubro!$B$8</f>
        <v>21.19166666666667</v>
      </c>
      <c r="F8" s="18">
        <f>[4]Outubro!$B$9</f>
        <v>20.587500000000002</v>
      </c>
      <c r="G8" s="18">
        <f>[4]Outubro!$B$10</f>
        <v>20.2</v>
      </c>
      <c r="H8" s="18">
        <f>[4]Outubro!$B$11</f>
        <v>21.487499999999997</v>
      </c>
      <c r="I8" s="18">
        <f>[4]Outubro!$B$12</f>
        <v>26.3</v>
      </c>
      <c r="J8" s="18">
        <f>[4]Outubro!$B$13</f>
        <v>28.579166666666669</v>
      </c>
      <c r="K8" s="18">
        <f>[4]Outubro!$B$14</f>
        <v>23.500000000000004</v>
      </c>
      <c r="L8" s="18">
        <f>[4]Outubro!$B$15</f>
        <v>23.341666666666665</v>
      </c>
      <c r="M8" s="18">
        <f>[4]Outubro!$B$16</f>
        <v>24.486956521739131</v>
      </c>
      <c r="N8" s="18">
        <f>[4]Outubro!$B$17</f>
        <v>23.762499999999992</v>
      </c>
      <c r="O8" s="18">
        <f>[4]Outubro!$B$18</f>
        <v>24.69583333333334</v>
      </c>
      <c r="P8" s="18">
        <f>[4]Outubro!$B$19</f>
        <v>23.054166666666664</v>
      </c>
      <c r="Q8" s="18">
        <f>[4]Outubro!$B$20</f>
        <v>22.325000000000003</v>
      </c>
      <c r="R8" s="18">
        <f>[4]Outubro!$B$21</f>
        <v>23.433333333333334</v>
      </c>
      <c r="S8" s="18">
        <f>[4]Outubro!$B$22</f>
        <v>24.733333333333331</v>
      </c>
      <c r="T8" s="18">
        <f>[4]Outubro!$B$23</f>
        <v>25.358333333333334</v>
      </c>
      <c r="U8" s="18">
        <f>[4]Outubro!$B$24</f>
        <v>27.025000000000002</v>
      </c>
      <c r="V8" s="18">
        <f>[4]Outubro!$B$25</f>
        <v>29.374999999999996</v>
      </c>
      <c r="W8" s="18">
        <f>[4]Outubro!$B$26</f>
        <v>25.787500000000005</v>
      </c>
      <c r="X8" s="18">
        <f>[4]Outubro!$B$27</f>
        <v>27.433333333333337</v>
      </c>
      <c r="Y8" s="18">
        <f>[4]Outubro!$B$28</f>
        <v>27.520833333333339</v>
      </c>
      <c r="Z8" s="18">
        <f>[4]Outubro!$B$29</f>
        <v>26.312500000000004</v>
      </c>
      <c r="AA8" s="18">
        <f>[4]Outubro!$B$30</f>
        <v>25.474999999999998</v>
      </c>
      <c r="AB8" s="18">
        <f>[4]Outubro!$B$31</f>
        <v>26.854166666666668</v>
      </c>
      <c r="AC8" s="18">
        <f>[4]Outubro!$B$32</f>
        <v>24.804166666666671</v>
      </c>
      <c r="AD8" s="18">
        <f>[4]Outubro!$B$33</f>
        <v>23.870833333333337</v>
      </c>
      <c r="AE8" s="18">
        <f>[4]Outubro!$B$34</f>
        <v>25.416666666666671</v>
      </c>
      <c r="AF8" s="18">
        <f>[4]Outubro!$B$35</f>
        <v>26.341666666666669</v>
      </c>
      <c r="AG8" s="47">
        <f t="shared" si="1"/>
        <v>24.529283543712019</v>
      </c>
    </row>
    <row r="9" spans="1:34" ht="17.100000000000001" customHeight="1" x14ac:dyDescent="0.2">
      <c r="A9" s="16" t="s">
        <v>48</v>
      </c>
      <c r="B9" s="18">
        <f>[5]Outubro!$B$5</f>
        <v>14.862499999999999</v>
      </c>
      <c r="C9" s="18">
        <f>[5]Outubro!$B$6</f>
        <v>20.574999999999999</v>
      </c>
      <c r="D9" s="18">
        <f>[5]Outubro!$B$7</f>
        <v>24.620833333333334</v>
      </c>
      <c r="E9" s="18">
        <f>[5]Outubro!$B$8</f>
        <v>21.221739130434788</v>
      </c>
      <c r="F9" s="18">
        <f>[5]Outubro!$B$9</f>
        <v>19.474999999999998</v>
      </c>
      <c r="G9" s="18">
        <f>[5]Outubro!$B$10</f>
        <v>19.55</v>
      </c>
      <c r="H9" s="18">
        <f>[5]Outubro!$B$11</f>
        <v>21.787499999999998</v>
      </c>
      <c r="I9" s="18">
        <f>[5]Outubro!$B$12</f>
        <v>24.741666666666671</v>
      </c>
      <c r="J9" s="18">
        <f>[5]Outubro!$B$13</f>
        <v>26.679166666666671</v>
      </c>
      <c r="K9" s="18">
        <f>[5]Outubro!$B$14</f>
        <v>24.266666666666669</v>
      </c>
      <c r="L9" s="18">
        <f>[5]Outubro!$B$15</f>
        <v>21.408333333333331</v>
      </c>
      <c r="M9" s="18">
        <f>[5]Outubro!$B$16</f>
        <v>23.470833333333331</v>
      </c>
      <c r="N9" s="18">
        <f>[5]Outubro!$B$17</f>
        <v>21.666666666666668</v>
      </c>
      <c r="O9" s="18">
        <f>[5]Outubro!$B$18</f>
        <v>23.125</v>
      </c>
      <c r="P9" s="18">
        <f>[5]Outubro!$B$19</f>
        <v>21.766666666666666</v>
      </c>
      <c r="Q9" s="18">
        <f>[5]Outubro!$B$20</f>
        <v>24.041666666666668</v>
      </c>
      <c r="R9" s="18">
        <f>[5]Outubro!$B$21</f>
        <v>25.662499999999998</v>
      </c>
      <c r="S9" s="18">
        <f>[5]Outubro!$B$22</f>
        <v>24.491666666666671</v>
      </c>
      <c r="T9" s="18">
        <f>[5]Outubro!$B$23</f>
        <v>22.845833333333331</v>
      </c>
      <c r="U9" s="18">
        <f>[5]Outubro!$B$24</f>
        <v>25.345833333333335</v>
      </c>
      <c r="V9" s="18">
        <f>[5]Outubro!$B$25</f>
        <v>29.299999999999997</v>
      </c>
      <c r="W9" s="18">
        <f>[5]Outubro!$B$26</f>
        <v>26.133333333333329</v>
      </c>
      <c r="X9" s="18">
        <f>[5]Outubro!$B$27</f>
        <v>29.345833333333331</v>
      </c>
      <c r="Y9" s="18">
        <f>[5]Outubro!$B$28</f>
        <v>27.549999999999997</v>
      </c>
      <c r="Z9" s="18">
        <f>[5]Outubro!$B$29</f>
        <v>24.749999999999996</v>
      </c>
      <c r="AA9" s="18">
        <f>[5]Outubro!$B$30</f>
        <v>26.895833333333332</v>
      </c>
      <c r="AB9" s="18">
        <f>[5]Outubro!$B$31</f>
        <v>24.779166666666672</v>
      </c>
      <c r="AC9" s="18">
        <f>[5]Outubro!$B$32</f>
        <v>25.424999999999997</v>
      </c>
      <c r="AD9" s="18">
        <f>[5]Outubro!$B$33</f>
        <v>25.820833333333329</v>
      </c>
      <c r="AE9" s="18">
        <f>[5]Outubro!$B$34</f>
        <v>25.758333333333336</v>
      </c>
      <c r="AF9" s="18">
        <f>[5]Outubro!$B$35</f>
        <v>27.291666666666668</v>
      </c>
      <c r="AG9" s="47">
        <f t="shared" si="1"/>
        <v>24.021131369798969</v>
      </c>
    </row>
    <row r="10" spans="1:34" ht="17.100000000000001" customHeight="1" x14ac:dyDescent="0.2">
      <c r="A10" s="16" t="s">
        <v>2</v>
      </c>
      <c r="B10" s="18">
        <f>[6]Outubro!$B$5</f>
        <v>20.625</v>
      </c>
      <c r="C10" s="18">
        <f>[6]Outubro!$B$6</f>
        <v>21.870833333333334</v>
      </c>
      <c r="D10" s="18">
        <f>[6]Outubro!$B$7</f>
        <v>26.195833333333329</v>
      </c>
      <c r="E10" s="18">
        <f>[6]Outubro!$B$8</f>
        <v>20.843478260869563</v>
      </c>
      <c r="F10" s="18">
        <f>[6]Outubro!$B$9</f>
        <v>20.220833333333328</v>
      </c>
      <c r="G10" s="18">
        <f>[6]Outubro!$B$10</f>
        <v>21.45</v>
      </c>
      <c r="H10" s="18">
        <f>[6]Outubro!$B$11</f>
        <v>21.991666666666671</v>
      </c>
      <c r="I10" s="18">
        <f>[6]Outubro!$B$12</f>
        <v>23.724999999999998</v>
      </c>
      <c r="J10" s="18">
        <f>[6]Outubro!$B$13</f>
        <v>25.520833333333332</v>
      </c>
      <c r="K10" s="18">
        <f>[6]Outubro!$B$14</f>
        <v>25.987499999999997</v>
      </c>
      <c r="L10" s="18">
        <f>[6]Outubro!$B$15</f>
        <v>23.762500000000003</v>
      </c>
      <c r="M10" s="18">
        <f>[6]Outubro!$B$16</f>
        <v>24.429166666666664</v>
      </c>
      <c r="N10" s="18">
        <f>[6]Outubro!$B$17</f>
        <v>22.704166666666669</v>
      </c>
      <c r="O10" s="18">
        <f>[6]Outubro!$B$18</f>
        <v>24.000000000000004</v>
      </c>
      <c r="P10" s="18">
        <f>[6]Outubro!$B$19</f>
        <v>22.116666666666671</v>
      </c>
      <c r="Q10" s="18">
        <f>[6]Outubro!$B$20</f>
        <v>24.983333333333331</v>
      </c>
      <c r="R10" s="18">
        <f>[6]Outubro!$B$21</f>
        <v>25.325000000000003</v>
      </c>
      <c r="S10" s="18">
        <f>[6]Outubro!$B$22</f>
        <v>25.391666666666662</v>
      </c>
      <c r="T10" s="18">
        <f>[6]Outubro!$B$23</f>
        <v>24.704166666666669</v>
      </c>
      <c r="U10" s="18">
        <f>[6]Outubro!$B$24</f>
        <v>26.208333333333339</v>
      </c>
      <c r="V10" s="18">
        <f>[6]Outubro!$B$25</f>
        <v>28.520833333333332</v>
      </c>
      <c r="W10" s="18">
        <f>[6]Outubro!$B$26</f>
        <v>24.745833333333334</v>
      </c>
      <c r="X10" s="18">
        <f>[6]Outubro!$B$27</f>
        <v>26.962500000000002</v>
      </c>
      <c r="Y10" s="18">
        <f>[6]Outubro!$B$28</f>
        <v>26.037500000000005</v>
      </c>
      <c r="Z10" s="18">
        <f>[6]Outubro!$B$29</f>
        <v>24.795833333333334</v>
      </c>
      <c r="AA10" s="18">
        <f>[6]Outubro!$B$30</f>
        <v>26.370833333333334</v>
      </c>
      <c r="AB10" s="18">
        <f>[6]Outubro!$B$31</f>
        <v>24.400000000000002</v>
      </c>
      <c r="AC10" s="18">
        <f>[6]Outubro!$B$32</f>
        <v>25.254166666666666</v>
      </c>
      <c r="AD10" s="18">
        <f>[6]Outubro!$B$33</f>
        <v>27.19583333333334</v>
      </c>
      <c r="AE10" s="18">
        <f>[6]Outubro!$B$34</f>
        <v>26.258333333333329</v>
      </c>
      <c r="AF10" s="18">
        <f>[6]Outubro!$B$35</f>
        <v>26.525000000000002</v>
      </c>
      <c r="AG10" s="47">
        <f t="shared" si="1"/>
        <v>24.48782725572697</v>
      </c>
    </row>
    <row r="11" spans="1:34" ht="17.100000000000001" customHeight="1" x14ac:dyDescent="0.2">
      <c r="A11" s="16" t="s">
        <v>3</v>
      </c>
      <c r="B11" s="18">
        <f>[7]Outubro!$B$5</f>
        <v>24.137500000000003</v>
      </c>
      <c r="C11" s="18">
        <f>[7]Outubro!$B$6</f>
        <v>24.804166666666664</v>
      </c>
      <c r="D11" s="18">
        <f>[7]Outubro!$B$7</f>
        <v>25.425000000000001</v>
      </c>
      <c r="E11" s="18">
        <f>[7]Outubro!$B$8</f>
        <v>21.354166666666668</v>
      </c>
      <c r="F11" s="18">
        <f>[7]Outubro!$B$9</f>
        <v>22.862500000000001</v>
      </c>
      <c r="G11" s="18">
        <f>[7]Outubro!$B$10</f>
        <v>22.616666666666674</v>
      </c>
      <c r="H11" s="18">
        <f>[7]Outubro!$B$11</f>
        <v>23.958333333333332</v>
      </c>
      <c r="I11" s="18">
        <f>[7]Outubro!$B$12</f>
        <v>22.916666666666668</v>
      </c>
      <c r="J11" s="18">
        <f>[7]Outubro!$B$13</f>
        <v>24.25</v>
      </c>
      <c r="K11" s="18">
        <f>[7]Outubro!$B$14</f>
        <v>25.375</v>
      </c>
      <c r="L11" s="18">
        <f>[7]Outubro!$B$15</f>
        <v>25.516666666666666</v>
      </c>
      <c r="M11" s="18">
        <f>[7]Outubro!$B$16</f>
        <v>24.512499999999999</v>
      </c>
      <c r="N11" s="18">
        <f>[7]Outubro!$B$17</f>
        <v>26.404166666666669</v>
      </c>
      <c r="O11" s="18">
        <f>[7]Outubro!$B$18</f>
        <v>26.345833333333335</v>
      </c>
      <c r="P11" s="18">
        <f>[7]Outubro!$B$19</f>
        <v>24.387499999999999</v>
      </c>
      <c r="Q11" s="18">
        <f>[7]Outubro!$B$20</f>
        <v>24.633333333333329</v>
      </c>
      <c r="R11" s="18">
        <f>[7]Outubro!$B$21</f>
        <v>24.041666666666671</v>
      </c>
      <c r="S11" s="18">
        <f>[7]Outubro!$B$22</f>
        <v>24.424999999999997</v>
      </c>
      <c r="T11" s="18">
        <f>[7]Outubro!$B$23</f>
        <v>25.695652173913039</v>
      </c>
      <c r="U11" s="18">
        <f>[7]Outubro!$B$24</f>
        <v>26.079166666666666</v>
      </c>
      <c r="V11" s="18">
        <f>[7]Outubro!$B$25</f>
        <v>28.658333333333335</v>
      </c>
      <c r="W11" s="18">
        <f>[7]Outubro!$B$26</f>
        <v>26.400000000000002</v>
      </c>
      <c r="X11" s="18">
        <f>[7]Outubro!$B$27</f>
        <v>24.945833333333336</v>
      </c>
      <c r="Y11" s="18">
        <f>[7]Outubro!$B$28</f>
        <v>26.537499999999998</v>
      </c>
      <c r="Z11" s="18">
        <f>[7]Outubro!$B$29</f>
        <v>26.704166666666676</v>
      </c>
      <c r="AA11" s="18">
        <f>[7]Outubro!$B$30</f>
        <v>28.200000000000003</v>
      </c>
      <c r="AB11" s="18">
        <f>[7]Outubro!$B$31</f>
        <v>27.987500000000008</v>
      </c>
      <c r="AC11" s="18">
        <f>[7]Outubro!$B$32</f>
        <v>26.125000000000004</v>
      </c>
      <c r="AD11" s="18">
        <f>[7]Outubro!$B$33</f>
        <v>25.745833333333326</v>
      </c>
      <c r="AE11" s="18">
        <f>[7]Outubro!$B$34</f>
        <v>26.445833333333326</v>
      </c>
      <c r="AF11" s="18">
        <f>[7]Outubro!$B$35</f>
        <v>26.683333333333334</v>
      </c>
      <c r="AG11" s="47">
        <f t="shared" si="1"/>
        <v>25.295961898083213</v>
      </c>
    </row>
    <row r="12" spans="1:34" ht="17.100000000000001" customHeight="1" x14ac:dyDescent="0.2">
      <c r="A12" s="16" t="s">
        <v>4</v>
      </c>
      <c r="B12" s="18">
        <f>[8]Outubro!$B$5</f>
        <v>22.099999999999998</v>
      </c>
      <c r="C12" s="18">
        <f>[8]Outubro!$B$6</f>
        <v>22.587499999999995</v>
      </c>
      <c r="D12" s="18">
        <f>[8]Outubro!$B$7</f>
        <v>23.837499999999995</v>
      </c>
      <c r="E12" s="18">
        <f>[8]Outubro!$B$8</f>
        <v>20.495833333333334</v>
      </c>
      <c r="F12" s="18">
        <f>[8]Outubro!$B$9</f>
        <v>20.229166666666671</v>
      </c>
      <c r="G12" s="18">
        <f>[8]Outubro!$B$10</f>
        <v>21.291666666666668</v>
      </c>
      <c r="H12" s="18">
        <f>[8]Outubro!$B$11</f>
        <v>21.337500000000002</v>
      </c>
      <c r="I12" s="18">
        <f>[8]Outubro!$B$12</f>
        <v>22.187499999999996</v>
      </c>
      <c r="J12" s="18">
        <f>[8]Outubro!$B$13</f>
        <v>23.466666666666665</v>
      </c>
      <c r="K12" s="18">
        <f>[8]Outubro!$B$14</f>
        <v>23.729166666666671</v>
      </c>
      <c r="L12" s="18">
        <f>[8]Outubro!$B$15</f>
        <v>23.816666666666666</v>
      </c>
      <c r="M12" s="18">
        <f>[8]Outubro!$B$16</f>
        <v>21.654166666666669</v>
      </c>
      <c r="N12" s="18">
        <f>[8]Outubro!$B$17</f>
        <v>22.891666666666669</v>
      </c>
      <c r="O12" s="18">
        <f>[8]Outubro!$B$18</f>
        <v>22.704166666666666</v>
      </c>
      <c r="P12" s="18">
        <f>[8]Outubro!$B$19</f>
        <v>21.975000000000005</v>
      </c>
      <c r="Q12" s="18">
        <f>[8]Outubro!$B$20</f>
        <v>23.245833333333326</v>
      </c>
      <c r="R12" s="18">
        <f>[8]Outubro!$B$21</f>
        <v>23.254166666666666</v>
      </c>
      <c r="S12" s="18">
        <f>[8]Outubro!$B$22</f>
        <v>22.279166666666701</v>
      </c>
      <c r="T12" s="18">
        <f>[8]Outubro!$B$23</f>
        <v>24.166666666666661</v>
      </c>
      <c r="U12" s="18">
        <f>[8]Outubro!$B$24</f>
        <v>26.095833333333331</v>
      </c>
      <c r="V12" s="18">
        <f>[8]Outubro!$B$25</f>
        <v>25.891666666666666</v>
      </c>
      <c r="W12" s="18">
        <f>[8]Outubro!$B$26</f>
        <v>24.204166666666666</v>
      </c>
      <c r="X12" s="18">
        <f>[8]Outubro!$B$27</f>
        <v>22.554166666666671</v>
      </c>
      <c r="Y12" s="18">
        <f>[8]Outubro!$B$28</f>
        <v>24.291666666666661</v>
      </c>
      <c r="Z12" s="18">
        <f>[8]Outubro!$B$29</f>
        <v>23.858333333333334</v>
      </c>
      <c r="AA12" s="18">
        <f>[8]Outubro!$B$30</f>
        <v>26.158333333333335</v>
      </c>
      <c r="AB12" s="18">
        <f>[8]Outubro!$B$31</f>
        <v>24.462499999999995</v>
      </c>
      <c r="AC12" s="18">
        <f>[8]Outubro!$B$32</f>
        <v>22.933333333333337</v>
      </c>
      <c r="AD12" s="18">
        <f>[8]Outubro!$B$33</f>
        <v>23.349999999999998</v>
      </c>
      <c r="AE12" s="18">
        <f>[8]Outubro!$B$34</f>
        <v>23.675000000000001</v>
      </c>
      <c r="AF12" s="18">
        <f>[8]Outubro!$B$35</f>
        <v>24.458333333333339</v>
      </c>
      <c r="AG12" s="47">
        <f t="shared" si="1"/>
        <v>23.199462365591401</v>
      </c>
    </row>
    <row r="13" spans="1:34" ht="17.100000000000001" customHeight="1" x14ac:dyDescent="0.2">
      <c r="A13" s="16" t="s">
        <v>5</v>
      </c>
      <c r="B13" s="18">
        <f>[9]Outubro!$B$5</f>
        <v>19.616666666666664</v>
      </c>
      <c r="C13" s="18">
        <f>[9]Outubro!$B$6</f>
        <v>23.079166666666666</v>
      </c>
      <c r="D13" s="18">
        <f>[9]Outubro!$B$7</f>
        <v>29.074999999999992</v>
      </c>
      <c r="E13" s="18">
        <f>[9]Outubro!$B$8</f>
        <v>26.379166666666666</v>
      </c>
      <c r="F13" s="18">
        <f>[9]Outubro!$B$9</f>
        <v>23.945833333333336</v>
      </c>
      <c r="G13" s="18">
        <f>[9]Outubro!$B$10</f>
        <v>23.633333333333336</v>
      </c>
      <c r="H13" s="18">
        <f>[9]Outubro!$B$11</f>
        <v>21.641666666666669</v>
      </c>
      <c r="I13" s="18">
        <f>[9]Outubro!$B$12</f>
        <v>27.520833333333332</v>
      </c>
      <c r="J13" s="18">
        <f>[9]Outubro!$B$13</f>
        <v>30.379166666666666</v>
      </c>
      <c r="K13" s="18">
        <f>[9]Outubro!$B$14</f>
        <v>29.608333333333331</v>
      </c>
      <c r="L13" s="18">
        <f>[9]Outubro!$B$15</f>
        <v>25.387500000000003</v>
      </c>
      <c r="M13" s="18">
        <f>[9]Outubro!$B$16</f>
        <v>27.433333333333334</v>
      </c>
      <c r="N13" s="18">
        <f>[9]Outubro!$B$17</f>
        <v>27.612499999999997</v>
      </c>
      <c r="O13" s="18">
        <f>[9]Outubro!$B$18</f>
        <v>25.429166666666671</v>
      </c>
      <c r="P13" s="18">
        <f>[9]Outubro!$B$19</f>
        <v>24.545833333333334</v>
      </c>
      <c r="Q13" s="18">
        <f>[9]Outubro!$B$20</f>
        <v>25.695833333333329</v>
      </c>
      <c r="R13" s="18">
        <f>[9]Outubro!$B$21</f>
        <v>26.658333333333335</v>
      </c>
      <c r="S13" s="18">
        <f>[9]Outubro!$B$22</f>
        <v>27.625000000000004</v>
      </c>
      <c r="T13" s="18">
        <f>[9]Outubro!$B$23</f>
        <v>28.129166666666666</v>
      </c>
      <c r="U13" s="18">
        <f>[9]Outubro!$B$24</f>
        <v>30.800000000000008</v>
      </c>
      <c r="V13" s="18">
        <f>[9]Outubro!$B$25</f>
        <v>30.162500000000005</v>
      </c>
      <c r="W13" s="18">
        <f>[9]Outubro!$B$26</f>
        <v>29.545833333333331</v>
      </c>
      <c r="X13" s="18">
        <f>[9]Outubro!$B$27</f>
        <v>29.7</v>
      </c>
      <c r="Y13" s="18">
        <f>[9]Outubro!$B$28</f>
        <v>29.854166666666671</v>
      </c>
      <c r="Z13" s="18">
        <f>[9]Outubro!$B$29</f>
        <v>27.741666666666674</v>
      </c>
      <c r="AA13" s="18">
        <f>[9]Outubro!$B$30</f>
        <v>28.229166666666671</v>
      </c>
      <c r="AB13" s="18">
        <f>[9]Outubro!$B$31</f>
        <v>27.654166666666669</v>
      </c>
      <c r="AC13" s="18">
        <f>[9]Outubro!$B$32</f>
        <v>27.691666666666666</v>
      </c>
      <c r="AD13" s="18">
        <f>[9]Outubro!$B$33</f>
        <v>29.854166666666675</v>
      </c>
      <c r="AE13" s="18">
        <f>[9]Outubro!$B$34</f>
        <v>28.595833333333331</v>
      </c>
      <c r="AF13" s="18">
        <f>[9]Outubro!$B$35</f>
        <v>28.545833333333345</v>
      </c>
      <c r="AG13" s="47">
        <f t="shared" si="1"/>
        <v>27.153897849462368</v>
      </c>
    </row>
    <row r="14" spans="1:34" ht="17.100000000000001" customHeight="1" x14ac:dyDescent="0.2">
      <c r="A14" s="16" t="s">
        <v>50</v>
      </c>
      <c r="B14" s="18">
        <f>[10]Outubro!$B$5</f>
        <v>23.004166666666666</v>
      </c>
      <c r="C14" s="18">
        <f>[10]Outubro!$B$6</f>
        <v>24.0625</v>
      </c>
      <c r="D14" s="18">
        <f>[10]Outubro!$B$7</f>
        <v>25.454166666666669</v>
      </c>
      <c r="E14" s="18">
        <f>[10]Outubro!$B$8</f>
        <v>21.425000000000001</v>
      </c>
      <c r="F14" s="18">
        <f>[10]Outubro!$B$9</f>
        <v>21.012500000000003</v>
      </c>
      <c r="G14" s="18">
        <f>[10]Outubro!$B$10</f>
        <v>22.370833333333334</v>
      </c>
      <c r="H14" s="18">
        <f>[10]Outubro!$B$11</f>
        <v>22.604166666666668</v>
      </c>
      <c r="I14" s="18">
        <f>[10]Outubro!$B$12</f>
        <v>24.221739130434777</v>
      </c>
      <c r="J14" s="18">
        <f>[10]Outubro!$B$13</f>
        <v>25.079166666666666</v>
      </c>
      <c r="K14" s="18">
        <f>[10]Outubro!$B$14</f>
        <v>24.799999999999997</v>
      </c>
      <c r="L14" s="18">
        <f>[10]Outubro!$B$15</f>
        <v>24.866666666666671</v>
      </c>
      <c r="M14" s="18">
        <f>[10]Outubro!$B$16</f>
        <v>22.775000000000002</v>
      </c>
      <c r="N14" s="18">
        <f>[10]Outubro!$B$17</f>
        <v>24.341666666666665</v>
      </c>
      <c r="O14" s="18">
        <f>[10]Outubro!$B$18</f>
        <v>23.491666666666671</v>
      </c>
      <c r="P14" s="18">
        <f>[10]Outubro!$B$19</f>
        <v>22.143478260869564</v>
      </c>
      <c r="Q14" s="18">
        <f>[10]Outubro!$B$20</f>
        <v>24.829166666666666</v>
      </c>
      <c r="R14" s="18">
        <f>[10]Outubro!$B$21</f>
        <v>24.645833333333332</v>
      </c>
      <c r="S14" s="18">
        <f>[10]Outubro!$B$22</f>
        <v>22.716666666666665</v>
      </c>
      <c r="T14" s="18">
        <f>[10]Outubro!$B$23</f>
        <v>24.262499999999999</v>
      </c>
      <c r="U14" s="18">
        <f>[10]Outubro!$B$24</f>
        <v>25.483333333333331</v>
      </c>
      <c r="V14" s="18">
        <f>[10]Outubro!$B$25</f>
        <v>26.608333333333331</v>
      </c>
      <c r="W14" s="18">
        <f>[10]Outubro!$B$26</f>
        <v>24.470833333333331</v>
      </c>
      <c r="X14" s="18">
        <f>[10]Outubro!$B$27</f>
        <v>23.849999999999998</v>
      </c>
      <c r="Y14" s="18">
        <f>[10]Outubro!$B$28</f>
        <v>23.662499999999998</v>
      </c>
      <c r="Z14" s="18">
        <f>[10]Outubro!$B$29</f>
        <v>23.879166666666666</v>
      </c>
      <c r="AA14" s="18">
        <f>[10]Outubro!$B$30</f>
        <v>26.016666666666669</v>
      </c>
      <c r="AB14" s="18">
        <f>[10]Outubro!$B$31</f>
        <v>23.354166666666661</v>
      </c>
      <c r="AC14" s="18">
        <f>[10]Outubro!$B$32</f>
        <v>22.429166666666671</v>
      </c>
      <c r="AD14" s="18">
        <f>[10]Outubro!$B$33</f>
        <v>23.787499999999998</v>
      </c>
      <c r="AE14" s="18">
        <f>[10]Outubro!$B$34</f>
        <v>23.308333333333334</v>
      </c>
      <c r="AF14" s="18">
        <f>[10]Outubro!$B$35</f>
        <v>24.679166666666664</v>
      </c>
      <c r="AG14" s="47">
        <f>AVERAGE(B14:AF14)</f>
        <v>23.859227442730244</v>
      </c>
    </row>
    <row r="15" spans="1:34" ht="17.100000000000001" customHeight="1" x14ac:dyDescent="0.2">
      <c r="A15" s="16" t="s">
        <v>6</v>
      </c>
      <c r="B15" s="18">
        <f>[11]Outubro!$B$5</f>
        <v>24.420833333333334</v>
      </c>
      <c r="C15" s="18">
        <f>[11]Outubro!$B$6</f>
        <v>26.116666666666674</v>
      </c>
      <c r="D15" s="18">
        <f>[11]Outubro!$B$7</f>
        <v>27.679166666666671</v>
      </c>
      <c r="E15" s="18">
        <f>[11]Outubro!$B$8</f>
        <v>24.829166666666669</v>
      </c>
      <c r="F15" s="18">
        <f>[11]Outubro!$B$9</f>
        <v>24.025000000000002</v>
      </c>
      <c r="G15" s="18">
        <f>[11]Outubro!$B$10</f>
        <v>24.354166666666668</v>
      </c>
      <c r="H15" s="18">
        <f>[11]Outubro!$B$11</f>
        <v>24.916666666666668</v>
      </c>
      <c r="I15" s="18">
        <f>[11]Outubro!$B$12</f>
        <v>27.304166666666664</v>
      </c>
      <c r="J15" s="18">
        <f>[11]Outubro!$B$13</f>
        <v>28.141666666666666</v>
      </c>
      <c r="K15" s="18">
        <f>[11]Outubro!$B$14</f>
        <v>25.137499999999999</v>
      </c>
      <c r="L15" s="18">
        <f>[11]Outubro!$B$15</f>
        <v>25.341666666666669</v>
      </c>
      <c r="M15" s="18">
        <f>[11]Outubro!$B$16</f>
        <v>25.641666666666669</v>
      </c>
      <c r="N15" s="18">
        <f>[11]Outubro!$B$17</f>
        <v>26.216666666666665</v>
      </c>
      <c r="O15" s="18">
        <f>[11]Outubro!$B$18</f>
        <v>26.470833333333331</v>
      </c>
      <c r="P15" s="18">
        <f>[11]Outubro!$B$19</f>
        <v>25.095833333333331</v>
      </c>
      <c r="Q15" s="18">
        <f>[11]Outubro!$B$20</f>
        <v>27.3125</v>
      </c>
      <c r="R15" s="18">
        <f>[11]Outubro!$B$21</f>
        <v>26.858333333333334</v>
      </c>
      <c r="S15" s="18">
        <f>[11]Outubro!$B$22</f>
        <v>25.679166666666664</v>
      </c>
      <c r="T15" s="18">
        <f>[11]Outubro!$B$23</f>
        <v>27.258333333333336</v>
      </c>
      <c r="U15" s="18">
        <f>[11]Outubro!$B$24</f>
        <v>26.945833333333336</v>
      </c>
      <c r="V15" s="18">
        <f>[11]Outubro!$B$25</f>
        <v>30.237499999999997</v>
      </c>
      <c r="W15" s="18">
        <f>[11]Outubro!$B$26</f>
        <v>26.758333333333329</v>
      </c>
      <c r="X15" s="18">
        <f>[11]Outubro!$B$27</f>
        <v>28.491666666666664</v>
      </c>
      <c r="Y15" s="18">
        <f>[11]Outubro!$B$28</f>
        <v>26.254166666666666</v>
      </c>
      <c r="Z15" s="18">
        <f>[11]Outubro!$B$29</f>
        <v>27.05</v>
      </c>
      <c r="AA15" s="18">
        <f>[11]Outubro!$B$30</f>
        <v>27.799999999999997</v>
      </c>
      <c r="AB15" s="18">
        <f>[11]Outubro!$B$31</f>
        <v>24.566666666666666</v>
      </c>
      <c r="AC15" s="18">
        <f>[11]Outubro!$B$32</f>
        <v>25.891666666666669</v>
      </c>
      <c r="AD15" s="18">
        <f>[11]Outubro!$B$33</f>
        <v>27.312500000000004</v>
      </c>
      <c r="AE15" s="18">
        <f>[11]Outubro!$B$34</f>
        <v>24.691666666666663</v>
      </c>
      <c r="AF15" s="18">
        <f>[11]Outubro!$B$35</f>
        <v>26.441666666666674</v>
      </c>
      <c r="AG15" s="47">
        <f t="shared" si="1"/>
        <v>26.298118279569891</v>
      </c>
    </row>
    <row r="16" spans="1:34" ht="17.100000000000001" customHeight="1" x14ac:dyDescent="0.2">
      <c r="A16" s="16" t="s">
        <v>7</v>
      </c>
      <c r="B16" s="18">
        <f>[12]Outubro!$B$5</f>
        <v>16.516666666666669</v>
      </c>
      <c r="C16" s="18">
        <f>[12]Outubro!$B$6</f>
        <v>19.291666666666668</v>
      </c>
      <c r="D16" s="18">
        <f>[12]Outubro!$B$7</f>
        <v>23.229166666666668</v>
      </c>
      <c r="E16" s="18">
        <f>[12]Outubro!$B$8</f>
        <v>20.212500000000002</v>
      </c>
      <c r="F16" s="18">
        <f>[12]Outubro!$B$9</f>
        <v>18.587500000000002</v>
      </c>
      <c r="G16" s="18">
        <f>[12]Outubro!$B$10</f>
        <v>19.408333333333335</v>
      </c>
      <c r="H16" s="18">
        <f>[12]Outubro!$B$11</f>
        <v>21.208333333333332</v>
      </c>
      <c r="I16" s="18">
        <f>[12]Outubro!$B$12</f>
        <v>20.900000000000002</v>
      </c>
      <c r="J16" s="18">
        <f>[12]Outubro!$B$13</f>
        <v>23.362500000000001</v>
      </c>
      <c r="K16" s="18">
        <f>[12]Outubro!$B$14</f>
        <v>23.495833333333334</v>
      </c>
      <c r="L16" s="18">
        <f>[12]Outubro!$B$15</f>
        <v>21.591666666666669</v>
      </c>
      <c r="M16" s="18">
        <f>[12]Outubro!$B$16</f>
        <v>23.433333333333337</v>
      </c>
      <c r="N16" s="18">
        <f>[12]Outubro!$B$17</f>
        <v>19.983333333333334</v>
      </c>
      <c r="O16" s="18">
        <f>[12]Outubro!$B$18</f>
        <v>22.329166666666666</v>
      </c>
      <c r="P16" s="18">
        <f>[12]Outubro!$B$19</f>
        <v>21.629166666666666</v>
      </c>
      <c r="Q16" s="18">
        <f>[12]Outubro!$B$20</f>
        <v>22.395833333333339</v>
      </c>
      <c r="R16" s="18">
        <f>[12]Outubro!$B$21</f>
        <v>23.145833333333329</v>
      </c>
      <c r="S16" s="18">
        <f>[12]Outubro!$B$22</f>
        <v>24.008333333333329</v>
      </c>
      <c r="T16" s="18">
        <f>[12]Outubro!$B$23</f>
        <v>23.995833333333326</v>
      </c>
      <c r="U16" s="18">
        <f>[12]Outubro!$B$24</f>
        <v>26.625</v>
      </c>
      <c r="V16" s="18">
        <f>[12]Outubro!$B$25</f>
        <v>28.179166666666664</v>
      </c>
      <c r="W16" s="18">
        <f>[12]Outubro!$B$26</f>
        <v>23.783333333333331</v>
      </c>
      <c r="X16" s="18">
        <f>[12]Outubro!$B$27</f>
        <v>27.412499999999998</v>
      </c>
      <c r="Y16" s="18">
        <f>[12]Outubro!$B$28</f>
        <v>26.333333333333329</v>
      </c>
      <c r="Z16" s="18">
        <f>[12]Outubro!$B$29</f>
        <v>23.566666666666666</v>
      </c>
      <c r="AA16" s="18">
        <f>[12]Outubro!$B$30</f>
        <v>24.479166666666671</v>
      </c>
      <c r="AB16" s="18">
        <f>[12]Outubro!$B$31</f>
        <v>25.091666666666665</v>
      </c>
      <c r="AC16" s="18">
        <f>[12]Outubro!$B$32</f>
        <v>24.245833333333334</v>
      </c>
      <c r="AD16" s="18">
        <f>[12]Outubro!$B$33</f>
        <v>25.729166666666671</v>
      </c>
      <c r="AE16" s="18">
        <f>[12]Outubro!$B$34</f>
        <v>25.608333333333331</v>
      </c>
      <c r="AF16" s="18">
        <f>[12]Outubro!$B$35</f>
        <v>26.204166666666669</v>
      </c>
      <c r="AG16" s="47">
        <f t="shared" si="1"/>
        <v>23.096236559139786</v>
      </c>
    </row>
    <row r="17" spans="1:33" ht="17.100000000000001" customHeight="1" x14ac:dyDescent="0.2">
      <c r="A17" s="16" t="s">
        <v>8</v>
      </c>
      <c r="B17" s="18">
        <f>[13]Outubro!$B$5</f>
        <v>18.091666666666669</v>
      </c>
      <c r="C17" s="18">
        <f>[13]Outubro!$B$6</f>
        <v>20.399999999999999</v>
      </c>
      <c r="D17" s="18">
        <f>[13]Outubro!$B$7</f>
        <v>22.545833333333331</v>
      </c>
      <c r="E17" s="18">
        <f>[13]Outubro!$B$8</f>
        <v>20.791666666666664</v>
      </c>
      <c r="F17" s="18">
        <f>[13]Outubro!$B$9</f>
        <v>18.450000000000003</v>
      </c>
      <c r="G17" s="18">
        <f>[13]Outubro!$B$10</f>
        <v>19.108333333333331</v>
      </c>
      <c r="H17" s="18">
        <f>[13]Outubro!$B$11</f>
        <v>20.416666666666668</v>
      </c>
      <c r="I17" s="18">
        <f>[13]Outubro!$B$12</f>
        <v>20.125</v>
      </c>
      <c r="J17" s="18">
        <f>[13]Outubro!$B$13</f>
        <v>21.9375</v>
      </c>
      <c r="K17" s="18">
        <f>[13]Outubro!$B$14</f>
        <v>22.566666666666666</v>
      </c>
      <c r="L17" s="18">
        <f>[13]Outubro!$B$15</f>
        <v>22.320833333333329</v>
      </c>
      <c r="M17" s="18">
        <f>[13]Outubro!$B$16</f>
        <v>23.825000000000003</v>
      </c>
      <c r="N17" s="18">
        <f>[13]Outubro!$B$17</f>
        <v>20.862500000000001</v>
      </c>
      <c r="O17" s="18">
        <f>[13]Outubro!$B$18</f>
        <v>23.145833333333332</v>
      </c>
      <c r="P17" s="18">
        <f>[13]Outubro!$B$19</f>
        <v>23.266666666666669</v>
      </c>
      <c r="Q17" s="18">
        <f>[13]Outubro!$B$20</f>
        <v>21.591666666666665</v>
      </c>
      <c r="R17" s="18">
        <f>[13]Outubro!$B$21</f>
        <v>21.570833333333336</v>
      </c>
      <c r="S17" s="18">
        <f>[13]Outubro!$B$22</f>
        <v>23.029166666666669</v>
      </c>
      <c r="T17" s="18">
        <f>[13]Outubro!$B$23</f>
        <v>24.220833333333342</v>
      </c>
      <c r="U17" s="18">
        <f>[13]Outubro!$B$24</f>
        <v>25.7</v>
      </c>
      <c r="V17" s="18">
        <f>[13]Outubro!$B$25</f>
        <v>27.770833333333329</v>
      </c>
      <c r="W17" s="18">
        <f>[13]Outubro!$B$26</f>
        <v>24.325000000000006</v>
      </c>
      <c r="X17" s="18">
        <f>[13]Outubro!$B$27</f>
        <v>27.370833333333334</v>
      </c>
      <c r="Y17" s="18">
        <f>[13]Outubro!$B$28</f>
        <v>25.074999999999999</v>
      </c>
      <c r="Z17" s="18">
        <f>[13]Outubro!$B$29</f>
        <v>24.791666666666668</v>
      </c>
      <c r="AA17" s="18">
        <f>[13]Outubro!$B$30</f>
        <v>25.429166666666671</v>
      </c>
      <c r="AB17" s="18">
        <f>[13]Outubro!$B$31</f>
        <v>25.691666666666663</v>
      </c>
      <c r="AC17" s="18">
        <f>[13]Outubro!$B$32</f>
        <v>23.520833333333332</v>
      </c>
      <c r="AD17" s="18">
        <f>[13]Outubro!$B$33</f>
        <v>24</v>
      </c>
      <c r="AE17" s="18">
        <f>[13]Outubro!$B$34</f>
        <v>25.120833333333334</v>
      </c>
      <c r="AF17" s="18">
        <f>[13]Outubro!$B$35</f>
        <v>26.450000000000003</v>
      </c>
      <c r="AG17" s="47">
        <f t="shared" si="1"/>
        <v>23.016532258064512</v>
      </c>
    </row>
    <row r="18" spans="1:33" ht="17.100000000000001" customHeight="1" x14ac:dyDescent="0.2">
      <c r="A18" s="16" t="s">
        <v>9</v>
      </c>
      <c r="B18" s="18">
        <f>[14]Outubro!$B$5</f>
        <v>18.987500000000001</v>
      </c>
      <c r="C18" s="18">
        <f>[14]Outubro!$B$6</f>
        <v>20.225000000000001</v>
      </c>
      <c r="D18" s="18">
        <f>[14]Outubro!$B$7</f>
        <v>24.05</v>
      </c>
      <c r="E18" s="18">
        <f>[14]Outubro!$B$8</f>
        <v>21.083333333333332</v>
      </c>
      <c r="F18" s="18">
        <f>[14]Outubro!$B$9</f>
        <v>19.850000000000001</v>
      </c>
      <c r="G18" s="18">
        <f>[14]Outubro!$B$10</f>
        <v>20.758333333333336</v>
      </c>
      <c r="H18" s="18">
        <f>[14]Outubro!$B$11</f>
        <v>21.887499999999999</v>
      </c>
      <c r="I18" s="18">
        <f>[14]Outubro!$B$12</f>
        <v>20.6875</v>
      </c>
      <c r="J18" s="18">
        <f>[14]Outubro!$B$13</f>
        <v>22.895833333333329</v>
      </c>
      <c r="K18" s="18">
        <f>[14]Outubro!$B$14</f>
        <v>24.3</v>
      </c>
      <c r="L18" s="18">
        <f>[14]Outubro!$B$15</f>
        <v>23.012500000000003</v>
      </c>
      <c r="M18" s="18">
        <f>[14]Outubro!$B$16</f>
        <v>24.216666666666669</v>
      </c>
      <c r="N18" s="18">
        <f>[14]Outubro!$B$17</f>
        <v>21.862500000000001</v>
      </c>
      <c r="O18" s="18">
        <f>[14]Outubro!$B$18</f>
        <v>23.483333333333338</v>
      </c>
      <c r="P18" s="18">
        <f>[14]Outubro!$B$19</f>
        <v>23.737500000000001</v>
      </c>
      <c r="Q18" s="18">
        <f>[14]Outubro!$B$20</f>
        <v>22.995833333333337</v>
      </c>
      <c r="R18" s="18">
        <f>[14]Outubro!$B$21</f>
        <v>23.079166666666669</v>
      </c>
      <c r="S18" s="18">
        <f>[14]Outubro!$B$22</f>
        <v>24.570833333333326</v>
      </c>
      <c r="T18" s="18">
        <f>[14]Outubro!$B$23</f>
        <v>25.658333333333331</v>
      </c>
      <c r="U18" s="18">
        <f>[14]Outubro!$B$24</f>
        <v>26.729166666666671</v>
      </c>
      <c r="V18" s="18">
        <f>[14]Outubro!$B$25</f>
        <v>29.129166666666666</v>
      </c>
      <c r="W18" s="18">
        <f>[14]Outubro!$B$26</f>
        <v>24.5625</v>
      </c>
      <c r="X18" s="18">
        <f>[14]Outubro!$B$27</f>
        <v>27.454166666666666</v>
      </c>
      <c r="Y18" s="18">
        <f>[14]Outubro!$B$28</f>
        <v>26.045833333333331</v>
      </c>
      <c r="Z18" s="18">
        <f>[14]Outubro!$B$29</f>
        <v>24.616666666666671</v>
      </c>
      <c r="AA18" s="18">
        <f>[14]Outubro!$B$30</f>
        <v>25.462499999999995</v>
      </c>
      <c r="AB18" s="18">
        <f>[14]Outubro!$B$31</f>
        <v>27.054166666666664</v>
      </c>
      <c r="AC18" s="18">
        <f>[14]Outubro!$B$32</f>
        <v>25.012500000000006</v>
      </c>
      <c r="AD18" s="18">
        <f>[14]Outubro!$B$33</f>
        <v>24.720833333333328</v>
      </c>
      <c r="AE18" s="18">
        <f>[14]Outubro!$B$34</f>
        <v>26.491666666666671</v>
      </c>
      <c r="AF18" s="18">
        <f>[14]Outubro!$B$35</f>
        <v>27.241666666666671</v>
      </c>
      <c r="AG18" s="47">
        <f t="shared" si="1"/>
        <v>23.931048387096777</v>
      </c>
    </row>
    <row r="19" spans="1:33" ht="17.100000000000001" customHeight="1" x14ac:dyDescent="0.2">
      <c r="A19" s="16" t="s">
        <v>49</v>
      </c>
      <c r="B19" s="18">
        <f>[15]Outubro!$B$5</f>
        <v>16.349999999999998</v>
      </c>
      <c r="C19" s="18">
        <f>[15]Outubro!$B$6</f>
        <v>20.950000000000003</v>
      </c>
      <c r="D19" s="18">
        <f>[15]Outubro!$B$7</f>
        <v>25.599999999999998</v>
      </c>
      <c r="E19" s="18">
        <f>[15]Outubro!$B$8</f>
        <v>21.799999999999997</v>
      </c>
      <c r="F19" s="18">
        <f>[15]Outubro!$B$9</f>
        <v>21.216666666666669</v>
      </c>
      <c r="G19" s="18">
        <f>[15]Outubro!$B$10</f>
        <v>20.987499999999997</v>
      </c>
      <c r="H19" s="18">
        <f>[15]Outubro!$B$11</f>
        <v>21.970833333333335</v>
      </c>
      <c r="I19" s="18">
        <f>[15]Outubro!$B$12</f>
        <v>24.762499999999999</v>
      </c>
      <c r="J19" s="18">
        <f>[15]Outubro!$B$13</f>
        <v>26.779166666666669</v>
      </c>
      <c r="K19" s="18">
        <f>[15]Outubro!$B$14</f>
        <v>25.637499999999992</v>
      </c>
      <c r="L19" s="18">
        <f>[15]Outubro!$B$15</f>
        <v>22.545833333333334</v>
      </c>
      <c r="M19" s="18">
        <f>[15]Outubro!$B$16</f>
        <v>24.75</v>
      </c>
      <c r="N19" s="18">
        <f>[15]Outubro!$B$17</f>
        <v>21.483333333333334</v>
      </c>
      <c r="O19" s="18">
        <f>[15]Outubro!$B$18</f>
        <v>23.25</v>
      </c>
      <c r="P19" s="18">
        <f>[15]Outubro!$B$19</f>
        <v>22.141666666666666</v>
      </c>
      <c r="Q19" s="18">
        <f>[15]Outubro!$B$20</f>
        <v>24.354166666666668</v>
      </c>
      <c r="R19" s="18">
        <f>[15]Outubro!$B$21</f>
        <v>26.641666666666669</v>
      </c>
      <c r="S19" s="18">
        <f>[15]Outubro!$B$22</f>
        <v>26.362499999999997</v>
      </c>
      <c r="T19" s="18">
        <f>[15]Outubro!$B$23</f>
        <v>24.612499999999997</v>
      </c>
      <c r="U19" s="18">
        <f>[15]Outubro!$B$24</f>
        <v>25.429166666666671</v>
      </c>
      <c r="V19" s="18">
        <f>[15]Outubro!$B$25</f>
        <v>29.429166666666671</v>
      </c>
      <c r="W19" s="18">
        <f>[15]Outubro!$B$26</f>
        <v>26.150000000000002</v>
      </c>
      <c r="X19" s="18">
        <f>[15]Outubro!$B$27</f>
        <v>29.112499999999994</v>
      </c>
      <c r="Y19" s="18">
        <f>[15]Outubro!$B$28</f>
        <v>28.183333333333334</v>
      </c>
      <c r="Z19" s="18">
        <f>[15]Outubro!$B$29</f>
        <v>26.062500000000004</v>
      </c>
      <c r="AA19" s="18">
        <f>[15]Outubro!$B$30</f>
        <v>26.937500000000004</v>
      </c>
      <c r="AB19" s="18">
        <f>[15]Outubro!$B$31</f>
        <v>24.808333333333334</v>
      </c>
      <c r="AC19" s="18">
        <f>[15]Outubro!$B$32</f>
        <v>26.183333333333337</v>
      </c>
      <c r="AD19" s="18">
        <f>[15]Outubro!$B$33</f>
        <v>27.625000000000004</v>
      </c>
      <c r="AE19" s="18">
        <f>[15]Outubro!$B$34</f>
        <v>26.254166666666659</v>
      </c>
      <c r="AF19" s="18">
        <f>[15]Outubro!$B$35</f>
        <v>27.029166666666665</v>
      </c>
      <c r="AG19" s="47">
        <f t="shared" si="1"/>
        <v>24.690322580645155</v>
      </c>
    </row>
    <row r="20" spans="1:33" ht="17.100000000000001" customHeight="1" x14ac:dyDescent="0.2">
      <c r="A20" s="16" t="s">
        <v>10</v>
      </c>
      <c r="B20" s="18">
        <f>[16]Outubro!$B$5</f>
        <v>17.479166666666668</v>
      </c>
      <c r="C20" s="18">
        <f>[16]Outubro!$B$6</f>
        <v>20.137499999999999</v>
      </c>
      <c r="D20" s="18">
        <f>[16]Outubro!$B$7</f>
        <v>23.341666666666669</v>
      </c>
      <c r="E20" s="18">
        <f>[16]Outubro!$B$8</f>
        <v>20.762500000000003</v>
      </c>
      <c r="F20" s="18">
        <f>[16]Outubro!$B$9</f>
        <v>18.612500000000001</v>
      </c>
      <c r="G20" s="18">
        <f>[16]Outubro!$B$10</f>
        <v>18.824999999999999</v>
      </c>
      <c r="H20" s="18">
        <f>[16]Outubro!$B$11</f>
        <v>20.766666666666669</v>
      </c>
      <c r="I20" s="18">
        <f>[16]Outubro!$B$12</f>
        <v>21.283333333333335</v>
      </c>
      <c r="J20" s="18">
        <f>[16]Outubro!$B$13</f>
        <v>23.070833333333329</v>
      </c>
      <c r="K20" s="18">
        <f>[16]Outubro!$B$14</f>
        <v>23.962500000000002</v>
      </c>
      <c r="L20" s="18">
        <f>[16]Outubro!$B$15</f>
        <v>22.108333333333338</v>
      </c>
      <c r="M20" s="18">
        <f>[16]Outubro!$B$16</f>
        <v>23.091666666666669</v>
      </c>
      <c r="N20" s="18">
        <f>[16]Outubro!$B$17</f>
        <v>20.658333333333335</v>
      </c>
      <c r="O20" s="18">
        <f>[16]Outubro!$B$18</f>
        <v>22.458333333333339</v>
      </c>
      <c r="P20" s="18">
        <f>[16]Outubro!$B$19</f>
        <v>22.966666666666669</v>
      </c>
      <c r="Q20" s="18">
        <f>[16]Outubro!$B$20</f>
        <v>22.349999999999998</v>
      </c>
      <c r="R20" s="18">
        <f>[16]Outubro!$B$21</f>
        <v>22.995833333333337</v>
      </c>
      <c r="S20" s="18">
        <f>[16]Outubro!$B$22</f>
        <v>23.812500000000004</v>
      </c>
      <c r="T20" s="18">
        <f>[16]Outubro!$B$23</f>
        <v>23.587499999999995</v>
      </c>
      <c r="U20" s="18">
        <f>[16]Outubro!$B$24</f>
        <v>26.099999999999998</v>
      </c>
      <c r="V20" s="18">
        <f>[16]Outubro!$B$25</f>
        <v>28.666666666666671</v>
      </c>
      <c r="W20" s="18">
        <f>[16]Outubro!$B$26</f>
        <v>24.754166666666663</v>
      </c>
      <c r="X20" s="18">
        <f>[16]Outubro!$B$27</f>
        <v>28.016666666666666</v>
      </c>
      <c r="Y20" s="18">
        <f>[16]Outubro!$B$28</f>
        <v>25.879166666666666</v>
      </c>
      <c r="Z20" s="18">
        <f>[16]Outubro!$B$29</f>
        <v>24.479166666666668</v>
      </c>
      <c r="AA20" s="18">
        <f>[16]Outubro!$B$30</f>
        <v>25.204166666666669</v>
      </c>
      <c r="AB20" s="18">
        <f>[16]Outubro!$B$31</f>
        <v>25.720833333333342</v>
      </c>
      <c r="AC20" s="18">
        <f>[16]Outubro!$B$32</f>
        <v>24.320833333333336</v>
      </c>
      <c r="AD20" s="18">
        <f>[16]Outubro!$B$33</f>
        <v>25.183333333333334</v>
      </c>
      <c r="AE20" s="18">
        <f>[16]Outubro!$B$34</f>
        <v>26.204166666666666</v>
      </c>
      <c r="AF20" s="18">
        <f>[16]Outubro!$B$35</f>
        <v>27.4375</v>
      </c>
      <c r="AG20" s="47">
        <f t="shared" ref="AG20:AG32" si="2">AVERAGE(B20:AF20)</f>
        <v>23.362499999999997</v>
      </c>
    </row>
    <row r="21" spans="1:33" ht="17.100000000000001" customHeight="1" x14ac:dyDescent="0.2">
      <c r="A21" s="16" t="s">
        <v>11</v>
      </c>
      <c r="B21" s="18">
        <f>[17]Outubro!$B$5</f>
        <v>17.820833333333329</v>
      </c>
      <c r="C21" s="18">
        <f>[17]Outubro!$B$6</f>
        <v>20.262499999999999</v>
      </c>
      <c r="D21" s="18">
        <f>[17]Outubro!$B$7</f>
        <v>24.379166666666666</v>
      </c>
      <c r="E21" s="18">
        <f>[17]Outubro!$B$8</f>
        <v>21.033333333333331</v>
      </c>
      <c r="F21" s="18">
        <f>[17]Outubro!$B$9</f>
        <v>19.641666666666662</v>
      </c>
      <c r="G21" s="18">
        <f>[17]Outubro!$B$10</f>
        <v>20.454166666666666</v>
      </c>
      <c r="H21" s="18">
        <f>[17]Outubro!$B$11</f>
        <v>21.166666666666668</v>
      </c>
      <c r="I21" s="18">
        <f>[17]Outubro!$B$12</f>
        <v>21.799999999999997</v>
      </c>
      <c r="J21" s="18">
        <f>[17]Outubro!$B$13</f>
        <v>24.045833333333331</v>
      </c>
      <c r="K21" s="18">
        <f>[17]Outubro!$B$14</f>
        <v>23.850000000000005</v>
      </c>
      <c r="L21" s="18">
        <f>[17]Outubro!$B$15</f>
        <v>21.720833333333331</v>
      </c>
      <c r="M21" s="18">
        <f>[17]Outubro!$B$16</f>
        <v>24.2</v>
      </c>
      <c r="N21" s="18">
        <f>[17]Outubro!$B$17</f>
        <v>20.387499999999999</v>
      </c>
      <c r="O21" s="18">
        <f>[17]Outubro!$B$18</f>
        <v>22.162499999999998</v>
      </c>
      <c r="P21" s="18">
        <f>[17]Outubro!$B$19</f>
        <v>21.8</v>
      </c>
      <c r="Q21" s="18">
        <f>[17]Outubro!$B$20</f>
        <v>23.929166666666671</v>
      </c>
      <c r="R21" s="18">
        <f>[17]Outubro!$B$21</f>
        <v>24.487500000000001</v>
      </c>
      <c r="S21" s="18">
        <f>[17]Outubro!$B$22</f>
        <v>25.149999999999995</v>
      </c>
      <c r="T21" s="18">
        <f>[17]Outubro!$B$23</f>
        <v>23.741666666666671</v>
      </c>
      <c r="U21" s="18">
        <f>[17]Outubro!$B$24</f>
        <v>23.875</v>
      </c>
      <c r="V21" s="18">
        <f>[17]Outubro!$B$25</f>
        <v>28.691666666666663</v>
      </c>
      <c r="W21" s="18">
        <f>[17]Outubro!$B$26</f>
        <v>25.524999999999995</v>
      </c>
      <c r="X21" s="18">
        <f>[17]Outubro!$B$27</f>
        <v>27.975000000000005</v>
      </c>
      <c r="Y21" s="18">
        <f>[17]Outubro!$B$28</f>
        <v>27.754166666666666</v>
      </c>
      <c r="Z21" s="18">
        <f>[17]Outubro!$B$29</f>
        <v>24.999999999999996</v>
      </c>
      <c r="AA21" s="18">
        <f>[17]Outubro!$B$30</f>
        <v>26.295833333333331</v>
      </c>
      <c r="AB21" s="18">
        <f>[17]Outubro!$B$31</f>
        <v>24.458333333333329</v>
      </c>
      <c r="AC21" s="18">
        <f>[17]Outubro!$B$32</f>
        <v>25.387500000000003</v>
      </c>
      <c r="AD21" s="18">
        <f>[17]Outubro!$B$33</f>
        <v>25.979166666666661</v>
      </c>
      <c r="AE21" s="18">
        <f>[17]Outubro!$B$34</f>
        <v>26.570833333333329</v>
      </c>
      <c r="AF21" s="18">
        <f>[17]Outubro!$B$35</f>
        <v>25.758333333333329</v>
      </c>
      <c r="AG21" s="47">
        <f t="shared" si="2"/>
        <v>23.719489247311831</v>
      </c>
    </row>
    <row r="22" spans="1:33" ht="17.100000000000001" customHeight="1" x14ac:dyDescent="0.2">
      <c r="A22" s="16" t="s">
        <v>12</v>
      </c>
      <c r="B22" s="18">
        <f>[18]Outubro!$B$5</f>
        <v>20.554166666666664</v>
      </c>
      <c r="C22" s="18">
        <f>[18]Outubro!$B$6</f>
        <v>22.695833333333329</v>
      </c>
      <c r="D22" s="18">
        <f>[18]Outubro!$B$7</f>
        <v>27.591666666666665</v>
      </c>
      <c r="E22" s="18">
        <f>[18]Outubro!$B$8</f>
        <v>24.429166666666664</v>
      </c>
      <c r="F22" s="18">
        <f>[18]Outubro!$B$9</f>
        <v>22.341666666666669</v>
      </c>
      <c r="G22" s="18">
        <f>[18]Outubro!$B$10</f>
        <v>22.175000000000001</v>
      </c>
      <c r="H22" s="18">
        <f>[18]Outubro!$B$11</f>
        <v>22.879166666666666</v>
      </c>
      <c r="I22" s="18">
        <f>[18]Outubro!$B$12</f>
        <v>25.862499999999997</v>
      </c>
      <c r="J22" s="18">
        <f>[18]Outubro!$B$13</f>
        <v>27.425000000000001</v>
      </c>
      <c r="K22" s="18">
        <f>[18]Outubro!$B$14</f>
        <v>27.775000000000002</v>
      </c>
      <c r="L22" s="18">
        <f>[18]Outubro!$B$15</f>
        <v>23.695833333333336</v>
      </c>
      <c r="M22" s="18">
        <f>[18]Outubro!$B$16</f>
        <v>26.166666666666671</v>
      </c>
      <c r="N22" s="18">
        <f>[18]Outubro!$B$17</f>
        <v>23.654166666666658</v>
      </c>
      <c r="O22" s="18">
        <f>[18]Outubro!$B$18</f>
        <v>24.554166666666664</v>
      </c>
      <c r="P22" s="18">
        <f>[18]Outubro!$B$19</f>
        <v>23.645833333333332</v>
      </c>
      <c r="Q22" s="18">
        <f>[18]Outubro!$B$20</f>
        <v>25.795833333333338</v>
      </c>
      <c r="R22" s="18">
        <f>[18]Outubro!$B$21</f>
        <v>27.341666666666669</v>
      </c>
      <c r="S22" s="18">
        <f>[18]Outubro!$B$22</f>
        <v>26.941666666666663</v>
      </c>
      <c r="T22" s="18">
        <f>[18]Outubro!$B$23</f>
        <v>26.270833333333339</v>
      </c>
      <c r="U22" s="18">
        <f>[18]Outubro!$B$24</f>
        <v>27.004166666666666</v>
      </c>
      <c r="V22" s="18">
        <f>[18]Outubro!$B$25</f>
        <v>30.6875</v>
      </c>
      <c r="W22" s="18">
        <f>[18]Outubro!$B$26</f>
        <v>28.045833333333334</v>
      </c>
      <c r="X22" s="18">
        <f>[18]Outubro!$B$27</f>
        <v>29.549999999999997</v>
      </c>
      <c r="Y22" s="18">
        <f>[18]Outubro!$B$28</f>
        <v>28.391666666666666</v>
      </c>
      <c r="Z22" s="18">
        <f>[18]Outubro!$B$29</f>
        <v>27.791666666666668</v>
      </c>
      <c r="AA22" s="18">
        <f>[18]Outubro!$B$30</f>
        <v>28.783333333333335</v>
      </c>
      <c r="AB22" s="18">
        <f>[18]Outubro!$B$31</f>
        <v>25.841666666666669</v>
      </c>
      <c r="AC22" s="18">
        <f>[18]Outubro!$B$32</f>
        <v>27.066666666666666</v>
      </c>
      <c r="AD22" s="18">
        <f>[18]Outubro!$B$33</f>
        <v>28.333333333333343</v>
      </c>
      <c r="AE22" s="18">
        <f>[18]Outubro!$B$34</f>
        <v>26.879166666666663</v>
      </c>
      <c r="AF22" s="18">
        <f>[18]Outubro!$B$35</f>
        <v>28.320833333333336</v>
      </c>
      <c r="AG22" s="47">
        <f t="shared" si="2"/>
        <v>26.080376344086023</v>
      </c>
    </row>
    <row r="23" spans="1:33" ht="17.100000000000001" customHeight="1" x14ac:dyDescent="0.2">
      <c r="A23" s="16" t="s">
        <v>13</v>
      </c>
      <c r="B23" s="18">
        <f>[19]Outubro!$B$5</f>
        <v>20.558333333333334</v>
      </c>
      <c r="C23" s="18">
        <f>[19]Outubro!$B$6</f>
        <v>25.024999999999995</v>
      </c>
      <c r="D23" s="18">
        <f>[19]Outubro!$B$7</f>
        <v>28.349999999999998</v>
      </c>
      <c r="E23" s="18">
        <f>[19]Outubro!$B$8</f>
        <v>26.324999999999999</v>
      </c>
      <c r="F23" s="18">
        <f>[19]Outubro!$B$9</f>
        <v>23.575000000000003</v>
      </c>
      <c r="G23" s="18">
        <f>[19]Outubro!$B$10</f>
        <v>22.683333333333337</v>
      </c>
      <c r="H23" s="18">
        <f>[19]Outubro!$B$11</f>
        <v>22.545833333333334</v>
      </c>
      <c r="I23" s="18">
        <f>[19]Outubro!$B$12</f>
        <v>27.479166666666661</v>
      </c>
      <c r="J23" s="18">
        <f>[19]Outubro!$B$13</f>
        <v>29.900000000000002</v>
      </c>
      <c r="K23" s="18">
        <f>[19]Outubro!$B$14</f>
        <v>29.308333333333337</v>
      </c>
      <c r="L23" s="18">
        <f>[19]Outubro!$B$15</f>
        <v>26.033333333333335</v>
      </c>
      <c r="M23" s="18">
        <f>[19]Outubro!$B$16</f>
        <v>27.474999999999994</v>
      </c>
      <c r="N23" s="18">
        <f>[19]Outubro!$B$17</f>
        <v>25.829166666666676</v>
      </c>
      <c r="O23" s="18">
        <f>[19]Outubro!$B$18</f>
        <v>24.616666666666664</v>
      </c>
      <c r="P23" s="18">
        <f>[19]Outubro!$B$19</f>
        <v>25.937499999999996</v>
      </c>
      <c r="Q23" s="18">
        <f>[19]Outubro!$B$20</f>
        <v>26.387499999999999</v>
      </c>
      <c r="R23" s="18">
        <f>[19]Outubro!$B$21</f>
        <v>27.304166666666664</v>
      </c>
      <c r="S23" s="18">
        <f>[19]Outubro!$B$22</f>
        <v>27.7</v>
      </c>
      <c r="T23" s="18">
        <f>[19]Outubro!$B$23</f>
        <v>27.270833333333332</v>
      </c>
      <c r="U23" s="18">
        <f>[19]Outubro!$B$24</f>
        <v>28.358333333333331</v>
      </c>
      <c r="V23" s="18">
        <f>[19]Outubro!$B$25</f>
        <v>31.662500000000005</v>
      </c>
      <c r="W23" s="18">
        <f>[19]Outubro!$B$26</f>
        <v>30.445833333333336</v>
      </c>
      <c r="X23" s="18">
        <f>[19]Outubro!$B$27</f>
        <v>30.491666666666664</v>
      </c>
      <c r="Y23" s="18">
        <f>[19]Outubro!$B$28</f>
        <v>29.454166666666669</v>
      </c>
      <c r="Z23" s="18">
        <f>[19]Outubro!$B$29</f>
        <v>27.487499999999997</v>
      </c>
      <c r="AA23" s="18">
        <f>[19]Outubro!$B$30</f>
        <v>29.525000000000006</v>
      </c>
      <c r="AB23" s="18">
        <f>[19]Outubro!$B$31</f>
        <v>26.516666666666669</v>
      </c>
      <c r="AC23" s="18">
        <f>[19]Outubro!$B$32</f>
        <v>27.387499999999999</v>
      </c>
      <c r="AD23" s="18">
        <f>[19]Outubro!$B$33</f>
        <v>29.558333333333337</v>
      </c>
      <c r="AE23" s="18">
        <f>[19]Outubro!$B$34</f>
        <v>28.316666666666663</v>
      </c>
      <c r="AF23" s="18">
        <f>[19]Outubro!$B$35</f>
        <v>28.545833333333324</v>
      </c>
      <c r="AG23" s="47">
        <f t="shared" si="2"/>
        <v>27.1630376344086</v>
      </c>
    </row>
    <row r="24" spans="1:33" ht="17.100000000000001" customHeight="1" x14ac:dyDescent="0.2">
      <c r="A24" s="16" t="s">
        <v>14</v>
      </c>
      <c r="B24" s="18">
        <f>[20]Outubro!$B$5</f>
        <v>24.591666666666669</v>
      </c>
      <c r="C24" s="18">
        <f>[20]Outubro!$B$6</f>
        <v>24.545833333333334</v>
      </c>
      <c r="D24" s="18">
        <f>[20]Outubro!$B$7</f>
        <v>26.295833333333331</v>
      </c>
      <c r="E24" s="18">
        <f>[20]Outubro!$B$8</f>
        <v>22.254166666666666</v>
      </c>
      <c r="F24" s="18">
        <f>[20]Outubro!$B$9</f>
        <v>22.708333333333329</v>
      </c>
      <c r="G24" s="18">
        <f>[20]Outubro!$B$10</f>
        <v>22.745833333333337</v>
      </c>
      <c r="H24" s="18">
        <f>[20]Outubro!$B$11</f>
        <v>23.508333333333329</v>
      </c>
      <c r="I24" s="18">
        <f>[20]Outubro!$B$12</f>
        <v>21.175000000000001</v>
      </c>
      <c r="J24" s="18">
        <f>[20]Outubro!$B$13</f>
        <v>23.170833333333338</v>
      </c>
      <c r="K24" s="18">
        <f>[20]Outubro!$B$14</f>
        <v>24.891666666666676</v>
      </c>
      <c r="L24" s="18">
        <f>[20]Outubro!$B$15</f>
        <v>25.874999999999996</v>
      </c>
      <c r="M24" s="18">
        <f>[20]Outubro!$B$16</f>
        <v>26.004166666666666</v>
      </c>
      <c r="N24" s="18">
        <f>[20]Outubro!$B$17</f>
        <v>27.495833333333334</v>
      </c>
      <c r="O24" s="18">
        <f>[20]Outubro!$B$18</f>
        <v>27.425000000000001</v>
      </c>
      <c r="P24" s="18">
        <f>[20]Outubro!$B$19</f>
        <v>24.212500000000002</v>
      </c>
      <c r="Q24" s="18">
        <f>[20]Outubro!$B$20</f>
        <v>24.791666666666668</v>
      </c>
      <c r="R24" s="18">
        <f>[20]Outubro!$B$21</f>
        <v>24.650000000000002</v>
      </c>
      <c r="S24" s="18">
        <f>[20]Outubro!$B$22</f>
        <v>25.029166666666669</v>
      </c>
      <c r="T24" s="18">
        <f>[20]Outubro!$B$23</f>
        <v>25.570833333333336</v>
      </c>
      <c r="U24" s="18">
        <f>[20]Outubro!$B$24</f>
        <v>26.999999999999996</v>
      </c>
      <c r="V24" s="18">
        <f>[20]Outubro!$B$25</f>
        <v>28.808333333333326</v>
      </c>
      <c r="W24" s="18">
        <f>[20]Outubro!$B$26</f>
        <v>27.662499999999998</v>
      </c>
      <c r="X24" s="18">
        <f>[20]Outubro!$B$27</f>
        <v>27.42916666666666</v>
      </c>
      <c r="Y24" s="18">
        <f>[20]Outubro!$B$28</f>
        <v>28.304166666666664</v>
      </c>
      <c r="Z24" s="18">
        <f>[20]Outubro!$B$29</f>
        <v>27.674999999999997</v>
      </c>
      <c r="AA24" s="18">
        <f>[20]Outubro!$B$30</f>
        <v>28.649999999999995</v>
      </c>
      <c r="AB24" s="18">
        <f>[20]Outubro!$B$31</f>
        <v>28.466666666666665</v>
      </c>
      <c r="AC24" s="18">
        <f>[20]Outubro!$B$32</f>
        <v>25.987500000000001</v>
      </c>
      <c r="AD24" s="18">
        <f>[20]Outubro!$B$33</f>
        <v>26.033333333333335</v>
      </c>
      <c r="AE24" s="18">
        <f>[20]Outubro!$B$34</f>
        <v>27.341666666666665</v>
      </c>
      <c r="AF24" s="18">
        <f>[20]Outubro!$B$35</f>
        <v>27.633333333333336</v>
      </c>
      <c r="AG24" s="47">
        <f t="shared" si="2"/>
        <v>25.739784946236554</v>
      </c>
    </row>
    <row r="25" spans="1:33" ht="17.100000000000001" customHeight="1" x14ac:dyDescent="0.2">
      <c r="A25" s="16" t="s">
        <v>15</v>
      </c>
      <c r="B25" s="18">
        <f>[21]Outubro!$B$5</f>
        <v>14.433333333333332</v>
      </c>
      <c r="C25" s="18">
        <f>[21]Outubro!$B$6</f>
        <v>18.62083333333333</v>
      </c>
      <c r="D25" s="18">
        <f>[21]Outubro!$B$7</f>
        <v>21.504166666666674</v>
      </c>
      <c r="E25" s="18">
        <f>[21]Outubro!$B$8</f>
        <v>18.708333333333332</v>
      </c>
      <c r="F25" s="18">
        <f>[21]Outubro!$B$9</f>
        <v>17.358333333333334</v>
      </c>
      <c r="G25" s="18">
        <f>[21]Outubro!$B$10</f>
        <v>19.12916666666667</v>
      </c>
      <c r="H25" s="18">
        <f>[21]Outubro!$B$11</f>
        <v>20.979166666666664</v>
      </c>
      <c r="I25" s="18">
        <f>[21]Outubro!$B$12</f>
        <v>20.004166666666666</v>
      </c>
      <c r="J25" s="18">
        <f>[21]Outubro!$B$13</f>
        <v>22.241666666666671</v>
      </c>
      <c r="K25" s="18">
        <f>[21]Outubro!$B$14</f>
        <v>19.758333333333333</v>
      </c>
      <c r="L25" s="18">
        <f>[21]Outubro!$B$15</f>
        <v>20.445833333333336</v>
      </c>
      <c r="M25" s="18">
        <f>[21]Outubro!$B$16</f>
        <v>22.108333333333331</v>
      </c>
      <c r="N25" s="18">
        <f>[21]Outubro!$B$17</f>
        <v>20.225000000000001</v>
      </c>
      <c r="O25" s="18">
        <f>[21]Outubro!$B$18</f>
        <v>21.087500000000002</v>
      </c>
      <c r="P25" s="18">
        <f>[21]Outubro!$B$19</f>
        <v>20.558333333333334</v>
      </c>
      <c r="Q25" s="18">
        <f>[21]Outubro!$B$20</f>
        <v>21.354166666666671</v>
      </c>
      <c r="R25" s="18">
        <f>[21]Outubro!$B$21</f>
        <v>22.841666666666665</v>
      </c>
      <c r="S25" s="18">
        <f>[21]Outubro!$B$22</f>
        <v>23.087500000000002</v>
      </c>
      <c r="T25" s="18">
        <f>[21]Outubro!$B$23</f>
        <v>23.966666666666665</v>
      </c>
      <c r="U25" s="18">
        <f>[21]Outubro!$B$24</f>
        <v>24.983333333333331</v>
      </c>
      <c r="V25" s="18">
        <f>[21]Outubro!$B$25</f>
        <v>25.716666666666669</v>
      </c>
      <c r="W25" s="18">
        <f>[21]Outubro!$B$26</f>
        <v>23.916666666666668</v>
      </c>
      <c r="X25" s="18">
        <f>[21]Outubro!$B$27</f>
        <v>26.595833333333342</v>
      </c>
      <c r="Y25" s="18">
        <f>[21]Outubro!$B$28</f>
        <v>26.166666666666661</v>
      </c>
      <c r="Z25" s="18">
        <f>[21]Outubro!$B$29</f>
        <v>22</v>
      </c>
      <c r="AA25" s="18">
        <f>[21]Outubro!$B$30</f>
        <v>24.091666666666669</v>
      </c>
      <c r="AB25" s="18">
        <f>[21]Outubro!$B$31</f>
        <v>24.191666666666663</v>
      </c>
      <c r="AC25" s="18">
        <f>[21]Outubro!$B$32</f>
        <v>23.762499999999999</v>
      </c>
      <c r="AD25" s="18">
        <f>[21]Outubro!$B$33</f>
        <v>24.479166666666671</v>
      </c>
      <c r="AE25" s="18">
        <f>[21]Outubro!$B$34</f>
        <v>24.204166666666669</v>
      </c>
      <c r="AF25" s="18">
        <f>[21]Outubro!$B$35</f>
        <v>24.183333333333334</v>
      </c>
      <c r="AG25" s="47">
        <f t="shared" si="2"/>
        <v>22.022715053763442</v>
      </c>
    </row>
    <row r="26" spans="1:33" ht="17.100000000000001" customHeight="1" x14ac:dyDescent="0.2">
      <c r="A26" s="16" t="s">
        <v>16</v>
      </c>
      <c r="B26" s="18">
        <f>[22]Outubro!$B$5</f>
        <v>15.85217391304348</v>
      </c>
      <c r="C26" s="18">
        <f>[22]Outubro!$B$6</f>
        <v>24.341666666666669</v>
      </c>
      <c r="D26" s="18">
        <f>[22]Outubro!$B$7</f>
        <v>25.666666666666671</v>
      </c>
      <c r="E26" s="18">
        <f>[22]Outubro!$B$8</f>
        <v>21.291666666666661</v>
      </c>
      <c r="F26" s="18">
        <f>[22]Outubro!$B$9</f>
        <v>22.321052631578947</v>
      </c>
      <c r="G26" s="18">
        <f>[22]Outubro!$B$10</f>
        <v>21.55</v>
      </c>
      <c r="H26" s="18">
        <f>[22]Outubro!$B$11</f>
        <v>22.887499999999999</v>
      </c>
      <c r="I26" s="18">
        <f>[22]Outubro!$B$12</f>
        <v>25.5</v>
      </c>
      <c r="J26" s="18">
        <f>[22]Outubro!$B$13</f>
        <v>34.283333333333331</v>
      </c>
      <c r="K26" s="18">
        <f>[22]Outubro!$B$14</f>
        <v>25.599999999999998</v>
      </c>
      <c r="L26" s="18">
        <f>[22]Outubro!$B$15</f>
        <v>24.520000000000003</v>
      </c>
      <c r="M26" s="18">
        <f>[22]Outubro!$B$16</f>
        <v>28.445454545454549</v>
      </c>
      <c r="N26" s="18">
        <f>[22]Outubro!$B$17</f>
        <v>24.62777777777778</v>
      </c>
      <c r="O26" s="18">
        <f>[22]Outubro!$B$18</f>
        <v>24.374999999999996</v>
      </c>
      <c r="P26" s="18">
        <f>[22]Outubro!$B$19</f>
        <v>21.583333333333332</v>
      </c>
      <c r="Q26" s="18">
        <f>[22]Outubro!$B$20</f>
        <v>26.672727272727272</v>
      </c>
      <c r="R26" s="18">
        <f>[22]Outubro!$B$21</f>
        <v>26.404166666666665</v>
      </c>
      <c r="S26" s="18">
        <f>[22]Outubro!$B$22</f>
        <v>26.291666666666668</v>
      </c>
      <c r="T26" s="18">
        <f>[22]Outubro!$B$23</f>
        <v>25.229166666666671</v>
      </c>
      <c r="U26" s="18">
        <f>[22]Outubro!$B$24</f>
        <v>27.695833333333336</v>
      </c>
      <c r="V26" s="18">
        <f>[22]Outubro!$B$25</f>
        <v>30.966666666666669</v>
      </c>
      <c r="W26" s="18">
        <f>[22]Outubro!$B$26</f>
        <v>24.558333333333334</v>
      </c>
      <c r="X26" s="18">
        <f>[22]Outubro!$B$27</f>
        <v>29.929166666666671</v>
      </c>
      <c r="Y26" s="18">
        <f>[22]Outubro!$B$28</f>
        <v>29.245833333333334</v>
      </c>
      <c r="Z26" s="18">
        <f>[22]Outubro!$B$29</f>
        <v>23.566666666666666</v>
      </c>
      <c r="AA26" s="18">
        <f>[22]Outubro!$B$30</f>
        <v>27.333333333333332</v>
      </c>
      <c r="AB26" s="18">
        <f>[22]Outubro!$B$31</f>
        <v>26.387499999999999</v>
      </c>
      <c r="AC26" s="18">
        <f>[22]Outubro!$B$32</f>
        <v>26.333333333333332</v>
      </c>
      <c r="AD26" s="18">
        <f>[22]Outubro!$B$33</f>
        <v>29.070833333333329</v>
      </c>
      <c r="AE26" s="18">
        <f>[22]Outubro!$B$34</f>
        <v>28.279166666666669</v>
      </c>
      <c r="AF26" s="18">
        <f>[22]Outubro!$B$35</f>
        <v>27.787500000000005</v>
      </c>
      <c r="AG26" s="47">
        <f t="shared" si="2"/>
        <v>25.761210305610174</v>
      </c>
    </row>
    <row r="27" spans="1:33" ht="17.100000000000001" customHeight="1" x14ac:dyDescent="0.2">
      <c r="A27" s="16" t="s">
        <v>17</v>
      </c>
      <c r="B27" s="18">
        <f>[23]Outubro!$B$5</f>
        <v>18.329166666666666</v>
      </c>
      <c r="C27" s="18">
        <f>[23]Outubro!$B$6</f>
        <v>20.729166666666671</v>
      </c>
      <c r="D27" s="18">
        <f>[23]Outubro!$B$7</f>
        <v>24.491666666666671</v>
      </c>
      <c r="E27" s="18">
        <f>[23]Outubro!$B$8</f>
        <v>21.345833333333331</v>
      </c>
      <c r="F27" s="18">
        <f>[23]Outubro!$B$9</f>
        <v>20.145833333333329</v>
      </c>
      <c r="G27" s="18">
        <f>[23]Outubro!$B$10</f>
        <v>19.824999999999996</v>
      </c>
      <c r="H27" s="18">
        <f>[23]Outubro!$B$11</f>
        <v>21.616666666666664</v>
      </c>
      <c r="I27" s="18">
        <f>[23]Outubro!$B$12</f>
        <v>22.012499999999999</v>
      </c>
      <c r="J27" s="18">
        <f>[23]Outubro!$B$13</f>
        <v>24.245833333333341</v>
      </c>
      <c r="K27" s="18">
        <f>[23]Outubro!$B$14</f>
        <v>25.266666666666669</v>
      </c>
      <c r="L27" s="18">
        <f>[23]Outubro!$B$15</f>
        <v>22.266666666666669</v>
      </c>
      <c r="M27" s="18">
        <f>[23]Outubro!$B$16</f>
        <v>24.674999999999997</v>
      </c>
      <c r="N27" s="18">
        <f>[23]Outubro!$B$17</f>
        <v>21.045833333333334</v>
      </c>
      <c r="O27" s="18">
        <f>[23]Outubro!$B$18</f>
        <v>22.945833333333329</v>
      </c>
      <c r="P27" s="18">
        <f>[23]Outubro!$B$19</f>
        <v>23.220833333333331</v>
      </c>
      <c r="Q27" s="18">
        <f>[23]Outubro!$B$20</f>
        <v>24.233333333333334</v>
      </c>
      <c r="R27" s="18">
        <f>[23]Outubro!$B$21</f>
        <v>24.529166666666665</v>
      </c>
      <c r="S27" s="18">
        <f>[23]Outubro!$B$22</f>
        <v>25.116666666666671</v>
      </c>
      <c r="T27" s="18">
        <f>[23]Outubro!$B$23</f>
        <v>23.666666666666671</v>
      </c>
      <c r="U27" s="18">
        <f>[23]Outubro!$B$24</f>
        <v>25.791666666666661</v>
      </c>
      <c r="V27" s="18">
        <f>[23]Outubro!$B$25</f>
        <v>29.658333333333331</v>
      </c>
      <c r="W27" s="18">
        <f>[23]Outubro!$B$26</f>
        <v>25.004166666666666</v>
      </c>
      <c r="X27" s="18">
        <f>[23]Outubro!$B$27</f>
        <v>28.370833333333337</v>
      </c>
      <c r="Y27" s="18">
        <f>[23]Outubro!$B$28</f>
        <v>26.512500000000003</v>
      </c>
      <c r="Z27" s="18">
        <f>[23]Outubro!$B$29</f>
        <v>23.590476190476188</v>
      </c>
      <c r="AA27" s="18">
        <f>[23]Outubro!$B$30</f>
        <v>24.434782608695652</v>
      </c>
      <c r="AB27" s="18">
        <f>[23]Outubro!$B$31</f>
        <v>25.029166666666665</v>
      </c>
      <c r="AC27" s="18">
        <f>[23]Outubro!$B$32</f>
        <v>25.183333333333337</v>
      </c>
      <c r="AD27" s="18">
        <f>[23]Outubro!$B$33</f>
        <v>26.233333333333334</v>
      </c>
      <c r="AE27" s="18">
        <f>[23]Outubro!$B$34</f>
        <v>27.224999999999994</v>
      </c>
      <c r="AF27" s="18">
        <f>[23]Outubro!$B$35</f>
        <v>26.808333333333326</v>
      </c>
      <c r="AG27" s="47">
        <f t="shared" si="2"/>
        <v>23.98549221932813</v>
      </c>
    </row>
    <row r="28" spans="1:33" ht="17.100000000000001" customHeight="1" x14ac:dyDescent="0.2">
      <c r="A28" s="16" t="s">
        <v>18</v>
      </c>
      <c r="B28" s="18">
        <f>[24]Outubro!$B$5</f>
        <v>22.091666666666669</v>
      </c>
      <c r="C28" s="18">
        <f>[24]Outubro!$B$6</f>
        <v>22.141666666666666</v>
      </c>
      <c r="D28" s="18">
        <f>[24]Outubro!$B$7</f>
        <v>24.770833333333329</v>
      </c>
      <c r="E28" s="18">
        <f>[24]Outubro!$B$8</f>
        <v>20.758333333333329</v>
      </c>
      <c r="F28" s="18">
        <f>[24]Outubro!$B$9</f>
        <v>20.220833333333328</v>
      </c>
      <c r="G28" s="18">
        <f>[24]Outubro!$B$10</f>
        <v>21.45</v>
      </c>
      <c r="H28" s="18">
        <f>[24]Outubro!$B$11</f>
        <v>21.362500000000001</v>
      </c>
      <c r="I28" s="18">
        <f>[24]Outubro!$B$12</f>
        <v>22.995833333333334</v>
      </c>
      <c r="J28" s="18">
        <f>[24]Outubro!$B$13</f>
        <v>24.05416666666666</v>
      </c>
      <c r="K28" s="18">
        <f>[24]Outubro!$B$14</f>
        <v>23.675000000000001</v>
      </c>
      <c r="L28" s="18">
        <f>[24]Outubro!$B$15</f>
        <v>23.412500000000009</v>
      </c>
      <c r="M28" s="18">
        <f>[24]Outubro!$B$16</f>
        <v>22.854166666666668</v>
      </c>
      <c r="N28" s="18">
        <f>[24]Outubro!$B$17</f>
        <v>23.066666666666663</v>
      </c>
      <c r="O28" s="18">
        <f>[24]Outubro!$B$18</f>
        <v>23.308333333333334</v>
      </c>
      <c r="P28" s="18">
        <f>[24]Outubro!$B$19</f>
        <v>22.45</v>
      </c>
      <c r="Q28" s="18">
        <f>[24]Outubro!$B$20</f>
        <v>24.524999999999995</v>
      </c>
      <c r="R28" s="18">
        <f>[24]Outubro!$B$21</f>
        <v>25.458333333333329</v>
      </c>
      <c r="S28" s="18">
        <f>[24]Outubro!$B$22</f>
        <v>23.9375</v>
      </c>
      <c r="T28" s="18">
        <f>[24]Outubro!$B$23</f>
        <v>24.284000000000002</v>
      </c>
      <c r="U28" s="18">
        <f>[24]Outubro!$B$24</f>
        <v>25.517391304347825</v>
      </c>
      <c r="V28" s="18">
        <f>[24]Outubro!$B$25</f>
        <v>27.61666666666666</v>
      </c>
      <c r="W28" s="18">
        <f>[24]Outubro!$B$26</f>
        <v>23.879166666666666</v>
      </c>
      <c r="X28" s="18">
        <f>[24]Outubro!$B$27</f>
        <v>27.066666666666666</v>
      </c>
      <c r="Y28" s="18">
        <f>[24]Outubro!$B$28</f>
        <v>24.191666666666666</v>
      </c>
      <c r="Z28" s="18">
        <f>[24]Outubro!$B$29</f>
        <v>23.300000000000008</v>
      </c>
      <c r="AA28" s="18">
        <f>[24]Outubro!$B$30</f>
        <v>25.374999999999996</v>
      </c>
      <c r="AB28" s="18">
        <f>[24]Outubro!$B$31</f>
        <v>24.374999999999996</v>
      </c>
      <c r="AC28" s="18">
        <f>[24]Outubro!$B$32</f>
        <v>23.120833333333337</v>
      </c>
      <c r="AD28" s="18">
        <f>[24]Outubro!$B$33</f>
        <v>24.724999999999994</v>
      </c>
      <c r="AE28" s="18">
        <f>[24]Outubro!$B$34</f>
        <v>23.504166666666663</v>
      </c>
      <c r="AF28" s="18">
        <f>[24]Outubro!$B$35</f>
        <v>25.162500000000005</v>
      </c>
      <c r="AG28" s="47">
        <f t="shared" si="2"/>
        <v>23.698431977559615</v>
      </c>
    </row>
    <row r="29" spans="1:33" ht="17.100000000000001" customHeight="1" x14ac:dyDescent="0.2">
      <c r="A29" s="16" t="s">
        <v>19</v>
      </c>
      <c r="B29" s="18">
        <f>[25]Outubro!$B$5</f>
        <v>16.163636363636364</v>
      </c>
      <c r="C29" s="18">
        <f>[25]Outubro!$B$6</f>
        <v>19.818181818181817</v>
      </c>
      <c r="D29" s="18">
        <f>[25]Outubro!$B$7</f>
        <v>21.150000000000002</v>
      </c>
      <c r="E29" s="18">
        <f>[25]Outubro!$B$8</f>
        <v>19.945833333333333</v>
      </c>
      <c r="F29" s="18">
        <f>[25]Outubro!$B$9</f>
        <v>17.200000000000003</v>
      </c>
      <c r="G29" s="18">
        <f>[25]Outubro!$B$10</f>
        <v>18.650000000000002</v>
      </c>
      <c r="H29" s="18">
        <f>[25]Outubro!$B$11</f>
        <v>20.224999999999998</v>
      </c>
      <c r="I29" s="18">
        <f>[25]Outubro!$B$12</f>
        <v>20.579166666666666</v>
      </c>
      <c r="J29" s="18">
        <f>[25]Outubro!$B$13</f>
        <v>22.308333333333334</v>
      </c>
      <c r="K29" s="18">
        <f>[25]Outubro!$B$14</f>
        <v>21.058333333333334</v>
      </c>
      <c r="L29" s="18">
        <f>[25]Outubro!$B$15</f>
        <v>20.966666666666665</v>
      </c>
      <c r="M29" s="18">
        <f>[25]Outubro!$B$16</f>
        <v>21.633333333333336</v>
      </c>
      <c r="N29" s="18">
        <f>[25]Outubro!$B$17</f>
        <v>21.470833333333331</v>
      </c>
      <c r="O29" s="18">
        <f>[25]Outubro!$B$18</f>
        <v>22.220833333333331</v>
      </c>
      <c r="P29" s="18">
        <f>[25]Outubro!$B$19</f>
        <v>21.970833333333331</v>
      </c>
      <c r="Q29" s="18">
        <f>[25]Outubro!$B$20</f>
        <v>21.404166666666669</v>
      </c>
      <c r="R29" s="18">
        <f>[25]Outubro!$B$21</f>
        <v>21.995833333333337</v>
      </c>
      <c r="S29" s="18">
        <f>[25]Outubro!$B$22</f>
        <v>23.670833333333331</v>
      </c>
      <c r="T29" s="18">
        <f>[25]Outubro!$B$23</f>
        <v>23.650000000000002</v>
      </c>
      <c r="U29" s="18">
        <f>[25]Outubro!$B$24</f>
        <v>25.791666666666668</v>
      </c>
      <c r="V29" s="18">
        <f>[25]Outubro!$B$25</f>
        <v>25.712500000000006</v>
      </c>
      <c r="W29" s="18">
        <f>[25]Outubro!$B$26</f>
        <v>23.608333333333331</v>
      </c>
      <c r="X29" s="18">
        <f>[25]Outubro!$B$27</f>
        <v>27.066666666666666</v>
      </c>
      <c r="Y29" s="18">
        <f>[25]Outubro!$B$28</f>
        <v>24.191666666666666</v>
      </c>
      <c r="Z29" s="18">
        <f>[25]Outubro!$B$29</f>
        <v>23.300000000000008</v>
      </c>
      <c r="AA29" s="18">
        <f>[25]Outubro!$B$30</f>
        <v>25.374999999999996</v>
      </c>
      <c r="AB29" s="18">
        <f>[25]Outubro!$B$31</f>
        <v>24.374999999999996</v>
      </c>
      <c r="AC29" s="18">
        <f>[25]Outubro!$B$32</f>
        <v>23.120833333333337</v>
      </c>
      <c r="AD29" s="18">
        <f>[25]Outubro!$B$33</f>
        <v>24.462499999999995</v>
      </c>
      <c r="AE29" s="18">
        <f>[25]Outubro!$B$34</f>
        <v>24.904166666666669</v>
      </c>
      <c r="AF29" s="18">
        <f>[25]Outubro!$B$35</f>
        <v>26.608333333333331</v>
      </c>
      <c r="AG29" s="47">
        <f t="shared" si="2"/>
        <v>22.406402737047898</v>
      </c>
    </row>
    <row r="30" spans="1:33" ht="17.100000000000001" customHeight="1" x14ac:dyDescent="0.2">
      <c r="A30" s="16" t="s">
        <v>31</v>
      </c>
      <c r="B30" s="18">
        <f>[26]Outubro!$B$5</f>
        <v>18.774999999999995</v>
      </c>
      <c r="C30" s="18">
        <f>[26]Outubro!$B$6</f>
        <v>20.879166666666666</v>
      </c>
      <c r="D30" s="18">
        <f>[26]Outubro!$B$7</f>
        <v>26.0625</v>
      </c>
      <c r="E30" s="18">
        <f>[26]Outubro!$B$8</f>
        <v>21.345833333333331</v>
      </c>
      <c r="F30" s="18">
        <f>[26]Outubro!$B$9</f>
        <v>19.720833333333335</v>
      </c>
      <c r="G30" s="18">
        <f>[26]Outubro!$B$10</f>
        <v>20.683333333333334</v>
      </c>
      <c r="H30" s="18">
        <f>[26]Outubro!$B$11</f>
        <v>21.225000000000001</v>
      </c>
      <c r="I30" s="18">
        <f>[26]Outubro!$B$12</f>
        <v>22.741666666666664</v>
      </c>
      <c r="J30" s="18">
        <f>[26]Outubro!$B$13</f>
        <v>25.041666666666671</v>
      </c>
      <c r="K30" s="18">
        <f>[26]Outubro!$B$14</f>
        <v>25.537499999999994</v>
      </c>
      <c r="L30" s="18">
        <f>[26]Outubro!$B$15</f>
        <v>21.995833333333337</v>
      </c>
      <c r="M30" s="18">
        <f>[26]Outubro!$B$16</f>
        <v>24.345833333333331</v>
      </c>
      <c r="N30" s="18">
        <f>[26]Outubro!$B$17</f>
        <v>21.262499999999999</v>
      </c>
      <c r="O30" s="18">
        <f>[26]Outubro!$B$18</f>
        <v>23.120833333333337</v>
      </c>
      <c r="P30" s="18">
        <f>[26]Outubro!$B$19</f>
        <v>22.020833333333329</v>
      </c>
      <c r="Q30" s="18">
        <f>[26]Outubro!$B$20</f>
        <v>24.325000000000006</v>
      </c>
      <c r="R30" s="18">
        <f>[26]Outubro!$B$21</f>
        <v>24.845833333333331</v>
      </c>
      <c r="S30" s="18">
        <f>[26]Outubro!$B$22</f>
        <v>24.245833333333334</v>
      </c>
      <c r="T30" s="18">
        <f>[26]Outubro!$B$23</f>
        <v>24.241666666666671</v>
      </c>
      <c r="U30" s="18">
        <f>[26]Outubro!$B$24</f>
        <v>26.441666666666659</v>
      </c>
      <c r="V30" s="18">
        <f>[26]Outubro!$B$25</f>
        <v>29.108333333333338</v>
      </c>
      <c r="W30" s="18">
        <f>[26]Outubro!$B$26</f>
        <v>24.679166666666664</v>
      </c>
      <c r="X30" s="18">
        <f>[26]Outubro!$B$27</f>
        <v>27.462499999999995</v>
      </c>
      <c r="Y30" s="18">
        <f>[26]Outubro!$B$28</f>
        <v>26.891666666666666</v>
      </c>
      <c r="Z30" s="18">
        <f>[26]Outubro!$B$29</f>
        <v>25.212500000000002</v>
      </c>
      <c r="AA30" s="18">
        <f>[26]Outubro!$B$30</f>
        <v>26.681481481481484</v>
      </c>
      <c r="AB30" s="18">
        <f>[26]Outubro!$B$31</f>
        <v>23.223809523809521</v>
      </c>
      <c r="AC30" s="18">
        <f>[26]Outubro!$B$32</f>
        <v>24.470833333333335</v>
      </c>
      <c r="AD30" s="18">
        <f>[26]Outubro!$B$33</f>
        <v>27.075000000000003</v>
      </c>
      <c r="AE30" s="18">
        <f>[26]Outubro!$B$34</f>
        <v>25.683333333333326</v>
      </c>
      <c r="AF30" s="18">
        <f>[26]Outubro!$B$35</f>
        <v>26.612499999999997</v>
      </c>
      <c r="AG30" s="47">
        <f t="shared" si="2"/>
        <v>24.063208311998633</v>
      </c>
    </row>
    <row r="31" spans="1:33" ht="17.100000000000001" customHeight="1" x14ac:dyDescent="0.2">
      <c r="A31" s="16" t="s">
        <v>51</v>
      </c>
      <c r="B31" s="18">
        <f>[27]Outubro!$B$5</f>
        <v>23.420833333333334</v>
      </c>
      <c r="C31" s="18">
        <f>[27]Outubro!$B$6</f>
        <v>25.416666666666668</v>
      </c>
      <c r="D31" s="18">
        <f>[27]Outubro!$B$7</f>
        <v>27.545833333333331</v>
      </c>
      <c r="E31" s="18">
        <f>[27]Outubro!$B$8</f>
        <v>24.154166666666669</v>
      </c>
      <c r="F31" s="18">
        <f>[27]Outubro!$B$9</f>
        <v>22.474999999999998</v>
      </c>
      <c r="G31" s="18">
        <f>[27]Outubro!$B$10</f>
        <v>23.441666666666666</v>
      </c>
      <c r="H31" s="18">
        <f>[27]Outubro!$B$11</f>
        <v>23.462500000000002</v>
      </c>
      <c r="I31" s="18">
        <f>[27]Outubro!$B$12</f>
        <v>26.049999999999997</v>
      </c>
      <c r="J31" s="18">
        <f>[27]Outubro!$B$13</f>
        <v>25.654166666666669</v>
      </c>
      <c r="K31" s="18">
        <f>[27]Outubro!$B$14</f>
        <v>26.224999999999998</v>
      </c>
      <c r="L31" s="18">
        <f>[27]Outubro!$B$15</f>
        <v>24.145833333333332</v>
      </c>
      <c r="M31" s="18">
        <f>[27]Outubro!$B$16</f>
        <v>24.883333333333329</v>
      </c>
      <c r="N31" s="18">
        <f>[27]Outubro!$B$17</f>
        <v>25.662500000000005</v>
      </c>
      <c r="O31" s="18">
        <f>[27]Outubro!$B$18</f>
        <v>24.566666666666674</v>
      </c>
      <c r="P31" s="18">
        <f>[27]Outubro!$B$19</f>
        <v>24.220833333333335</v>
      </c>
      <c r="Q31" s="18">
        <f>[27]Outubro!$B$20</f>
        <v>26.566666666666666</v>
      </c>
      <c r="R31" s="18">
        <f>[27]Outubro!$B$21</f>
        <v>26.262499999999999</v>
      </c>
      <c r="S31" s="18">
        <f>[27]Outubro!$B$22</f>
        <v>24.679166666666664</v>
      </c>
      <c r="T31" s="18">
        <f>[27]Outubro!$B$23</f>
        <v>25.458333333333332</v>
      </c>
      <c r="U31" s="18">
        <f>[27]Outubro!$B$24</f>
        <v>27.483333333333334</v>
      </c>
      <c r="V31" s="18">
        <f>[27]Outubro!$B$25</f>
        <v>27.862499999999997</v>
      </c>
      <c r="W31" s="18">
        <f>[27]Outubro!$B$26</f>
        <v>24.837500000000002</v>
      </c>
      <c r="X31" s="18">
        <f>[27]Outubro!$B$27</f>
        <v>26.900000000000002</v>
      </c>
      <c r="Y31" s="18">
        <f>[27]Outubro!$B$28</f>
        <v>26.774999999999995</v>
      </c>
      <c r="Z31" s="18">
        <f>[27]Outubro!$B$29</f>
        <v>26.712499999999995</v>
      </c>
      <c r="AA31" s="18">
        <f>[27]Outubro!$B$30</f>
        <v>26.841666666666669</v>
      </c>
      <c r="AB31" s="18">
        <f>[27]Outubro!$B$31</f>
        <v>24.541666666666668</v>
      </c>
      <c r="AC31" s="18">
        <f>[27]Outubro!$B$32</f>
        <v>24.716666666666669</v>
      </c>
      <c r="AD31" s="18">
        <f>[27]Outubro!$B$33</f>
        <v>26.533333333333331</v>
      </c>
      <c r="AE31" s="18">
        <f>[27]Outubro!$B$34</f>
        <v>24.216666666666669</v>
      </c>
      <c r="AF31" s="18">
        <f>[27]Outubro!$B$35</f>
        <v>26.458333333333339</v>
      </c>
      <c r="AG31" s="47">
        <f>AVERAGE(B31:AF31)</f>
        <v>25.42486559139785</v>
      </c>
    </row>
    <row r="32" spans="1:33" ht="17.100000000000001" customHeight="1" x14ac:dyDescent="0.2">
      <c r="A32" s="16" t="s">
        <v>20</v>
      </c>
      <c r="B32" s="18">
        <f>[28]Outubro!$B$5</f>
        <v>23.383333333333336</v>
      </c>
      <c r="C32" s="18">
        <f>[28]Outubro!$B$6</f>
        <v>22.583333333333332</v>
      </c>
      <c r="D32" s="18">
        <f>[28]Outubro!$B$7</f>
        <v>26.858333333333334</v>
      </c>
      <c r="E32" s="18">
        <f>[28]Outubro!$B$8</f>
        <v>22.320833333333329</v>
      </c>
      <c r="F32" s="18">
        <f>[28]Outubro!$B$9</f>
        <v>22.854166666666668</v>
      </c>
      <c r="G32" s="18">
        <f>[28]Outubro!$B$10</f>
        <v>22.616666666666664</v>
      </c>
      <c r="H32" s="18">
        <f>[28]Outubro!$B$11</f>
        <v>23.220833333333331</v>
      </c>
      <c r="I32" s="18">
        <f>[28]Outubro!$B$12</f>
        <v>21.266666666666669</v>
      </c>
      <c r="J32" s="18">
        <f>[28]Outubro!$B$13</f>
        <v>23.429166666666671</v>
      </c>
      <c r="K32" s="18">
        <f>[28]Outubro!$B$14</f>
        <v>25.254166666666666</v>
      </c>
      <c r="L32" s="18">
        <f>[28]Outubro!$B$15</f>
        <v>25.658333333333331</v>
      </c>
      <c r="M32" s="18">
        <f>[28]Outubro!$B$16</f>
        <v>24.912499999999998</v>
      </c>
      <c r="N32" s="18">
        <f>[28]Outubro!$B$17</f>
        <v>25.75</v>
      </c>
      <c r="O32" s="18">
        <f>[28]Outubro!$B$18</f>
        <v>27.799999999999997</v>
      </c>
      <c r="P32" s="18">
        <f>[28]Outubro!$B$19</f>
        <v>24.866666666666671</v>
      </c>
      <c r="Q32" s="18">
        <f>[28]Outubro!$B$20</f>
        <v>24.825000000000003</v>
      </c>
      <c r="R32" s="18">
        <f>[28]Outubro!$B$21</f>
        <v>24.979166666666668</v>
      </c>
      <c r="S32" s="18">
        <f>[28]Outubro!$B$22</f>
        <v>26.154166666666665</v>
      </c>
      <c r="T32" s="18">
        <f>[28]Outubro!$B$23</f>
        <v>26.262500000000003</v>
      </c>
      <c r="U32" s="18">
        <f>[28]Outubro!$B$24</f>
        <v>27.591666666666665</v>
      </c>
      <c r="V32" s="18">
        <f>[28]Outubro!$B$25</f>
        <v>29.658333333333342</v>
      </c>
      <c r="W32" s="18">
        <f>[28]Outubro!$B$26</f>
        <v>27.00833333333334</v>
      </c>
      <c r="X32" s="18">
        <f>[28]Outubro!$B$27</f>
        <v>28.591666666666669</v>
      </c>
      <c r="Y32" s="18">
        <f>[28]Outubro!$B$28</f>
        <v>28.724999999999998</v>
      </c>
      <c r="Z32" s="18">
        <f>[28]Outubro!$B$29</f>
        <v>27.299999999999997</v>
      </c>
      <c r="AA32" s="18">
        <f>[28]Outubro!$B$30</f>
        <v>27.391666666666662</v>
      </c>
      <c r="AB32" s="18">
        <f>[28]Outubro!$B$31</f>
        <v>28.55416666666666</v>
      </c>
      <c r="AC32" s="18">
        <f>[28]Outubro!$B$32</f>
        <v>26.758333333333336</v>
      </c>
      <c r="AD32" s="18">
        <f>[28]Outubro!$B$33</f>
        <v>25.783333333333331</v>
      </c>
      <c r="AE32" s="18">
        <f>[28]Outubro!$B$34</f>
        <v>27.454166666666662</v>
      </c>
      <c r="AF32" s="18">
        <f>[28]Outubro!$B$35</f>
        <v>28.612500000000001</v>
      </c>
      <c r="AG32" s="47">
        <f t="shared" si="2"/>
        <v>25.755645161290317</v>
      </c>
    </row>
    <row r="33" spans="1:36" s="5" customFormat="1" ht="17.100000000000001" customHeight="1" x14ac:dyDescent="0.2">
      <c r="A33" s="38" t="s">
        <v>34</v>
      </c>
      <c r="B33" s="39">
        <f t="shared" ref="B33:AG33" si="3">AVERAGE(B5:B32)</f>
        <v>19.759669089968007</v>
      </c>
      <c r="C33" s="39">
        <f t="shared" si="3"/>
        <v>22.08990530303031</v>
      </c>
      <c r="D33" s="39">
        <f t="shared" si="3"/>
        <v>25.309672619047625</v>
      </c>
      <c r="E33" s="39">
        <f t="shared" si="3"/>
        <v>21.884323240165628</v>
      </c>
      <c r="F33" s="39">
        <f t="shared" si="3"/>
        <v>20.815632832080194</v>
      </c>
      <c r="G33" s="39">
        <f t="shared" si="3"/>
        <v>21.151636904761908</v>
      </c>
      <c r="H33" s="39">
        <f t="shared" si="3"/>
        <v>22.012202380952381</v>
      </c>
      <c r="I33" s="39">
        <f t="shared" si="3"/>
        <v>23.317889492753618</v>
      </c>
      <c r="J33" s="39">
        <f t="shared" si="3"/>
        <v>25.369642857142853</v>
      </c>
      <c r="K33" s="39">
        <f t="shared" si="3"/>
        <v>24.872172619047621</v>
      </c>
      <c r="L33" s="39">
        <f t="shared" si="3"/>
        <v>23.388958333333338</v>
      </c>
      <c r="M33" s="39">
        <f t="shared" si="3"/>
        <v>24.45241178981474</v>
      </c>
      <c r="N33" s="39">
        <f t="shared" si="3"/>
        <v>23.272599206349213</v>
      </c>
      <c r="O33" s="39">
        <f t="shared" si="3"/>
        <v>24.032206632653061</v>
      </c>
      <c r="P33" s="39">
        <f t="shared" si="3"/>
        <v>23.063863401091659</v>
      </c>
      <c r="Q33" s="39">
        <f t="shared" si="3"/>
        <v>24.298356331168836</v>
      </c>
      <c r="R33" s="39">
        <f t="shared" si="3"/>
        <v>24.804072681704266</v>
      </c>
      <c r="S33" s="39">
        <f t="shared" si="3"/>
        <v>24.93237283549783</v>
      </c>
      <c r="T33" s="39">
        <f t="shared" si="3"/>
        <v>24.938112577639746</v>
      </c>
      <c r="U33" s="39">
        <f t="shared" si="3"/>
        <v>26.437972308488611</v>
      </c>
      <c r="V33" s="39">
        <f t="shared" si="3"/>
        <v>28.81964285714286</v>
      </c>
      <c r="W33" s="39">
        <f t="shared" si="3"/>
        <v>25.73166407867495</v>
      </c>
      <c r="X33" s="39">
        <f t="shared" si="3"/>
        <v>27.690922619047626</v>
      </c>
      <c r="Y33" s="39">
        <f t="shared" si="3"/>
        <v>26.84613095238095</v>
      </c>
      <c r="Z33" s="39">
        <f t="shared" si="3"/>
        <v>25.272278911564626</v>
      </c>
      <c r="AA33" s="39">
        <f t="shared" si="3"/>
        <v>26.593884431792041</v>
      </c>
      <c r="AB33" s="39">
        <f t="shared" si="3"/>
        <v>25.594005102040818</v>
      </c>
      <c r="AC33" s="39">
        <f t="shared" si="3"/>
        <v>25.154613095238098</v>
      </c>
      <c r="AD33" s="39">
        <f t="shared" si="3"/>
        <v>26.16696428571429</v>
      </c>
      <c r="AE33" s="39">
        <f t="shared" si="3"/>
        <v>25.99449404761905</v>
      </c>
      <c r="AF33" s="39">
        <f t="shared" si="3"/>
        <v>26.83303571428571</v>
      </c>
      <c r="AG33" s="47">
        <f t="shared" si="3"/>
        <v>24.545203533296529</v>
      </c>
      <c r="AH33" s="8"/>
    </row>
    <row r="34" spans="1:36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</row>
    <row r="36" spans="1:36" x14ac:dyDescent="0.2">
      <c r="C36" s="31"/>
      <c r="D36" s="31" t="s">
        <v>53</v>
      </c>
      <c r="E36" s="31"/>
      <c r="F36" s="31"/>
      <c r="G36" s="31"/>
      <c r="N36" s="2" t="s">
        <v>54</v>
      </c>
      <c r="AD36" s="2" t="s">
        <v>65</v>
      </c>
    </row>
    <row r="37" spans="1:36" x14ac:dyDescent="0.2">
      <c r="K37" s="32"/>
      <c r="L37" s="32"/>
      <c r="M37" s="32"/>
      <c r="N37" s="32" t="s">
        <v>55</v>
      </c>
      <c r="O37" s="32"/>
      <c r="P37" s="32"/>
      <c r="Q37" s="32"/>
      <c r="W37" s="32"/>
      <c r="X37" s="32"/>
      <c r="Y37" s="32"/>
      <c r="Z37" s="32"/>
      <c r="AA37" s="32"/>
      <c r="AD37" s="32" t="s">
        <v>66</v>
      </c>
      <c r="AE37" s="32"/>
      <c r="AF37" s="32"/>
    </row>
    <row r="38" spans="1:36" x14ac:dyDescent="0.2">
      <c r="I38" s="59"/>
      <c r="J38" s="59"/>
      <c r="K38" s="59"/>
      <c r="L38" s="59"/>
      <c r="M38" s="59"/>
      <c r="N38" s="59"/>
      <c r="O38" s="59"/>
      <c r="P38" s="59"/>
      <c r="Q38" s="59" t="s">
        <v>59</v>
      </c>
      <c r="R38" s="59"/>
      <c r="S38" s="59"/>
      <c r="T38" s="59"/>
      <c r="U38" s="59"/>
      <c r="V38" s="59"/>
      <c r="W38" s="59"/>
      <c r="X38" s="59"/>
      <c r="Y38" s="59"/>
    </row>
    <row r="40" spans="1:36" x14ac:dyDescent="0.2">
      <c r="J40" s="2" t="s">
        <v>52</v>
      </c>
      <c r="Q40" s="2" t="s">
        <v>52</v>
      </c>
      <c r="AD40" s="2" t="s">
        <v>52</v>
      </c>
    </row>
    <row r="42" spans="1:36" x14ac:dyDescent="0.2">
      <c r="O42" s="2" t="s">
        <v>52</v>
      </c>
    </row>
    <row r="43" spans="1:36" x14ac:dyDescent="0.2">
      <c r="AJ43" t="s">
        <v>52</v>
      </c>
    </row>
    <row r="46" spans="1:36" x14ac:dyDescent="0.2">
      <c r="H46" s="2" t="s">
        <v>52</v>
      </c>
      <c r="V46" s="2" t="s">
        <v>52</v>
      </c>
    </row>
    <row r="47" spans="1:36" x14ac:dyDescent="0.2">
      <c r="K47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88" zoomScaleNormal="88" workbookViewId="0">
      <selection activeCell="AG32" sqref="AG32"/>
    </sheetView>
  </sheetViews>
  <sheetFormatPr defaultRowHeight="12.75" x14ac:dyDescent="0.2"/>
  <cols>
    <col min="1" max="1" width="21.42578125" style="2" customWidth="1"/>
    <col min="2" max="2" width="6.42578125" style="2" customWidth="1"/>
    <col min="3" max="3" width="7" style="2" customWidth="1"/>
    <col min="4" max="4" width="7.140625" style="2" customWidth="1"/>
    <col min="5" max="5" width="7.28515625" style="2" customWidth="1"/>
    <col min="6" max="6" width="5.85546875" style="2" customWidth="1"/>
    <col min="7" max="8" width="5.5703125" style="2" customWidth="1"/>
    <col min="9" max="9" width="6.140625" style="2" customWidth="1"/>
    <col min="10" max="10" width="5.28515625" style="2" customWidth="1"/>
    <col min="11" max="11" width="6.140625" style="2" customWidth="1"/>
    <col min="12" max="12" width="6.28515625" style="2" customWidth="1"/>
    <col min="13" max="13" width="6.85546875" style="2" customWidth="1"/>
    <col min="14" max="14" width="7.28515625" style="2" customWidth="1"/>
    <col min="15" max="15" width="6.140625" style="2" customWidth="1"/>
    <col min="16" max="16" width="7.28515625" style="2" customWidth="1"/>
    <col min="17" max="17" width="7" style="2" customWidth="1"/>
    <col min="18" max="18" width="6.5703125" style="2" customWidth="1"/>
    <col min="19" max="19" width="6.42578125" style="2" customWidth="1"/>
    <col min="20" max="20" width="5.5703125" style="2" customWidth="1"/>
    <col min="21" max="21" width="5.5703125" style="2" bestFit="1" customWidth="1"/>
    <col min="22" max="22" width="7.42578125" style="2" customWidth="1"/>
    <col min="23" max="23" width="7" style="2" customWidth="1"/>
    <col min="24" max="24" width="6.140625" style="2" customWidth="1"/>
    <col min="25" max="25" width="7.140625" style="2" customWidth="1"/>
    <col min="26" max="26" width="7.28515625" style="2" customWidth="1"/>
    <col min="27" max="27" width="6.140625" style="2" customWidth="1"/>
    <col min="28" max="28" width="7.28515625" style="2" customWidth="1"/>
    <col min="29" max="29" width="6.140625" style="2" customWidth="1"/>
    <col min="30" max="31" width="7" style="2" customWidth="1"/>
    <col min="32" max="32" width="6.140625" style="2" customWidth="1"/>
    <col min="33" max="33" width="8.42578125" style="9" customWidth="1"/>
    <col min="34" max="34" width="8" style="1" customWidth="1"/>
    <col min="35" max="35" width="14.85546875" style="15" customWidth="1"/>
  </cols>
  <sheetData>
    <row r="1" spans="1:37" ht="20.100000000000001" customHeight="1" x14ac:dyDescent="0.2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7" s="4" customFormat="1" ht="20.100000000000001" customHeight="1" x14ac:dyDescent="0.2">
      <c r="A2" s="65" t="s">
        <v>21</v>
      </c>
      <c r="B2" s="69" t="s">
        <v>57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36" t="s">
        <v>45</v>
      </c>
    </row>
    <row r="3" spans="1:37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52" t="s">
        <v>44</v>
      </c>
      <c r="AH3" s="50" t="s">
        <v>41</v>
      </c>
      <c r="AI3" s="36" t="s">
        <v>46</v>
      </c>
    </row>
    <row r="4" spans="1:37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50" t="s">
        <v>39</v>
      </c>
      <c r="AI4" s="29"/>
    </row>
    <row r="5" spans="1:37" s="5" customFormat="1" ht="20.100000000000001" customHeight="1" x14ac:dyDescent="0.2">
      <c r="A5" s="16" t="s">
        <v>47</v>
      </c>
      <c r="B5" s="17">
        <f>[1]Outubro!$K$5</f>
        <v>18.599999999999998</v>
      </c>
      <c r="C5" s="17">
        <f>[1]Outubro!$K$6</f>
        <v>26.400000000000002</v>
      </c>
      <c r="D5" s="17">
        <f>[1]Outubro!$K$7</f>
        <v>0.2</v>
      </c>
      <c r="E5" s="17">
        <f>[1]Outubro!$K$8</f>
        <v>25.599999999999998</v>
      </c>
      <c r="F5" s="17">
        <f>[1]Outubro!$K$9</f>
        <v>0.2</v>
      </c>
      <c r="G5" s="17">
        <f>[1]Outubro!$K$10</f>
        <v>0</v>
      </c>
      <c r="H5" s="17">
        <f>[1]Outubro!$K$11</f>
        <v>0</v>
      </c>
      <c r="I5" s="17">
        <f>[1]Outubro!$K$12</f>
        <v>0.2</v>
      </c>
      <c r="J5" s="17">
        <f>[1]Outubro!$K$13</f>
        <v>0</v>
      </c>
      <c r="K5" s="17">
        <f>[1]Outubro!$K$14</f>
        <v>0</v>
      </c>
      <c r="L5" s="17">
        <f>[1]Outubro!$K$15</f>
        <v>1</v>
      </c>
      <c r="M5" s="17">
        <f>[1]Outubro!$K$16</f>
        <v>1.9999999999999998</v>
      </c>
      <c r="N5" s="17">
        <f>[1]Outubro!$K$17</f>
        <v>1.8</v>
      </c>
      <c r="O5" s="17">
        <f>[1]Outubro!$K$18</f>
        <v>0</v>
      </c>
      <c r="P5" s="17">
        <f>[1]Outubro!$K$19</f>
        <v>0.4</v>
      </c>
      <c r="Q5" s="17">
        <f>[1]Outubro!$K$20</f>
        <v>5.4</v>
      </c>
      <c r="R5" s="17">
        <f>[1]Outubro!$K$21</f>
        <v>0.2</v>
      </c>
      <c r="S5" s="17">
        <f>[1]Outubro!$K$22</f>
        <v>2.5999999999999996</v>
      </c>
      <c r="T5" s="17">
        <f>[1]Outubro!$K$23</f>
        <v>0</v>
      </c>
      <c r="U5" s="17">
        <f>[1]Outubro!$K$24</f>
        <v>0</v>
      </c>
      <c r="V5" s="17">
        <f>[1]Outubro!$K$25</f>
        <v>0</v>
      </c>
      <c r="W5" s="17">
        <f>[1]Outubro!$K$26</f>
        <v>17.399999999999999</v>
      </c>
      <c r="X5" s="17">
        <f>[1]Outubro!$K$27</f>
        <v>4.2</v>
      </c>
      <c r="Y5" s="17">
        <f>[1]Outubro!$K$28</f>
        <v>15.600000000000001</v>
      </c>
      <c r="Z5" s="17">
        <f>[1]Outubro!$K$29</f>
        <v>14.799999999999997</v>
      </c>
      <c r="AA5" s="17">
        <f>[1]Outubro!$K$30</f>
        <v>0</v>
      </c>
      <c r="AB5" s="17">
        <f>[1]Outubro!$K$31</f>
        <v>10.4</v>
      </c>
      <c r="AC5" s="17">
        <f>[1]Outubro!$K$32</f>
        <v>0</v>
      </c>
      <c r="AD5" s="17">
        <f>[1]Outubro!$K$33</f>
        <v>0</v>
      </c>
      <c r="AE5" s="17">
        <f>[1]Outubro!$K$34</f>
        <v>0</v>
      </c>
      <c r="AF5" s="17">
        <f>[1]Outubro!$K$35</f>
        <v>0</v>
      </c>
      <c r="AG5" s="46">
        <f>SUM(B5:AF5)</f>
        <v>147.00000000000003</v>
      </c>
      <c r="AH5" s="48">
        <f>MAX(B5:AF5)</f>
        <v>26.400000000000002</v>
      </c>
      <c r="AI5" s="37">
        <f>COUNTIF(B5:AF5,"=0,0")</f>
        <v>13</v>
      </c>
    </row>
    <row r="6" spans="1:37" ht="17.100000000000001" customHeight="1" x14ac:dyDescent="0.2">
      <c r="A6" s="16" t="s">
        <v>0</v>
      </c>
      <c r="B6" s="18">
        <f>[2]Outubro!$K$5</f>
        <v>8</v>
      </c>
      <c r="C6" s="18">
        <f>[2]Outubro!$K$6</f>
        <v>0</v>
      </c>
      <c r="D6" s="18">
        <f>[2]Outubro!$K$7</f>
        <v>6.8</v>
      </c>
      <c r="E6" s="18">
        <f>[2]Outubro!$K$8</f>
        <v>13.8</v>
      </c>
      <c r="F6" s="18">
        <f>[2]Outubro!$K$9</f>
        <v>0</v>
      </c>
      <c r="G6" s="18">
        <f>[2]Outubro!$K$10</f>
        <v>0</v>
      </c>
      <c r="H6" s="18">
        <f>[2]Outubro!$K$11</f>
        <v>0</v>
      </c>
      <c r="I6" s="18">
        <f>[2]Outubro!$K$12</f>
        <v>0</v>
      </c>
      <c r="J6" s="18">
        <f>[2]Outubro!$K$13</f>
        <v>0</v>
      </c>
      <c r="K6" s="18">
        <f>[2]Outubro!$K$14</f>
        <v>0</v>
      </c>
      <c r="L6" s="18">
        <f>[2]Outubro!$K$15</f>
        <v>0.2</v>
      </c>
      <c r="M6" s="18">
        <f>[2]Outubro!$K$16</f>
        <v>0.60000000000000009</v>
      </c>
      <c r="N6" s="18">
        <f>[2]Outubro!$K$17</f>
        <v>0.60000000000000009</v>
      </c>
      <c r="O6" s="18">
        <f>[2]Outubro!$K$18</f>
        <v>0</v>
      </c>
      <c r="P6" s="18">
        <f>[2]Outubro!$K$19</f>
        <v>35.799999999999997</v>
      </c>
      <c r="Q6" s="18">
        <f>[2]Outubro!$K$20</f>
        <v>3.0000000000000004</v>
      </c>
      <c r="R6" s="18">
        <f>[2]Outubro!$K$21</f>
        <v>0</v>
      </c>
      <c r="S6" s="18">
        <f>[2]Outubro!$K$22</f>
        <v>0</v>
      </c>
      <c r="T6" s="18">
        <f>[2]Outubro!$K$23</f>
        <v>0</v>
      </c>
      <c r="U6" s="18">
        <f>[2]Outubro!$K$24</f>
        <v>0</v>
      </c>
      <c r="V6" s="18">
        <f>[2]Outubro!$K$25</f>
        <v>9.1999999999999993</v>
      </c>
      <c r="W6" s="18">
        <f>[2]Outubro!$K$26</f>
        <v>1.8</v>
      </c>
      <c r="X6" s="18">
        <f>[2]Outubro!$K$27</f>
        <v>0.8</v>
      </c>
      <c r="Y6" s="18">
        <f>[2]Outubro!$K$28</f>
        <v>16.2</v>
      </c>
      <c r="Z6" s="18">
        <f>[2]Outubro!$K$29</f>
        <v>0.60000000000000009</v>
      </c>
      <c r="AA6" s="18">
        <f>[2]Outubro!$K$30</f>
        <v>0</v>
      </c>
      <c r="AB6" s="18">
        <f>[2]Outubro!$K$31</f>
        <v>0</v>
      </c>
      <c r="AC6" s="18">
        <f>[2]Outubro!$K$32</f>
        <v>0</v>
      </c>
      <c r="AD6" s="18">
        <f>[2]Outubro!$K$33</f>
        <v>0</v>
      </c>
      <c r="AE6" s="18">
        <f>[2]Outubro!$K$34</f>
        <v>10.399999999999999</v>
      </c>
      <c r="AF6" s="18">
        <f>[2]Outubro!$K$35</f>
        <v>0</v>
      </c>
      <c r="AG6" s="47">
        <f t="shared" ref="AG6:AG17" si="1">SUM(B6:AF6)</f>
        <v>107.79999999999998</v>
      </c>
      <c r="AH6" s="49">
        <f>MAX(B6:AF6)</f>
        <v>35.799999999999997</v>
      </c>
      <c r="AI6" s="37">
        <f t="shared" ref="AI6:AI31" si="2">COUNTIF(B6:AF6,"=0,0")</f>
        <v>17</v>
      </c>
    </row>
    <row r="7" spans="1:37" ht="17.100000000000001" customHeight="1" x14ac:dyDescent="0.2">
      <c r="A7" s="16" t="s">
        <v>1</v>
      </c>
      <c r="B7" s="18">
        <f>[3]Outubro!$K$5</f>
        <v>0</v>
      </c>
      <c r="C7" s="18">
        <f>[3]Outubro!$K$6</f>
        <v>2.8</v>
      </c>
      <c r="D7" s="18">
        <f>[3]Outubro!$K$7</f>
        <v>0.2</v>
      </c>
      <c r="E7" s="18">
        <f>[3]Outubro!$K$8</f>
        <v>34.6</v>
      </c>
      <c r="F7" s="18">
        <f>[3]Outubro!$K$9</f>
        <v>0</v>
      </c>
      <c r="G7" s="18">
        <f>[3]Outubro!$K$10</f>
        <v>0</v>
      </c>
      <c r="H7" s="18">
        <f>[3]Outubro!$K$11</f>
        <v>0</v>
      </c>
      <c r="I7" s="18">
        <f>[3]Outubro!$K$12</f>
        <v>0</v>
      </c>
      <c r="J7" s="18">
        <f>[3]Outubro!$K$13</f>
        <v>0</v>
      </c>
      <c r="K7" s="18">
        <f>[3]Outubro!$K$14</f>
        <v>0</v>
      </c>
      <c r="L7" s="18">
        <f>[3]Outubro!$K$15</f>
        <v>4.6000000000000014</v>
      </c>
      <c r="M7" s="18">
        <f>[3]Outubro!$K$16</f>
        <v>0</v>
      </c>
      <c r="N7" s="18">
        <f>[3]Outubro!$K$17</f>
        <v>13.8</v>
      </c>
      <c r="O7" s="18">
        <f>[3]Outubro!$K$18</f>
        <v>0</v>
      </c>
      <c r="P7" s="18">
        <f>[3]Outubro!$K$19</f>
        <v>5.8</v>
      </c>
      <c r="Q7" s="18">
        <f>[3]Outubro!$K$20</f>
        <v>0</v>
      </c>
      <c r="R7" s="18">
        <f>[3]Outubro!$K$21</f>
        <v>0</v>
      </c>
      <c r="S7" s="18">
        <f>[3]Outubro!$K$22</f>
        <v>2.6000000000000005</v>
      </c>
      <c r="T7" s="18">
        <f>[3]Outubro!$K$23</f>
        <v>0.2</v>
      </c>
      <c r="U7" s="18">
        <f>[3]Outubro!$K$24</f>
        <v>0</v>
      </c>
      <c r="V7" s="18">
        <f>[3]Outubro!$K$25</f>
        <v>0</v>
      </c>
      <c r="W7" s="18">
        <f>[3]Outubro!$K$26</f>
        <v>7.1999999999999993</v>
      </c>
      <c r="X7" s="18">
        <f>[3]Outubro!$K$27</f>
        <v>0</v>
      </c>
      <c r="Y7" s="18">
        <f>[3]Outubro!$K$28</f>
        <v>0</v>
      </c>
      <c r="Z7" s="18">
        <f>[3]Outubro!$K$29</f>
        <v>0</v>
      </c>
      <c r="AA7" s="18">
        <f>[3]Outubro!$K$30</f>
        <v>0</v>
      </c>
      <c r="AB7" s="18">
        <f>[3]Outubro!$K$31</f>
        <v>10</v>
      </c>
      <c r="AC7" s="18">
        <f>[3]Outubro!$K$32</f>
        <v>0</v>
      </c>
      <c r="AD7" s="18">
        <f>[3]Outubro!$K$33</f>
        <v>0.2</v>
      </c>
      <c r="AE7" s="18">
        <f>[3]Outubro!$K$34</f>
        <v>3.4000000000000004</v>
      </c>
      <c r="AF7" s="18">
        <f>[3]Outubro!$K$35</f>
        <v>0.2</v>
      </c>
      <c r="AG7" s="47">
        <f t="shared" si="1"/>
        <v>85.600000000000009</v>
      </c>
      <c r="AH7" s="49">
        <f t="shared" ref="AH7:AH17" si="3">MAX(B7:AF7)</f>
        <v>34.6</v>
      </c>
      <c r="AI7" s="37">
        <f t="shared" si="2"/>
        <v>18</v>
      </c>
    </row>
    <row r="8" spans="1:37" ht="17.100000000000001" customHeight="1" x14ac:dyDescent="0.2">
      <c r="A8" s="16" t="s">
        <v>56</v>
      </c>
      <c r="B8" s="18">
        <f>[4]Outubro!$K$5</f>
        <v>6</v>
      </c>
      <c r="C8" s="18">
        <f>[4]Outubro!$K$6</f>
        <v>11.6</v>
      </c>
      <c r="D8" s="18">
        <f>[4]Outubro!$K$7</f>
        <v>0</v>
      </c>
      <c r="E8" s="18">
        <f>[4]Outubro!$K$8</f>
        <v>45.2</v>
      </c>
      <c r="F8" s="18">
        <f>[4]Outubro!$K$9</f>
        <v>0</v>
      </c>
      <c r="G8" s="18">
        <f>[4]Outubro!$K$10</f>
        <v>0</v>
      </c>
      <c r="H8" s="18">
        <f>[4]Outubro!$K$11</f>
        <v>0</v>
      </c>
      <c r="I8" s="18">
        <f>[4]Outubro!$K$12</f>
        <v>0</v>
      </c>
      <c r="J8" s="18">
        <f>[4]Outubro!$K$13</f>
        <v>0</v>
      </c>
      <c r="K8" s="18">
        <f>[4]Outubro!$K$14</f>
        <v>0</v>
      </c>
      <c r="L8" s="18">
        <f>[4]Outubro!$K$15</f>
        <v>0</v>
      </c>
      <c r="M8" s="18">
        <f>[4]Outubro!$K$16</f>
        <v>0.2</v>
      </c>
      <c r="N8" s="18">
        <f>[4]Outubro!$K$17</f>
        <v>0.8</v>
      </c>
      <c r="O8" s="18">
        <f>[4]Outubro!$K$18</f>
        <v>0</v>
      </c>
      <c r="P8" s="18">
        <f>[4]Outubro!$K$19</f>
        <v>4.4000000000000004</v>
      </c>
      <c r="Q8" s="18">
        <f>[4]Outubro!$K$20</f>
        <v>1.9999999999999998</v>
      </c>
      <c r="R8" s="18">
        <f>[4]Outubro!$K$21</f>
        <v>0.8</v>
      </c>
      <c r="S8" s="18">
        <f>[4]Outubro!$K$22</f>
        <v>0</v>
      </c>
      <c r="T8" s="18">
        <f>[4]Outubro!$K$23</f>
        <v>0</v>
      </c>
      <c r="U8" s="18">
        <f>[4]Outubro!$K$24</f>
        <v>0</v>
      </c>
      <c r="V8" s="18">
        <f>[4]Outubro!$K$25</f>
        <v>0.8</v>
      </c>
      <c r="W8" s="18">
        <f>[4]Outubro!$K$26</f>
        <v>0.4</v>
      </c>
      <c r="X8" s="18">
        <f>[4]Outubro!$K$27</f>
        <v>0</v>
      </c>
      <c r="Y8" s="18">
        <f>[4]Outubro!$K$28</f>
        <v>0</v>
      </c>
      <c r="Z8" s="18">
        <f>[4]Outubro!$K$29</f>
        <v>0.2</v>
      </c>
      <c r="AA8" s="18">
        <f>[4]Outubro!$K$30</f>
        <v>0</v>
      </c>
      <c r="AB8" s="18">
        <f>[4]Outubro!$K$31</f>
        <v>3.5999999999999996</v>
      </c>
      <c r="AC8" s="18">
        <f>[4]Outubro!$K$32</f>
        <v>0</v>
      </c>
      <c r="AD8" s="18">
        <f>[4]Outubro!$K$33</f>
        <v>0</v>
      </c>
      <c r="AE8" s="18">
        <f>[4]Outubro!$K$34</f>
        <v>0</v>
      </c>
      <c r="AF8" s="18">
        <f>[4]Outubro!$K$35</f>
        <v>0</v>
      </c>
      <c r="AG8" s="47">
        <f t="shared" ref="AG8" si="4">SUM(B8:AF8)</f>
        <v>76</v>
      </c>
      <c r="AH8" s="49">
        <f t="shared" ref="AH8" si="5">MAX(B8:AF8)</f>
        <v>45.2</v>
      </c>
      <c r="AI8" s="37">
        <f t="shared" si="2"/>
        <v>19</v>
      </c>
    </row>
    <row r="9" spans="1:37" ht="17.100000000000001" customHeight="1" x14ac:dyDescent="0.2">
      <c r="A9" s="16" t="s">
        <v>48</v>
      </c>
      <c r="B9" s="18">
        <f>[5]Outubro!$K$5</f>
        <v>1.6</v>
      </c>
      <c r="C9" s="18">
        <f>[5]Outubro!$K$6</f>
        <v>0.2</v>
      </c>
      <c r="D9" s="18">
        <f>[5]Outubro!$K$7</f>
        <v>16</v>
      </c>
      <c r="E9" s="18">
        <f>[5]Outubro!$K$8</f>
        <v>19.599999999999998</v>
      </c>
      <c r="F9" s="18">
        <f>[5]Outubro!$K$9</f>
        <v>0</v>
      </c>
      <c r="G9" s="18">
        <f>[5]Outubro!$K$10</f>
        <v>0</v>
      </c>
      <c r="H9" s="18">
        <f>[5]Outubro!$K$11</f>
        <v>0</v>
      </c>
      <c r="I9" s="18">
        <f>[5]Outubro!$K$12</f>
        <v>0</v>
      </c>
      <c r="J9" s="18">
        <f>[5]Outubro!$K$13</f>
        <v>0</v>
      </c>
      <c r="K9" s="18">
        <f>[5]Outubro!$K$14</f>
        <v>6.4</v>
      </c>
      <c r="L9" s="18">
        <f>[5]Outubro!$K$15</f>
        <v>12.4</v>
      </c>
      <c r="M9" s="18">
        <f>[5]Outubro!$K$16</f>
        <v>52.2</v>
      </c>
      <c r="N9" s="18">
        <f>[5]Outubro!$K$17</f>
        <v>47</v>
      </c>
      <c r="O9" s="18">
        <f>[5]Outubro!$K$18</f>
        <v>0</v>
      </c>
      <c r="P9" s="18">
        <f>[5]Outubro!$K$19</f>
        <v>17.399999999999999</v>
      </c>
      <c r="Q9" s="18">
        <f>[5]Outubro!$K$20</f>
        <v>0</v>
      </c>
      <c r="R9" s="18">
        <f>[5]Outubro!$K$21</f>
        <v>0</v>
      </c>
      <c r="S9" s="18">
        <f>[5]Outubro!$K$22</f>
        <v>0.2</v>
      </c>
      <c r="T9" s="18">
        <f>[5]Outubro!$K$23</f>
        <v>0</v>
      </c>
      <c r="U9" s="18">
        <f>[5]Outubro!$K$24</f>
        <v>0</v>
      </c>
      <c r="V9" s="18">
        <f>[5]Outubro!$K$25</f>
        <v>19</v>
      </c>
      <c r="W9" s="18">
        <f>[5]Outubro!$K$26</f>
        <v>3.4000000000000004</v>
      </c>
      <c r="X9" s="18">
        <f>[5]Outubro!$K$27</f>
        <v>0</v>
      </c>
      <c r="Y9" s="18">
        <f>[5]Outubro!$K$28</f>
        <v>2</v>
      </c>
      <c r="Z9" s="18">
        <f>[5]Outubro!$K$29</f>
        <v>0.2</v>
      </c>
      <c r="AA9" s="18">
        <f>[5]Outubro!$K$30</f>
        <v>0.2</v>
      </c>
      <c r="AB9" s="18">
        <f>[5]Outubro!$K$31</f>
        <v>5.8</v>
      </c>
      <c r="AC9" s="18">
        <f>[5]Outubro!$K$32</f>
        <v>0</v>
      </c>
      <c r="AD9" s="18">
        <f>[5]Outubro!$K$33</f>
        <v>0</v>
      </c>
      <c r="AE9" s="18">
        <f>[5]Outubro!$K$34</f>
        <v>3.5999999999999996</v>
      </c>
      <c r="AF9" s="18">
        <f>[5]Outubro!$K$35</f>
        <v>1.5999999999999999</v>
      </c>
      <c r="AG9" s="47">
        <f t="shared" ref="AG9" si="6">SUM(B9:AF9)</f>
        <v>208.79999999999998</v>
      </c>
      <c r="AH9" s="49">
        <f t="shared" ref="AH9" si="7">MAX(B9:AF9)</f>
        <v>52.2</v>
      </c>
      <c r="AI9" s="37">
        <f t="shared" si="2"/>
        <v>13</v>
      </c>
    </row>
    <row r="10" spans="1:37" ht="17.100000000000001" customHeight="1" x14ac:dyDescent="0.2">
      <c r="A10" s="16" t="s">
        <v>2</v>
      </c>
      <c r="B10" s="18">
        <f>[6]Outubro!$K$5</f>
        <v>0.2</v>
      </c>
      <c r="C10" s="18">
        <f>[6]Outubro!$K$6</f>
        <v>6.3999999999999995</v>
      </c>
      <c r="D10" s="18">
        <f>[6]Outubro!$K$7</f>
        <v>0</v>
      </c>
      <c r="E10" s="18">
        <f>[6]Outubro!$K$8</f>
        <v>38.000000000000007</v>
      </c>
      <c r="F10" s="18">
        <f>[6]Outubro!$K$9</f>
        <v>0.2</v>
      </c>
      <c r="G10" s="18">
        <f>[6]Outubro!$K$10</f>
        <v>0</v>
      </c>
      <c r="H10" s="18">
        <f>[6]Outubro!$K$11</f>
        <v>0</v>
      </c>
      <c r="I10" s="18">
        <f>[6]Outubro!$K$12</f>
        <v>0</v>
      </c>
      <c r="J10" s="18">
        <f>[6]Outubro!$K$13</f>
        <v>0</v>
      </c>
      <c r="K10" s="18">
        <f>[6]Outubro!$K$14</f>
        <v>3</v>
      </c>
      <c r="L10" s="18">
        <f>[6]Outubro!$K$15</f>
        <v>5</v>
      </c>
      <c r="M10" s="18">
        <f>[6]Outubro!$K$16</f>
        <v>3.6</v>
      </c>
      <c r="N10" s="18">
        <f>[6]Outubro!$K$17</f>
        <v>4.5999999999999996</v>
      </c>
      <c r="O10" s="18">
        <f>[6]Outubro!$K$18</f>
        <v>7.3999999999999995</v>
      </c>
      <c r="P10" s="18">
        <f>[6]Outubro!$K$19</f>
        <v>6</v>
      </c>
      <c r="Q10" s="18">
        <f>[6]Outubro!$K$20</f>
        <v>0.2</v>
      </c>
      <c r="R10" s="18">
        <f>[6]Outubro!$K$21</f>
        <v>0</v>
      </c>
      <c r="S10" s="18">
        <f>[6]Outubro!$K$22</f>
        <v>0</v>
      </c>
      <c r="T10" s="18">
        <f>[6]Outubro!$K$23</f>
        <v>0</v>
      </c>
      <c r="U10" s="18">
        <f>[6]Outubro!$K$24</f>
        <v>0</v>
      </c>
      <c r="V10" s="18">
        <f>[6]Outubro!$K$25</f>
        <v>0</v>
      </c>
      <c r="W10" s="18">
        <f>[6]Outubro!$K$26</f>
        <v>31.2</v>
      </c>
      <c r="X10" s="18">
        <f>[6]Outubro!$K$27</f>
        <v>0</v>
      </c>
      <c r="Y10" s="18">
        <f>[6]Outubro!$K$28</f>
        <v>0.4</v>
      </c>
      <c r="Z10" s="18">
        <f>[6]Outubro!$K$29</f>
        <v>9.8000000000000007</v>
      </c>
      <c r="AA10" s="18">
        <f>[6]Outubro!$K$30</f>
        <v>1</v>
      </c>
      <c r="AB10" s="18">
        <f>[6]Outubro!$K$31</f>
        <v>0</v>
      </c>
      <c r="AC10" s="18">
        <f>[6]Outubro!$K$32</f>
        <v>0</v>
      </c>
      <c r="AD10" s="18">
        <f>[6]Outubro!$K$33</f>
        <v>2.4</v>
      </c>
      <c r="AE10" s="18">
        <f>[6]Outubro!$K$34</f>
        <v>0</v>
      </c>
      <c r="AF10" s="18">
        <f>[6]Outubro!$K$35</f>
        <v>0</v>
      </c>
      <c r="AG10" s="47">
        <f t="shared" si="1"/>
        <v>119.40000000000003</v>
      </c>
      <c r="AH10" s="49">
        <f t="shared" si="3"/>
        <v>38.000000000000007</v>
      </c>
      <c r="AI10" s="37">
        <f t="shared" si="2"/>
        <v>15</v>
      </c>
      <c r="AK10" t="s">
        <v>52</v>
      </c>
    </row>
    <row r="11" spans="1:37" ht="17.100000000000001" customHeight="1" x14ac:dyDescent="0.2">
      <c r="A11" s="16" t="s">
        <v>3</v>
      </c>
      <c r="B11" s="18">
        <f>[7]Outubro!$K$5</f>
        <v>0</v>
      </c>
      <c r="C11" s="18">
        <f>[7]Outubro!$K$6</f>
        <v>0.2</v>
      </c>
      <c r="D11" s="18">
        <f>[7]Outubro!$K$7</f>
        <v>0</v>
      </c>
      <c r="E11" s="18">
        <f>[7]Outubro!$K$8</f>
        <v>26.600000000000005</v>
      </c>
      <c r="F11" s="18">
        <f>[7]Outubro!$K$9</f>
        <v>0</v>
      </c>
      <c r="G11" s="18">
        <f>[7]Outubro!$K$10</f>
        <v>0</v>
      </c>
      <c r="H11" s="18">
        <f>[7]Outubro!$K$11</f>
        <v>0.4</v>
      </c>
      <c r="I11" s="18">
        <f>[7]Outubro!$K$12</f>
        <v>0</v>
      </c>
      <c r="J11" s="18">
        <f>[7]Outubro!$K$13</f>
        <v>0</v>
      </c>
      <c r="K11" s="18">
        <f>[7]Outubro!$K$14</f>
        <v>0</v>
      </c>
      <c r="L11" s="18">
        <f>[7]Outubro!$K$15</f>
        <v>0</v>
      </c>
      <c r="M11" s="18">
        <f>[7]Outubro!$K$16</f>
        <v>1</v>
      </c>
      <c r="N11" s="18">
        <f>[7]Outubro!$K$17</f>
        <v>0.2</v>
      </c>
      <c r="O11" s="18">
        <f>[7]Outubro!$K$18</f>
        <v>0.8</v>
      </c>
      <c r="P11" s="18">
        <f>[7]Outubro!$K$19</f>
        <v>10.8</v>
      </c>
      <c r="Q11" s="18">
        <f>[7]Outubro!$K$20</f>
        <v>2.2000000000000002</v>
      </c>
      <c r="R11" s="18">
        <f>[7]Outubro!$K$21</f>
        <v>5.6000000000000005</v>
      </c>
      <c r="S11" s="18">
        <f>[7]Outubro!$K$22</f>
        <v>35.800000000000011</v>
      </c>
      <c r="T11" s="18">
        <f>[7]Outubro!$K$23</f>
        <v>0</v>
      </c>
      <c r="U11" s="18">
        <f>[7]Outubro!$K$24</f>
        <v>0.4</v>
      </c>
      <c r="V11" s="18">
        <f>[7]Outubro!$K$25</f>
        <v>0</v>
      </c>
      <c r="W11" s="18">
        <f>[7]Outubro!$K$26</f>
        <v>0</v>
      </c>
      <c r="X11" s="18">
        <f>[7]Outubro!$K$27</f>
        <v>7</v>
      </c>
      <c r="Y11" s="18">
        <f>[7]Outubro!$K$28</f>
        <v>0</v>
      </c>
      <c r="Z11" s="18">
        <f>[7]Outubro!$K$29</f>
        <v>5.6</v>
      </c>
      <c r="AA11" s="18">
        <f>[7]Outubro!$K$30</f>
        <v>0</v>
      </c>
      <c r="AB11" s="18">
        <f>[7]Outubro!$K$31</f>
        <v>0.8</v>
      </c>
      <c r="AC11" s="18">
        <f>[7]Outubro!$K$32</f>
        <v>1.4</v>
      </c>
      <c r="AD11" s="18">
        <f>[7]Outubro!$K$33</f>
        <v>1</v>
      </c>
      <c r="AE11" s="18">
        <f>[7]Outubro!$K$34</f>
        <v>6.6</v>
      </c>
      <c r="AF11" s="18">
        <f>[7]Outubro!$K$35</f>
        <v>0</v>
      </c>
      <c r="AG11" s="47">
        <f t="shared" si="1"/>
        <v>106.40000000000002</v>
      </c>
      <c r="AH11" s="49">
        <f t="shared" si="3"/>
        <v>35.800000000000011</v>
      </c>
      <c r="AI11" s="37">
        <f t="shared" si="2"/>
        <v>14</v>
      </c>
    </row>
    <row r="12" spans="1:37" ht="17.100000000000001" customHeight="1" x14ac:dyDescent="0.2">
      <c r="A12" s="16" t="s">
        <v>4</v>
      </c>
      <c r="B12" s="18">
        <f>[8]Outubro!$K$5</f>
        <v>4.8</v>
      </c>
      <c r="C12" s="18">
        <f>[8]Outubro!$K$6</f>
        <v>0</v>
      </c>
      <c r="D12" s="18">
        <f>[8]Outubro!$K$7</f>
        <v>0</v>
      </c>
      <c r="E12" s="18">
        <f>[8]Outubro!$K$8</f>
        <v>30</v>
      </c>
      <c r="F12" s="18">
        <f>[8]Outubro!$K$9</f>
        <v>0</v>
      </c>
      <c r="G12" s="18">
        <f>[8]Outubro!$K$10</f>
        <v>0</v>
      </c>
      <c r="H12" s="18">
        <f>[8]Outubro!$K$11</f>
        <v>0</v>
      </c>
      <c r="I12" s="18">
        <f>[8]Outubro!$K$12</f>
        <v>0</v>
      </c>
      <c r="J12" s="18">
        <f>[8]Outubro!$K$13</f>
        <v>0</v>
      </c>
      <c r="K12" s="18">
        <f>[8]Outubro!$K$14</f>
        <v>0</v>
      </c>
      <c r="L12" s="18">
        <f>[8]Outubro!$K$15</f>
        <v>0.4</v>
      </c>
      <c r="M12" s="18">
        <f>[8]Outubro!$K$16</f>
        <v>1.2</v>
      </c>
      <c r="N12" s="18">
        <f>[8]Outubro!$K$17</f>
        <v>3.2</v>
      </c>
      <c r="O12" s="18">
        <f>[8]Outubro!$K$18</f>
        <v>0</v>
      </c>
      <c r="P12" s="18">
        <f>[8]Outubro!$K$19</f>
        <v>4.8000000000000007</v>
      </c>
      <c r="Q12" s="18">
        <f>[8]Outubro!$K$20</f>
        <v>0</v>
      </c>
      <c r="R12" s="18">
        <f>[8]Outubro!$K$21</f>
        <v>8.1999999999999993</v>
      </c>
      <c r="S12" s="18">
        <f>[8]Outubro!$K$22</f>
        <v>31.8</v>
      </c>
      <c r="T12" s="18">
        <f>[8]Outubro!$K$23</f>
        <v>0</v>
      </c>
      <c r="U12" s="18">
        <f>[8]Outubro!$K$24</f>
        <v>0</v>
      </c>
      <c r="V12" s="18">
        <f>[8]Outubro!$K$25</f>
        <v>0</v>
      </c>
      <c r="W12" s="18">
        <f>[8]Outubro!$K$26</f>
        <v>0</v>
      </c>
      <c r="X12" s="18">
        <f>[8]Outubro!$K$27</f>
        <v>1.7999999999999998</v>
      </c>
      <c r="Y12" s="18">
        <f>[8]Outubro!$K$28</f>
        <v>0</v>
      </c>
      <c r="Z12" s="18">
        <f>[8]Outubro!$K$29</f>
        <v>0</v>
      </c>
      <c r="AA12" s="18">
        <f>[8]Outubro!$K$30</f>
        <v>0</v>
      </c>
      <c r="AB12" s="18">
        <f>[8]Outubro!$K$31</f>
        <v>0.6</v>
      </c>
      <c r="AC12" s="18">
        <f>[8]Outubro!$K$32</f>
        <v>0</v>
      </c>
      <c r="AD12" s="18">
        <f>[8]Outubro!$K$33</f>
        <v>16</v>
      </c>
      <c r="AE12" s="18">
        <f>[8]Outubro!$K$34</f>
        <v>2.8000000000000003</v>
      </c>
      <c r="AF12" s="18">
        <f>[8]Outubro!$K$35</f>
        <v>0.8</v>
      </c>
      <c r="AG12" s="47">
        <f t="shared" si="1"/>
        <v>106.39999999999999</v>
      </c>
      <c r="AH12" s="49">
        <f t="shared" si="3"/>
        <v>31.8</v>
      </c>
      <c r="AI12" s="37">
        <f t="shared" si="2"/>
        <v>18</v>
      </c>
    </row>
    <row r="13" spans="1:37" ht="17.100000000000001" customHeight="1" x14ac:dyDescent="0.2">
      <c r="A13" s="16" t="s">
        <v>5</v>
      </c>
      <c r="B13" s="20">
        <f>[9]Outubro!$K$5</f>
        <v>0</v>
      </c>
      <c r="C13" s="20">
        <f>[9]Outubro!$K$6</f>
        <v>1.8</v>
      </c>
      <c r="D13" s="20">
        <f>[9]Outubro!$K$7</f>
        <v>0</v>
      </c>
      <c r="E13" s="20">
        <f>[9]Outubro!$K$8</f>
        <v>7.4</v>
      </c>
      <c r="F13" s="20">
        <f>[9]Outubro!$K$9</f>
        <v>0</v>
      </c>
      <c r="G13" s="20">
        <f>[9]Outubro!$K$10</f>
        <v>0.8</v>
      </c>
      <c r="H13" s="20">
        <f>[9]Outubro!$K$11</f>
        <v>0</v>
      </c>
      <c r="I13" s="20">
        <f>[9]Outubro!$K$12</f>
        <v>0</v>
      </c>
      <c r="J13" s="20">
        <f>[9]Outubro!$K$13</f>
        <v>0</v>
      </c>
      <c r="K13" s="20">
        <f>[9]Outubro!$K$14</f>
        <v>0</v>
      </c>
      <c r="L13" s="20">
        <f>[9]Outubro!$K$15</f>
        <v>0.4</v>
      </c>
      <c r="M13" s="20">
        <f>[9]Outubro!$K$16</f>
        <v>0</v>
      </c>
      <c r="N13" s="20">
        <f>[9]Outubro!$K$17</f>
        <v>0</v>
      </c>
      <c r="O13" s="20">
        <f>[9]Outubro!$K$18</f>
        <v>0</v>
      </c>
      <c r="P13" s="20">
        <f>[9]Outubro!$K$19</f>
        <v>7.1999999999999993</v>
      </c>
      <c r="Q13" s="20">
        <f>[9]Outubro!$K$20</f>
        <v>0</v>
      </c>
      <c r="R13" s="20">
        <f>[9]Outubro!$K$21</f>
        <v>7.4</v>
      </c>
      <c r="S13" s="20">
        <f>[9]Outubro!$K$22</f>
        <v>0</v>
      </c>
      <c r="T13" s="20">
        <f>[9]Outubro!$K$23</f>
        <v>0</v>
      </c>
      <c r="U13" s="20">
        <f>[9]Outubro!$K$24</f>
        <v>0</v>
      </c>
      <c r="V13" s="20">
        <f>[9]Outubro!$K$25</f>
        <v>0</v>
      </c>
      <c r="W13" s="20">
        <f>[9]Outubro!$K$26</f>
        <v>0</v>
      </c>
      <c r="X13" s="20">
        <f>[9]Outubro!$K$27</f>
        <v>0</v>
      </c>
      <c r="Y13" s="20">
        <f>[9]Outubro!$K$28</f>
        <v>0</v>
      </c>
      <c r="Z13" s="20">
        <f>[9]Outubro!$K$29</f>
        <v>0</v>
      </c>
      <c r="AA13" s="20">
        <f>[9]Outubro!$K$30</f>
        <v>2.2000000000000002</v>
      </c>
      <c r="AB13" s="20">
        <f>[9]Outubro!$K$31</f>
        <v>0.2</v>
      </c>
      <c r="AC13" s="20">
        <f>[9]Outubro!$K$32</f>
        <v>0</v>
      </c>
      <c r="AD13" s="20">
        <f>[9]Outubro!$K$33</f>
        <v>0</v>
      </c>
      <c r="AE13" s="20">
        <f>[9]Outubro!$K$34</f>
        <v>0</v>
      </c>
      <c r="AF13" s="20">
        <f>[9]Outubro!$K$35</f>
        <v>0</v>
      </c>
      <c r="AG13" s="47">
        <f t="shared" si="1"/>
        <v>27.4</v>
      </c>
      <c r="AH13" s="49">
        <f t="shared" si="3"/>
        <v>7.4</v>
      </c>
      <c r="AI13" s="37">
        <f t="shared" si="2"/>
        <v>23</v>
      </c>
    </row>
    <row r="14" spans="1:37" ht="17.100000000000001" customHeight="1" x14ac:dyDescent="0.2">
      <c r="A14" s="16" t="s">
        <v>50</v>
      </c>
      <c r="B14" s="20">
        <f>[10]Outubro!$K$5</f>
        <v>0</v>
      </c>
      <c r="C14" s="20">
        <f>[10]Outubro!$K$6</f>
        <v>0</v>
      </c>
      <c r="D14" s="20">
        <f>[10]Outubro!$K$7</f>
        <v>0</v>
      </c>
      <c r="E14" s="20">
        <f>[10]Outubro!$K$8</f>
        <v>11.6</v>
      </c>
      <c r="F14" s="20">
        <f>[10]Outubro!$K$9</f>
        <v>0.2</v>
      </c>
      <c r="G14" s="20">
        <f>[10]Outubro!$K$10</f>
        <v>0</v>
      </c>
      <c r="H14" s="20">
        <f>[10]Outubro!$K$11</f>
        <v>0.2</v>
      </c>
      <c r="I14" s="20">
        <f>[10]Outubro!$K$12</f>
        <v>0</v>
      </c>
      <c r="J14" s="20">
        <f>[10]Outubro!$K$13</f>
        <v>0</v>
      </c>
      <c r="K14" s="20">
        <f>[10]Outubro!$K$14</f>
        <v>0</v>
      </c>
      <c r="L14" s="20">
        <f>[10]Outubro!$K$15</f>
        <v>0.4</v>
      </c>
      <c r="M14" s="20">
        <f>[10]Outubro!$K$16</f>
        <v>7.6</v>
      </c>
      <c r="N14" s="20">
        <f>[10]Outubro!$K$17</f>
        <v>10.799999999999999</v>
      </c>
      <c r="O14" s="20">
        <f>[10]Outubro!$K$18</f>
        <v>12.4</v>
      </c>
      <c r="P14" s="20">
        <f>[10]Outubro!$K$19</f>
        <v>0.4</v>
      </c>
      <c r="Q14" s="20">
        <f>[10]Outubro!$K$20</f>
        <v>0</v>
      </c>
      <c r="R14" s="20">
        <f>[10]Outubro!$K$21</f>
        <v>3</v>
      </c>
      <c r="S14" s="20">
        <f>[10]Outubro!$K$22</f>
        <v>6.2000000000000011</v>
      </c>
      <c r="T14" s="20">
        <f>[10]Outubro!$K$23</f>
        <v>0</v>
      </c>
      <c r="U14" s="20">
        <f>[10]Outubro!$K$24</f>
        <v>0</v>
      </c>
      <c r="V14" s="20">
        <f>[10]Outubro!$K$25</f>
        <v>0</v>
      </c>
      <c r="W14" s="20">
        <f>[10]Outubro!$K$26</f>
        <v>0</v>
      </c>
      <c r="X14" s="20">
        <f>[10]Outubro!$K$27</f>
        <v>6.7999999999999989</v>
      </c>
      <c r="Y14" s="20">
        <f>[10]Outubro!$K$28</f>
        <v>2.6</v>
      </c>
      <c r="Z14" s="20">
        <f>[10]Outubro!$K$29</f>
        <v>1.6</v>
      </c>
      <c r="AA14" s="20">
        <f>[10]Outubro!$K$30</f>
        <v>0</v>
      </c>
      <c r="AB14" s="20">
        <f>[10]Outubro!$K$31</f>
        <v>1.7999999999999998</v>
      </c>
      <c r="AC14" s="20">
        <f>[10]Outubro!$K$32</f>
        <v>21.400000000000002</v>
      </c>
      <c r="AD14" s="20">
        <f>[10]Outubro!$K$33</f>
        <v>4.6000000000000005</v>
      </c>
      <c r="AE14" s="20">
        <f>[10]Outubro!$K$34</f>
        <v>9.7999999999999989</v>
      </c>
      <c r="AF14" s="20">
        <f>[10]Outubro!$K$35</f>
        <v>33.199999999999996</v>
      </c>
      <c r="AG14" s="47">
        <f t="shared" ref="AG14" si="8">SUM(B14:AF14)</f>
        <v>134.6</v>
      </c>
      <c r="AH14" s="49">
        <f t="shared" ref="AH14" si="9">MAX(B14:AF14)</f>
        <v>33.199999999999996</v>
      </c>
      <c r="AI14" s="37">
        <f t="shared" si="2"/>
        <v>13</v>
      </c>
    </row>
    <row r="15" spans="1:37" ht="17.100000000000001" customHeight="1" x14ac:dyDescent="0.2">
      <c r="A15" s="16" t="s">
        <v>6</v>
      </c>
      <c r="B15" s="20">
        <f>[11]Outubro!$K$5</f>
        <v>0</v>
      </c>
      <c r="C15" s="20">
        <f>[11]Outubro!$K$6</f>
        <v>0</v>
      </c>
      <c r="D15" s="20">
        <f>[11]Outubro!$K$7</f>
        <v>0</v>
      </c>
      <c r="E15" s="20">
        <f>[11]Outubro!$K$8</f>
        <v>3.1999999999999997</v>
      </c>
      <c r="F15" s="20">
        <f>[11]Outubro!$K$9</f>
        <v>0</v>
      </c>
      <c r="G15" s="20">
        <f>[11]Outubro!$K$10</f>
        <v>0</v>
      </c>
      <c r="H15" s="20">
        <f>[11]Outubro!$K$11</f>
        <v>0.2</v>
      </c>
      <c r="I15" s="20">
        <f>[11]Outubro!$K$12</f>
        <v>0</v>
      </c>
      <c r="J15" s="20">
        <f>[11]Outubro!$K$13</f>
        <v>0</v>
      </c>
      <c r="K15" s="20">
        <f>[11]Outubro!$K$14</f>
        <v>20.200000000000003</v>
      </c>
      <c r="L15" s="20">
        <f>[11]Outubro!$K$15</f>
        <v>0</v>
      </c>
      <c r="M15" s="20">
        <f>[11]Outubro!$K$16</f>
        <v>0</v>
      </c>
      <c r="N15" s="20">
        <f>[11]Outubro!$K$17</f>
        <v>0</v>
      </c>
      <c r="O15" s="20">
        <f>[11]Outubro!$K$18</f>
        <v>0</v>
      </c>
      <c r="P15" s="20">
        <f>[11]Outubro!$K$19</f>
        <v>13.399999999999999</v>
      </c>
      <c r="Q15" s="20">
        <f>[11]Outubro!$K$20</f>
        <v>0</v>
      </c>
      <c r="R15" s="20">
        <f>[11]Outubro!$K$21</f>
        <v>5.8</v>
      </c>
      <c r="S15" s="20">
        <f>[11]Outubro!$K$22</f>
        <v>0</v>
      </c>
      <c r="T15" s="20">
        <f>[11]Outubro!$K$23</f>
        <v>0</v>
      </c>
      <c r="U15" s="20">
        <f>[11]Outubro!$K$24</f>
        <v>0</v>
      </c>
      <c r="V15" s="20">
        <f>[11]Outubro!$K$25</f>
        <v>0</v>
      </c>
      <c r="W15" s="20">
        <f>[11]Outubro!$K$26</f>
        <v>3.6</v>
      </c>
      <c r="X15" s="20">
        <f>[11]Outubro!$K$27</f>
        <v>0</v>
      </c>
      <c r="Y15" s="20">
        <f>[11]Outubro!$K$28</f>
        <v>28.8</v>
      </c>
      <c r="Z15" s="20">
        <f>[11]Outubro!$K$29</f>
        <v>1.2000000000000002</v>
      </c>
      <c r="AA15" s="20">
        <f>[11]Outubro!$K$30</f>
        <v>0</v>
      </c>
      <c r="AB15" s="20">
        <f>[11]Outubro!$K$31</f>
        <v>2</v>
      </c>
      <c r="AC15" s="20">
        <f>[11]Outubro!$K$32</f>
        <v>0.2</v>
      </c>
      <c r="AD15" s="20">
        <f>[11]Outubro!$K$33</f>
        <v>0</v>
      </c>
      <c r="AE15" s="20">
        <f>[11]Outubro!$K$34</f>
        <v>18.600000000000001</v>
      </c>
      <c r="AF15" s="20">
        <f>[11]Outubro!$K$35</f>
        <v>0</v>
      </c>
      <c r="AG15" s="47">
        <f t="shared" si="1"/>
        <v>97.200000000000017</v>
      </c>
      <c r="AH15" s="49">
        <f t="shared" si="3"/>
        <v>28.8</v>
      </c>
      <c r="AI15" s="37">
        <f t="shared" si="2"/>
        <v>20</v>
      </c>
    </row>
    <row r="16" spans="1:37" ht="17.100000000000001" customHeight="1" x14ac:dyDescent="0.2">
      <c r="A16" s="16" t="s">
        <v>7</v>
      </c>
      <c r="B16" s="20">
        <f>[12]Outubro!$K$5</f>
        <v>0.2</v>
      </c>
      <c r="C16" s="20">
        <f>[12]Outubro!$K$6</f>
        <v>7.6</v>
      </c>
      <c r="D16" s="20">
        <f>[12]Outubro!$K$7</f>
        <v>1.2</v>
      </c>
      <c r="E16" s="20">
        <f>[12]Outubro!$K$8</f>
        <v>20.599999999999998</v>
      </c>
      <c r="F16" s="20">
        <f>[12]Outubro!$K$9</f>
        <v>0</v>
      </c>
      <c r="G16" s="20">
        <f>[12]Outubro!$K$10</f>
        <v>0</v>
      </c>
      <c r="H16" s="20">
        <f>[12]Outubro!$K$11</f>
        <v>0</v>
      </c>
      <c r="I16" s="20">
        <f>[12]Outubro!$K$12</f>
        <v>0</v>
      </c>
      <c r="J16" s="20">
        <f>[12]Outubro!$K$13</f>
        <v>0</v>
      </c>
      <c r="K16" s="20">
        <f>[12]Outubro!$K$14</f>
        <v>0</v>
      </c>
      <c r="L16" s="20">
        <f>[12]Outubro!$K$15</f>
        <v>0.4</v>
      </c>
      <c r="M16" s="20">
        <f>[12]Outubro!$K$16</f>
        <v>1</v>
      </c>
      <c r="N16" s="20">
        <f>[12]Outubro!$K$17</f>
        <v>16.399999999999999</v>
      </c>
      <c r="O16" s="20">
        <f>[12]Outubro!$K$18</f>
        <v>0</v>
      </c>
      <c r="P16" s="20">
        <f>[12]Outubro!$K$19</f>
        <v>13.8</v>
      </c>
      <c r="Q16" s="20">
        <f>[12]Outubro!$K$20</f>
        <v>1.5999999999999999</v>
      </c>
      <c r="R16" s="20">
        <f>[12]Outubro!$K$21</f>
        <v>1.4</v>
      </c>
      <c r="S16" s="20">
        <f>[12]Outubro!$K$22</f>
        <v>0</v>
      </c>
      <c r="T16" s="20">
        <f>[12]Outubro!$K$23</f>
        <v>0</v>
      </c>
      <c r="U16" s="20">
        <f>[12]Outubro!$K$24</f>
        <v>0</v>
      </c>
      <c r="V16" s="20">
        <f>[12]Outubro!$K$25</f>
        <v>3.2</v>
      </c>
      <c r="W16" s="20">
        <f>[12]Outubro!$K$26</f>
        <v>15.600000000000001</v>
      </c>
      <c r="X16" s="20">
        <f>[12]Outubro!$K$27</f>
        <v>0</v>
      </c>
      <c r="Y16" s="20">
        <f>[12]Outubro!$K$28</f>
        <v>2.4</v>
      </c>
      <c r="Z16" s="20">
        <f>[12]Outubro!$K$29</f>
        <v>11.799999999999999</v>
      </c>
      <c r="AA16" s="20">
        <f>[12]Outubro!$K$30</f>
        <v>2.4</v>
      </c>
      <c r="AB16" s="20">
        <f>[12]Outubro!$K$31</f>
        <v>0</v>
      </c>
      <c r="AC16" s="20">
        <f>[12]Outubro!$K$32</f>
        <v>0</v>
      </c>
      <c r="AD16" s="20">
        <f>[12]Outubro!$K$33</f>
        <v>0</v>
      </c>
      <c r="AE16" s="20">
        <f>[12]Outubro!$K$34</f>
        <v>3.8000000000000003</v>
      </c>
      <c r="AF16" s="20">
        <f>[12]Outubro!$K$35</f>
        <v>9</v>
      </c>
      <c r="AG16" s="47">
        <f t="shared" si="1"/>
        <v>112.4</v>
      </c>
      <c r="AH16" s="49">
        <f t="shared" si="3"/>
        <v>20.599999999999998</v>
      </c>
      <c r="AI16" s="37">
        <f t="shared" si="2"/>
        <v>14</v>
      </c>
      <c r="AJ16" s="35" t="s">
        <v>52</v>
      </c>
    </row>
    <row r="17" spans="1:35" ht="17.100000000000001" customHeight="1" x14ac:dyDescent="0.2">
      <c r="A17" s="16" t="s">
        <v>8</v>
      </c>
      <c r="B17" s="18">
        <f>[13]Outubro!$K$5</f>
        <v>10.8</v>
      </c>
      <c r="C17" s="18">
        <f>[13]Outubro!$K$6</f>
        <v>0.2</v>
      </c>
      <c r="D17" s="18">
        <f>[13]Outubro!$K$7</f>
        <v>12.600000000000001</v>
      </c>
      <c r="E17" s="18">
        <f>[13]Outubro!$K$8</f>
        <v>9.3999999999999986</v>
      </c>
      <c r="F17" s="18">
        <f>[13]Outubro!$K$9</f>
        <v>0</v>
      </c>
      <c r="G17" s="18">
        <f>[13]Outubro!$K$10</f>
        <v>0</v>
      </c>
      <c r="H17" s="18">
        <f>[13]Outubro!$K$11</f>
        <v>0</v>
      </c>
      <c r="I17" s="18">
        <f>[13]Outubro!$K$12</f>
        <v>0</v>
      </c>
      <c r="J17" s="18">
        <f>[13]Outubro!$K$13</f>
        <v>0</v>
      </c>
      <c r="K17" s="18">
        <f>[13]Outubro!$K$14</f>
        <v>0</v>
      </c>
      <c r="L17" s="18">
        <f>[13]Outubro!$K$15</f>
        <v>0.6</v>
      </c>
      <c r="M17" s="18">
        <f>[13]Outubro!$K$16</f>
        <v>1.2</v>
      </c>
      <c r="N17" s="18">
        <f>[13]Outubro!$K$17</f>
        <v>1</v>
      </c>
      <c r="O17" s="18">
        <f>[13]Outubro!$K$18</f>
        <v>0</v>
      </c>
      <c r="P17" s="18">
        <f>[13]Outubro!$K$19</f>
        <v>6.0000000000000009</v>
      </c>
      <c r="Q17" s="18">
        <f>[13]Outubro!$K$20</f>
        <v>52.000000000000007</v>
      </c>
      <c r="R17" s="18">
        <f>[13]Outubro!$K$21</f>
        <v>0.2</v>
      </c>
      <c r="S17" s="18">
        <f>[13]Outubro!$K$22</f>
        <v>0.2</v>
      </c>
      <c r="T17" s="18">
        <f>[13]Outubro!$K$23</f>
        <v>0</v>
      </c>
      <c r="U17" s="18">
        <f>[13]Outubro!$K$24</f>
        <v>0</v>
      </c>
      <c r="V17" s="18">
        <f>[13]Outubro!$K$25</f>
        <v>8</v>
      </c>
      <c r="W17" s="18">
        <f>[13]Outubro!$K$26</f>
        <v>0.2</v>
      </c>
      <c r="X17" s="18">
        <f>[13]Outubro!$K$27</f>
        <v>0</v>
      </c>
      <c r="Y17" s="18">
        <f>[13]Outubro!$K$28</f>
        <v>20.799999999999997</v>
      </c>
      <c r="Z17" s="18">
        <f>[13]Outubro!$K$29</f>
        <v>0</v>
      </c>
      <c r="AA17" s="18">
        <f>[13]Outubro!$K$30</f>
        <v>1.8</v>
      </c>
      <c r="AB17" s="18">
        <f>[13]Outubro!$K$31</f>
        <v>0</v>
      </c>
      <c r="AC17" s="18">
        <f>[13]Outubro!$K$32</f>
        <v>0</v>
      </c>
      <c r="AD17" s="18">
        <f>[13]Outubro!$K$33</f>
        <v>0</v>
      </c>
      <c r="AE17" s="18">
        <f>[13]Outubro!$K$34</f>
        <v>0</v>
      </c>
      <c r="AF17" s="18">
        <f>[13]Outubro!$K$35</f>
        <v>0</v>
      </c>
      <c r="AG17" s="47">
        <f t="shared" si="1"/>
        <v>125.00000000000001</v>
      </c>
      <c r="AH17" s="49">
        <f t="shared" si="3"/>
        <v>52.000000000000007</v>
      </c>
      <c r="AI17" s="37">
        <f t="shared" si="2"/>
        <v>16</v>
      </c>
    </row>
    <row r="18" spans="1:35" ht="17.100000000000001" customHeight="1" x14ac:dyDescent="0.2">
      <c r="A18" s="16" t="s">
        <v>9</v>
      </c>
      <c r="B18" s="20">
        <f>[14]Outubro!$K$5</f>
        <v>0</v>
      </c>
      <c r="C18" s="20">
        <f>[14]Outubro!$K$6</f>
        <v>16.200000000000003</v>
      </c>
      <c r="D18" s="20">
        <f>[14]Outubro!$K$7</f>
        <v>3</v>
      </c>
      <c r="E18" s="20">
        <f>[14]Outubro!$K$8</f>
        <v>42.800000000000004</v>
      </c>
      <c r="F18" s="20">
        <f>[14]Outubro!$K$9</f>
        <v>0</v>
      </c>
      <c r="G18" s="20">
        <f>[14]Outubro!$K$10</f>
        <v>0</v>
      </c>
      <c r="H18" s="20">
        <f>[14]Outubro!$K$11</f>
        <v>0</v>
      </c>
      <c r="I18" s="20">
        <f>[14]Outubro!$K$12</f>
        <v>0</v>
      </c>
      <c r="J18" s="20">
        <f>[14]Outubro!$K$13</f>
        <v>0</v>
      </c>
      <c r="K18" s="20">
        <f>[14]Outubro!$K$14</f>
        <v>0</v>
      </c>
      <c r="L18" s="20">
        <f>[14]Outubro!$K$15</f>
        <v>0.60000000000000009</v>
      </c>
      <c r="M18" s="20">
        <f>[14]Outubro!$K$16</f>
        <v>3.0000000000000004</v>
      </c>
      <c r="N18" s="20">
        <f>[14]Outubro!$K$17</f>
        <v>13.2</v>
      </c>
      <c r="O18" s="20">
        <f>[14]Outubro!$K$18</f>
        <v>0</v>
      </c>
      <c r="P18" s="20">
        <f>[14]Outubro!$K$19</f>
        <v>0.4</v>
      </c>
      <c r="Q18" s="20">
        <f>[14]Outubro!$K$20</f>
        <v>22.599999999999998</v>
      </c>
      <c r="R18" s="20">
        <f>[14]Outubro!$K$21</f>
        <v>0.6</v>
      </c>
      <c r="S18" s="20">
        <f>[14]Outubro!$K$22</f>
        <v>0.2</v>
      </c>
      <c r="T18" s="20">
        <f>[14]Outubro!$K$23</f>
        <v>0</v>
      </c>
      <c r="U18" s="20">
        <f>[14]Outubro!$K$24</f>
        <v>0</v>
      </c>
      <c r="V18" s="20">
        <f>[14]Outubro!$K$25</f>
        <v>0</v>
      </c>
      <c r="W18" s="20">
        <f>[14]Outubro!$K$26</f>
        <v>13.200000000000001</v>
      </c>
      <c r="X18" s="20">
        <f>[14]Outubro!$K$27</f>
        <v>0</v>
      </c>
      <c r="Y18" s="20">
        <f>[14]Outubro!$K$28</f>
        <v>0.4</v>
      </c>
      <c r="Z18" s="20">
        <f>[14]Outubro!$K$29</f>
        <v>24.2</v>
      </c>
      <c r="AA18" s="20">
        <f>[14]Outubro!$K$30</f>
        <v>3</v>
      </c>
      <c r="AB18" s="20">
        <f>[14]Outubro!$K$31</f>
        <v>0</v>
      </c>
      <c r="AC18" s="20">
        <f>[14]Outubro!$K$32</f>
        <v>0.8</v>
      </c>
      <c r="AD18" s="20">
        <f>[14]Outubro!$K$33</f>
        <v>0</v>
      </c>
      <c r="AE18" s="20">
        <f>[14]Outubro!$K$34</f>
        <v>0</v>
      </c>
      <c r="AF18" s="20">
        <f>[14]Outubro!$K$35</f>
        <v>0</v>
      </c>
      <c r="AG18" s="47">
        <f t="shared" ref="AG18:AG32" si="10">SUM(B18:AF18)</f>
        <v>144.20000000000002</v>
      </c>
      <c r="AH18" s="49">
        <f t="shared" ref="AH18:AH32" si="11">MAX(B18:AF18)</f>
        <v>42.800000000000004</v>
      </c>
      <c r="AI18" s="37">
        <f t="shared" si="2"/>
        <v>16</v>
      </c>
    </row>
    <row r="19" spans="1:35" ht="17.100000000000001" customHeight="1" x14ac:dyDescent="0.2">
      <c r="A19" s="16" t="s">
        <v>49</v>
      </c>
      <c r="B19" s="20">
        <f>[15]Outubro!$K$5</f>
        <v>0</v>
      </c>
      <c r="C19" s="20">
        <f>[15]Outubro!$K$6</f>
        <v>0.2</v>
      </c>
      <c r="D19" s="20">
        <f>[15]Outubro!$K$7</f>
        <v>9</v>
      </c>
      <c r="E19" s="20">
        <f>[15]Outubro!$K$8</f>
        <v>27.2</v>
      </c>
      <c r="F19" s="20">
        <f>[15]Outubro!$K$9</f>
        <v>0</v>
      </c>
      <c r="G19" s="20">
        <f>[15]Outubro!$K$10</f>
        <v>0</v>
      </c>
      <c r="H19" s="20">
        <f>[15]Outubro!$K$11</f>
        <v>0</v>
      </c>
      <c r="I19" s="20">
        <f>[15]Outubro!$K$12</f>
        <v>0</v>
      </c>
      <c r="J19" s="20">
        <f>[15]Outubro!$K$13</f>
        <v>0</v>
      </c>
      <c r="K19" s="20">
        <f>[15]Outubro!$K$14</f>
        <v>0</v>
      </c>
      <c r="L19" s="20">
        <f>[15]Outubro!$K$15</f>
        <v>6.2000000000000011</v>
      </c>
      <c r="M19" s="20">
        <f>[15]Outubro!$K$16</f>
        <v>0.4</v>
      </c>
      <c r="N19" s="20">
        <f>[15]Outubro!$K$17</f>
        <v>45.6</v>
      </c>
      <c r="O19" s="20">
        <f>[15]Outubro!$K$18</f>
        <v>0</v>
      </c>
      <c r="P19" s="20">
        <f>[15]Outubro!$K$19</f>
        <v>11.600000000000001</v>
      </c>
      <c r="Q19" s="20">
        <f>[15]Outubro!$K$20</f>
        <v>0.2</v>
      </c>
      <c r="R19" s="20">
        <f>[15]Outubro!$K$21</f>
        <v>0</v>
      </c>
      <c r="S19" s="20">
        <f>[15]Outubro!$K$22</f>
        <v>0</v>
      </c>
      <c r="T19" s="20">
        <f>[15]Outubro!$K$23</f>
        <v>0</v>
      </c>
      <c r="U19" s="20">
        <f>[15]Outubro!$K$24</f>
        <v>0</v>
      </c>
      <c r="V19" s="20">
        <f>[15]Outubro!$K$25</f>
        <v>0.2</v>
      </c>
      <c r="W19" s="20">
        <f>[15]Outubro!$K$26</f>
        <v>28.4</v>
      </c>
      <c r="X19" s="20">
        <f>[15]Outubro!$K$27</f>
        <v>0</v>
      </c>
      <c r="Y19" s="20">
        <f>[15]Outubro!$K$28</f>
        <v>0</v>
      </c>
      <c r="Z19" s="20">
        <f>[15]Outubro!$K$29</f>
        <v>0</v>
      </c>
      <c r="AA19" s="20">
        <f>[15]Outubro!$K$30</f>
        <v>0</v>
      </c>
      <c r="AB19" s="20">
        <f>[15]Outubro!$K$31</f>
        <v>62.800000000000004</v>
      </c>
      <c r="AC19" s="20">
        <f>[15]Outubro!$K$32</f>
        <v>0</v>
      </c>
      <c r="AD19" s="20">
        <f>[15]Outubro!$K$33</f>
        <v>0</v>
      </c>
      <c r="AE19" s="20">
        <f>[15]Outubro!$K$34</f>
        <v>13.200000000000001</v>
      </c>
      <c r="AF19" s="20">
        <f>[15]Outubro!$K$35</f>
        <v>0.8</v>
      </c>
      <c r="AG19" s="47">
        <f t="shared" ref="AG19:AG20" si="12">SUM(B19:AF19)</f>
        <v>205.8</v>
      </c>
      <c r="AH19" s="49">
        <f t="shared" ref="AH19:AH20" si="13">MAX(B19:AF19)</f>
        <v>62.800000000000004</v>
      </c>
      <c r="AI19" s="37">
        <f t="shared" si="2"/>
        <v>18</v>
      </c>
    </row>
    <row r="20" spans="1:35" ht="17.100000000000001" customHeight="1" x14ac:dyDescent="0.2">
      <c r="A20" s="16" t="s">
        <v>10</v>
      </c>
      <c r="B20" s="20">
        <f>[16]Outubro!$K$5</f>
        <v>0.4</v>
      </c>
      <c r="C20" s="20">
        <f>[16]Outubro!$K$6</f>
        <v>0.60000000000000009</v>
      </c>
      <c r="D20" s="20">
        <f>[16]Outubro!$K$7</f>
        <v>15.600000000000001</v>
      </c>
      <c r="E20" s="20">
        <f>[16]Outubro!$K$8</f>
        <v>6.6000000000000005</v>
      </c>
      <c r="F20" s="20">
        <f>[16]Outubro!$K$9</f>
        <v>0</v>
      </c>
      <c r="G20" s="20">
        <f>[16]Outubro!$K$10</f>
        <v>0</v>
      </c>
      <c r="H20" s="20">
        <f>[16]Outubro!$K$11</f>
        <v>0</v>
      </c>
      <c r="I20" s="20">
        <f>[16]Outubro!$K$12</f>
        <v>0</v>
      </c>
      <c r="J20" s="20">
        <f>[16]Outubro!$K$13</f>
        <v>0</v>
      </c>
      <c r="K20" s="20">
        <f>[16]Outubro!$K$14</f>
        <v>0</v>
      </c>
      <c r="L20" s="20">
        <f>[16]Outubro!$K$15</f>
        <v>0</v>
      </c>
      <c r="M20" s="20">
        <f>[16]Outubro!$K$16</f>
        <v>14.600000000000001</v>
      </c>
      <c r="N20" s="20">
        <f>[16]Outubro!$K$17</f>
        <v>8.6</v>
      </c>
      <c r="O20" s="20">
        <f>[16]Outubro!$K$18</f>
        <v>0</v>
      </c>
      <c r="P20" s="20">
        <f>[16]Outubro!$K$19</f>
        <v>3.8</v>
      </c>
      <c r="Q20" s="20">
        <f>[16]Outubro!$K$20</f>
        <v>13.200000000000001</v>
      </c>
      <c r="R20" s="20">
        <f>[16]Outubro!$K$21</f>
        <v>0</v>
      </c>
      <c r="S20" s="20">
        <f>[16]Outubro!$K$22</f>
        <v>0</v>
      </c>
      <c r="T20" s="20">
        <f>[16]Outubro!$K$23</f>
        <v>0</v>
      </c>
      <c r="U20" s="20">
        <f>[16]Outubro!$K$24</f>
        <v>0</v>
      </c>
      <c r="V20" s="20">
        <f>[16]Outubro!$K$25</f>
        <v>19</v>
      </c>
      <c r="W20" s="20">
        <f>[16]Outubro!$K$26</f>
        <v>1.4</v>
      </c>
      <c r="X20" s="20">
        <f>[16]Outubro!$K$27</f>
        <v>0</v>
      </c>
      <c r="Y20" s="20">
        <f>[16]Outubro!$K$28</f>
        <v>6</v>
      </c>
      <c r="Z20" s="20">
        <f>[16]Outubro!$K$29</f>
        <v>0</v>
      </c>
      <c r="AA20" s="20">
        <f>[16]Outubro!$K$30</f>
        <v>26.199999999999996</v>
      </c>
      <c r="AB20" s="20">
        <f>[16]Outubro!$K$31</f>
        <v>0</v>
      </c>
      <c r="AC20" s="20">
        <f>[16]Outubro!$K$32</f>
        <v>0</v>
      </c>
      <c r="AD20" s="20">
        <f>[16]Outubro!$K$33</f>
        <v>0</v>
      </c>
      <c r="AE20" s="20">
        <f>[16]Outubro!$K$34</f>
        <v>0</v>
      </c>
      <c r="AF20" s="20">
        <f>[16]Outubro!$K$35</f>
        <v>0</v>
      </c>
      <c r="AG20" s="47">
        <f t="shared" si="12"/>
        <v>116</v>
      </c>
      <c r="AH20" s="49">
        <f t="shared" si="13"/>
        <v>26.199999999999996</v>
      </c>
      <c r="AI20" s="37">
        <f t="shared" si="2"/>
        <v>19</v>
      </c>
    </row>
    <row r="21" spans="1:35" ht="17.100000000000001" customHeight="1" x14ac:dyDescent="0.2">
      <c r="A21" s="16" t="s">
        <v>11</v>
      </c>
      <c r="B21" s="20">
        <f>[17]Outubro!$K$5</f>
        <v>0.2</v>
      </c>
      <c r="C21" s="20">
        <f>[17]Outubro!$K$6</f>
        <v>1</v>
      </c>
      <c r="D21" s="20">
        <f>[17]Outubro!$K$7</f>
        <v>0</v>
      </c>
      <c r="E21" s="20">
        <f>[17]Outubro!$K$8</f>
        <v>22.399999999999995</v>
      </c>
      <c r="F21" s="20">
        <f>[17]Outubro!$K$9</f>
        <v>0.8</v>
      </c>
      <c r="G21" s="20">
        <f>[17]Outubro!$K$10</f>
        <v>0.4</v>
      </c>
      <c r="H21" s="20">
        <f>[17]Outubro!$K$11</f>
        <v>1</v>
      </c>
      <c r="I21" s="20">
        <f>[17]Outubro!$K$12</f>
        <v>0.4</v>
      </c>
      <c r="J21" s="20">
        <f>[17]Outubro!$K$13</f>
        <v>1.4</v>
      </c>
      <c r="K21" s="20">
        <f>[17]Outubro!$K$14</f>
        <v>1.4000000000000001</v>
      </c>
      <c r="L21" s="20">
        <f>[17]Outubro!$K$15</f>
        <v>0.4</v>
      </c>
      <c r="M21" s="20">
        <f>[17]Outubro!$K$16</f>
        <v>0</v>
      </c>
      <c r="N21" s="20">
        <f>[17]Outubro!$K$17</f>
        <v>3.2</v>
      </c>
      <c r="O21" s="20">
        <f>[17]Outubro!$K$18</f>
        <v>4.4000000000000021</v>
      </c>
      <c r="P21" s="20">
        <f>[17]Outubro!$K$19</f>
        <v>4.6000000000000005</v>
      </c>
      <c r="Q21" s="20">
        <f>[17]Outubro!$K$20</f>
        <v>4.8000000000000007</v>
      </c>
      <c r="R21" s="20">
        <f>[17]Outubro!$K$21</f>
        <v>1</v>
      </c>
      <c r="S21" s="20">
        <f>[17]Outubro!$K$22</f>
        <v>1</v>
      </c>
      <c r="T21" s="20">
        <f>[17]Outubro!$K$23</f>
        <v>0.60000000000000009</v>
      </c>
      <c r="U21" s="20">
        <f>[17]Outubro!$K$24</f>
        <v>0.4</v>
      </c>
      <c r="V21" s="20">
        <f>[17]Outubro!$K$25</f>
        <v>0</v>
      </c>
      <c r="W21" s="20">
        <f>[17]Outubro!$K$26</f>
        <v>2.8000000000000007</v>
      </c>
      <c r="X21" s="20">
        <f>[17]Outubro!$K$27</f>
        <v>0.2</v>
      </c>
      <c r="Y21" s="20">
        <f>[17]Outubro!$K$28</f>
        <v>0</v>
      </c>
      <c r="Z21" s="20">
        <f>[17]Outubro!$K$29</f>
        <v>0.8</v>
      </c>
      <c r="AA21" s="20">
        <f>[17]Outubro!$K$30</f>
        <v>0</v>
      </c>
      <c r="AB21" s="20">
        <f>[17]Outubro!$K$31</f>
        <v>2</v>
      </c>
      <c r="AC21" s="20">
        <f>[17]Outubro!$K$32</f>
        <v>0</v>
      </c>
      <c r="AD21" s="20">
        <f>[17]Outubro!$K$33</f>
        <v>0</v>
      </c>
      <c r="AE21" s="20">
        <f>[17]Outubro!$K$34</f>
        <v>1.2</v>
      </c>
      <c r="AF21" s="20">
        <f>[17]Outubro!$K$35</f>
        <v>22</v>
      </c>
      <c r="AG21" s="47">
        <f t="shared" si="10"/>
        <v>78.399999999999991</v>
      </c>
      <c r="AH21" s="49">
        <f t="shared" si="11"/>
        <v>22.399999999999995</v>
      </c>
      <c r="AI21" s="37">
        <f t="shared" si="2"/>
        <v>7</v>
      </c>
    </row>
    <row r="22" spans="1:35" ht="17.100000000000001" customHeight="1" x14ac:dyDescent="0.2">
      <c r="A22" s="16" t="s">
        <v>12</v>
      </c>
      <c r="B22" s="20">
        <f>[18]Outubro!$K$5</f>
        <v>0</v>
      </c>
      <c r="C22" s="20">
        <f>[18]Outubro!$K$6</f>
        <v>0</v>
      </c>
      <c r="D22" s="20">
        <f>[18]Outubro!$K$7</f>
        <v>0</v>
      </c>
      <c r="E22" s="20">
        <f>[18]Outubro!$K$8</f>
        <v>40.199999999999996</v>
      </c>
      <c r="F22" s="20">
        <f>[18]Outubro!$K$9</f>
        <v>0</v>
      </c>
      <c r="G22" s="20">
        <f>[18]Outubro!$K$10</f>
        <v>0</v>
      </c>
      <c r="H22" s="20">
        <f>[18]Outubro!$K$11</f>
        <v>0</v>
      </c>
      <c r="I22" s="20">
        <f>[18]Outubro!$K$12</f>
        <v>0</v>
      </c>
      <c r="J22" s="20">
        <f>[18]Outubro!$K$13</f>
        <v>0</v>
      </c>
      <c r="K22" s="20">
        <f>[18]Outubro!$K$14</f>
        <v>0</v>
      </c>
      <c r="L22" s="20">
        <f>[18]Outubro!$K$15</f>
        <v>1.5999999999999999</v>
      </c>
      <c r="M22" s="20">
        <f>[18]Outubro!$K$16</f>
        <v>0.2</v>
      </c>
      <c r="N22" s="20">
        <f>[18]Outubro!$K$17</f>
        <v>11.2</v>
      </c>
      <c r="O22" s="20">
        <f>[18]Outubro!$K$18</f>
        <v>0</v>
      </c>
      <c r="P22" s="20">
        <f>[18]Outubro!$K$19</f>
        <v>2</v>
      </c>
      <c r="Q22" s="20">
        <f>[18]Outubro!$K$20</f>
        <v>0</v>
      </c>
      <c r="R22" s="20">
        <f>[18]Outubro!$K$21</f>
        <v>0</v>
      </c>
      <c r="S22" s="20">
        <f>[18]Outubro!$K$22</f>
        <v>0</v>
      </c>
      <c r="T22" s="20">
        <f>[18]Outubro!$K$23</f>
        <v>0</v>
      </c>
      <c r="U22" s="20">
        <f>[18]Outubro!$K$24</f>
        <v>0</v>
      </c>
      <c r="V22" s="20">
        <f>[18]Outubro!$K$25</f>
        <v>0</v>
      </c>
      <c r="W22" s="20">
        <f>[18]Outubro!$K$26</f>
        <v>27.200000000000003</v>
      </c>
      <c r="X22" s="20">
        <f>[18]Outubro!$K$27</f>
        <v>0</v>
      </c>
      <c r="Y22" s="20">
        <f>[18]Outubro!$K$28</f>
        <v>0</v>
      </c>
      <c r="Z22" s="20">
        <f>[18]Outubro!$K$29</f>
        <v>0</v>
      </c>
      <c r="AA22" s="20">
        <f>[18]Outubro!$K$30</f>
        <v>0</v>
      </c>
      <c r="AB22" s="20">
        <f>[18]Outubro!$K$31</f>
        <v>3.6000000000000005</v>
      </c>
      <c r="AC22" s="20">
        <f>[18]Outubro!$K$32</f>
        <v>0</v>
      </c>
      <c r="AD22" s="20">
        <f>[18]Outubro!$K$33</f>
        <v>0</v>
      </c>
      <c r="AE22" s="20">
        <f>[18]Outubro!$K$34</f>
        <v>14.2</v>
      </c>
      <c r="AF22" s="20">
        <f>[18]Outubro!$K$35</f>
        <v>0</v>
      </c>
      <c r="AG22" s="47">
        <f t="shared" si="10"/>
        <v>100.2</v>
      </c>
      <c r="AH22" s="49">
        <f t="shared" si="11"/>
        <v>40.199999999999996</v>
      </c>
      <c r="AI22" s="37">
        <f t="shared" si="2"/>
        <v>23</v>
      </c>
    </row>
    <row r="23" spans="1:35" ht="17.100000000000001" customHeight="1" x14ac:dyDescent="0.2">
      <c r="A23" s="16" t="s">
        <v>13</v>
      </c>
      <c r="B23" s="20">
        <f>[19]Outubro!$K$5</f>
        <v>0</v>
      </c>
      <c r="C23" s="20">
        <f>[19]Outubro!$K$6</f>
        <v>0</v>
      </c>
      <c r="D23" s="20">
        <f>[19]Outubro!$K$7</f>
        <v>0</v>
      </c>
      <c r="E23" s="20">
        <f>[19]Outubro!$K$8</f>
        <v>2</v>
      </c>
      <c r="F23" s="20">
        <f>[19]Outubro!$K$9</f>
        <v>0</v>
      </c>
      <c r="G23" s="20">
        <f>[19]Outubro!$K$10</f>
        <v>0</v>
      </c>
      <c r="H23" s="20">
        <f>[19]Outubro!$K$11</f>
        <v>0.4</v>
      </c>
      <c r="I23" s="20">
        <f>[19]Outubro!$K$12</f>
        <v>0</v>
      </c>
      <c r="J23" s="20">
        <f>[19]Outubro!$K$13</f>
        <v>0</v>
      </c>
      <c r="K23" s="20">
        <f>[19]Outubro!$K$14</f>
        <v>0</v>
      </c>
      <c r="L23" s="20">
        <f>[19]Outubro!$K$15</f>
        <v>0</v>
      </c>
      <c r="M23" s="20">
        <f>[19]Outubro!$K$16</f>
        <v>0</v>
      </c>
      <c r="N23" s="20">
        <f>[19]Outubro!$K$17</f>
        <v>0.8</v>
      </c>
      <c r="O23" s="20">
        <f>[19]Outubro!$K$18</f>
        <v>0</v>
      </c>
      <c r="P23" s="20">
        <f>[19]Outubro!$K$19</f>
        <v>0</v>
      </c>
      <c r="Q23" s="20">
        <f>[19]Outubro!$K$20</f>
        <v>0</v>
      </c>
      <c r="R23" s="20">
        <f>[19]Outubro!$K$21</f>
        <v>10</v>
      </c>
      <c r="S23" s="20">
        <f>[19]Outubro!$K$22</f>
        <v>0</v>
      </c>
      <c r="T23" s="20">
        <f>[19]Outubro!$K$23</f>
        <v>0</v>
      </c>
      <c r="U23" s="20">
        <f>[19]Outubro!$K$24</f>
        <v>0</v>
      </c>
      <c r="V23" s="20">
        <f>[19]Outubro!$K$25</f>
        <v>0</v>
      </c>
      <c r="W23" s="20">
        <f>[19]Outubro!$K$26</f>
        <v>0</v>
      </c>
      <c r="X23" s="20">
        <f>[19]Outubro!$K$27</f>
        <v>0</v>
      </c>
      <c r="Y23" s="20">
        <f>[19]Outubro!$K$28</f>
        <v>4.8</v>
      </c>
      <c r="Z23" s="20">
        <f>[19]Outubro!$K$29</f>
        <v>0</v>
      </c>
      <c r="AA23" s="20">
        <f>[19]Outubro!$K$30</f>
        <v>0</v>
      </c>
      <c r="AB23" s="20">
        <f>[19]Outubro!$K$31</f>
        <v>0.2</v>
      </c>
      <c r="AC23" s="20">
        <f>[19]Outubro!$K$32</f>
        <v>0</v>
      </c>
      <c r="AD23" s="20">
        <f>[19]Outubro!$K$33</f>
        <v>0</v>
      </c>
      <c r="AE23" s="20">
        <f>[19]Outubro!$K$34</f>
        <v>0.8</v>
      </c>
      <c r="AF23" s="20">
        <f>[19]Outubro!$K$35</f>
        <v>0</v>
      </c>
      <c r="AG23" s="47">
        <f t="shared" si="10"/>
        <v>19</v>
      </c>
      <c r="AH23" s="49">
        <f t="shared" si="11"/>
        <v>10</v>
      </c>
      <c r="AI23" s="37">
        <f t="shared" si="2"/>
        <v>24</v>
      </c>
    </row>
    <row r="24" spans="1:35" ht="17.100000000000001" customHeight="1" x14ac:dyDescent="0.2">
      <c r="A24" s="16" t="s">
        <v>14</v>
      </c>
      <c r="B24" s="20">
        <f>[20]Outubro!$K$5</f>
        <v>1.5999999999999999</v>
      </c>
      <c r="C24" s="20">
        <f>[20]Outubro!$K$6</f>
        <v>0</v>
      </c>
      <c r="D24" s="20">
        <f>[20]Outubro!$K$7</f>
        <v>0</v>
      </c>
      <c r="E24" s="20">
        <f>[20]Outubro!$K$8</f>
        <v>16</v>
      </c>
      <c r="F24" s="20">
        <f>[20]Outubro!$K$9</f>
        <v>0</v>
      </c>
      <c r="G24" s="20">
        <f>[20]Outubro!$K$10</f>
        <v>0</v>
      </c>
      <c r="H24" s="20">
        <f>[20]Outubro!$K$11</f>
        <v>0</v>
      </c>
      <c r="I24" s="20">
        <f>[20]Outubro!$K$12</f>
        <v>24</v>
      </c>
      <c r="J24" s="20">
        <f>[20]Outubro!$K$13</f>
        <v>0</v>
      </c>
      <c r="K24" s="20">
        <f>[20]Outubro!$K$14</f>
        <v>0</v>
      </c>
      <c r="L24" s="20">
        <f>[20]Outubro!$K$15</f>
        <v>0</v>
      </c>
      <c r="M24" s="20">
        <f>[20]Outubro!$K$16</f>
        <v>0</v>
      </c>
      <c r="N24" s="20">
        <f>[20]Outubro!$K$17</f>
        <v>0.2</v>
      </c>
      <c r="O24" s="20">
        <f>[20]Outubro!$K$18</f>
        <v>0</v>
      </c>
      <c r="P24" s="20">
        <f>[20]Outubro!$K$19</f>
        <v>34.800000000000004</v>
      </c>
      <c r="Q24" s="20">
        <f>[20]Outubro!$K$20</f>
        <v>2</v>
      </c>
      <c r="R24" s="20">
        <f>[20]Outubro!$K$21</f>
        <v>0</v>
      </c>
      <c r="S24" s="20">
        <f>[20]Outubro!$K$22</f>
        <v>22.399999999999995</v>
      </c>
      <c r="T24" s="20">
        <f>[20]Outubro!$K$23</f>
        <v>0</v>
      </c>
      <c r="U24" s="20">
        <f>[20]Outubro!$K$24</f>
        <v>0</v>
      </c>
      <c r="V24" s="20">
        <f>[20]Outubro!$K$25</f>
        <v>0</v>
      </c>
      <c r="W24" s="20">
        <f>[20]Outubro!$K$26</f>
        <v>0</v>
      </c>
      <c r="X24" s="20">
        <f>[20]Outubro!$K$27</f>
        <v>0</v>
      </c>
      <c r="Y24" s="20">
        <f>[20]Outubro!$K$28</f>
        <v>0</v>
      </c>
      <c r="Z24" s="20">
        <f>[20]Outubro!$K$29</f>
        <v>0</v>
      </c>
      <c r="AA24" s="20">
        <f>[20]Outubro!$K$30</f>
        <v>0</v>
      </c>
      <c r="AB24" s="20">
        <f>[20]Outubro!$K$31</f>
        <v>0.2</v>
      </c>
      <c r="AC24" s="20">
        <f>[20]Outubro!$K$32</f>
        <v>0</v>
      </c>
      <c r="AD24" s="20">
        <f>[20]Outubro!$K$33</f>
        <v>0</v>
      </c>
      <c r="AE24" s="20">
        <f>[20]Outubro!$K$34</f>
        <v>0</v>
      </c>
      <c r="AF24" s="20">
        <f>[20]Outubro!$K$35</f>
        <v>0</v>
      </c>
      <c r="AG24" s="47">
        <f t="shared" si="10"/>
        <v>101.2</v>
      </c>
      <c r="AH24" s="49">
        <f t="shared" si="11"/>
        <v>34.800000000000004</v>
      </c>
      <c r="AI24" s="37">
        <f t="shared" si="2"/>
        <v>23</v>
      </c>
    </row>
    <row r="25" spans="1:35" ht="17.100000000000001" customHeight="1" x14ac:dyDescent="0.2">
      <c r="A25" s="16" t="s">
        <v>15</v>
      </c>
      <c r="B25" s="20">
        <f>[21]Outubro!$K$5</f>
        <v>1</v>
      </c>
      <c r="C25" s="20">
        <f>[21]Outubro!$K$6</f>
        <v>0.2</v>
      </c>
      <c r="D25" s="20">
        <f>[21]Outubro!$K$7</f>
        <v>66.8</v>
      </c>
      <c r="E25" s="20">
        <f>[21]Outubro!$K$8</f>
        <v>5.8000000000000007</v>
      </c>
      <c r="F25" s="20">
        <f>[21]Outubro!$K$9</f>
        <v>0</v>
      </c>
      <c r="G25" s="20">
        <f>[21]Outubro!$K$10</f>
        <v>0</v>
      </c>
      <c r="H25" s="20">
        <f>[21]Outubro!$K$11</f>
        <v>0</v>
      </c>
      <c r="I25" s="20">
        <f>[21]Outubro!$K$12</f>
        <v>0</v>
      </c>
      <c r="J25" s="20">
        <f>[21]Outubro!$K$13</f>
        <v>0</v>
      </c>
      <c r="K25" s="20">
        <f>[21]Outubro!$K$14</f>
        <v>7.1999999999999993</v>
      </c>
      <c r="L25" s="20">
        <f>[21]Outubro!$K$15</f>
        <v>0.2</v>
      </c>
      <c r="M25" s="20">
        <f>[21]Outubro!$K$16</f>
        <v>4.8</v>
      </c>
      <c r="N25" s="20">
        <f>[21]Outubro!$K$17</f>
        <v>65.999999999999986</v>
      </c>
      <c r="O25" s="20">
        <f>[21]Outubro!$K$18</f>
        <v>0</v>
      </c>
      <c r="P25" s="20">
        <f>[21]Outubro!$K$19</f>
        <v>30.2</v>
      </c>
      <c r="Q25" s="20">
        <f>[21]Outubro!$K$20</f>
        <v>3.8</v>
      </c>
      <c r="R25" s="20">
        <f>[21]Outubro!$K$21</f>
        <v>0</v>
      </c>
      <c r="S25" s="20">
        <f>[21]Outubro!$K$22</f>
        <v>0</v>
      </c>
      <c r="T25" s="20">
        <f>[21]Outubro!$K$23</f>
        <v>0</v>
      </c>
      <c r="U25" s="20">
        <f>[21]Outubro!$K$24</f>
        <v>0</v>
      </c>
      <c r="V25" s="20">
        <f>[21]Outubro!$K$25</f>
        <v>46.6</v>
      </c>
      <c r="W25" s="20">
        <f>[21]Outubro!$K$26</f>
        <v>7.4</v>
      </c>
      <c r="X25" s="20">
        <f>[21]Outubro!$K$27</f>
        <v>0</v>
      </c>
      <c r="Y25" s="20">
        <f>[21]Outubro!$K$28</f>
        <v>1</v>
      </c>
      <c r="Z25" s="20">
        <f>[21]Outubro!$K$29</f>
        <v>12.4</v>
      </c>
      <c r="AA25" s="20">
        <f>[21]Outubro!$K$30</f>
        <v>0</v>
      </c>
      <c r="AB25" s="20">
        <f>[21]Outubro!$K$31</f>
        <v>0</v>
      </c>
      <c r="AC25" s="20">
        <f>[21]Outubro!$K$32</f>
        <v>0</v>
      </c>
      <c r="AD25" s="20">
        <f>[21]Outubro!$K$33</f>
        <v>0</v>
      </c>
      <c r="AE25" s="20">
        <f>[21]Outubro!$K$34</f>
        <v>39</v>
      </c>
      <c r="AF25" s="20">
        <f>[21]Outubro!$K$35</f>
        <v>2.2000000000000002</v>
      </c>
      <c r="AG25" s="47">
        <f t="shared" si="10"/>
        <v>294.59999999999997</v>
      </c>
      <c r="AH25" s="49">
        <f t="shared" si="11"/>
        <v>66.8</v>
      </c>
      <c r="AI25" s="37">
        <f t="shared" si="2"/>
        <v>15</v>
      </c>
    </row>
    <row r="26" spans="1:35" ht="17.100000000000001" customHeight="1" x14ac:dyDescent="0.2">
      <c r="A26" s="16" t="s">
        <v>16</v>
      </c>
      <c r="B26" s="20">
        <f>[22]Outubro!$K$5</f>
        <v>1.2</v>
      </c>
      <c r="C26" s="20">
        <f>[22]Outubro!$K$6</f>
        <v>0</v>
      </c>
      <c r="D26" s="20">
        <f>[22]Outubro!$K$7</f>
        <v>16.2</v>
      </c>
      <c r="E26" s="20">
        <f>[22]Outubro!$K$8</f>
        <v>24.999999999999993</v>
      </c>
      <c r="F26" s="20">
        <f>[22]Outubro!$K$9</f>
        <v>0</v>
      </c>
      <c r="G26" s="20">
        <f>[22]Outubro!$K$10</f>
        <v>0</v>
      </c>
      <c r="H26" s="20">
        <f>[22]Outubro!$K$11</f>
        <v>0</v>
      </c>
      <c r="I26" s="20">
        <f>[22]Outubro!$K$12</f>
        <v>0</v>
      </c>
      <c r="J26" s="20">
        <f>[22]Outubro!$K$13</f>
        <v>0</v>
      </c>
      <c r="K26" s="20">
        <f>[22]Outubro!$K$14</f>
        <v>22.6</v>
      </c>
      <c r="L26" s="20">
        <f>[22]Outubro!$K$15</f>
        <v>0.8</v>
      </c>
      <c r="M26" s="20">
        <f>[22]Outubro!$K$16</f>
        <v>2.6</v>
      </c>
      <c r="N26" s="20">
        <f>[22]Outubro!$K$17</f>
        <v>5.4</v>
      </c>
      <c r="O26" s="20">
        <f>[22]Outubro!$K$18</f>
        <v>2.6</v>
      </c>
      <c r="P26" s="20">
        <f>[22]Outubro!$K$19</f>
        <v>4.2</v>
      </c>
      <c r="Q26" s="20">
        <f>[22]Outubro!$K$20</f>
        <v>0</v>
      </c>
      <c r="R26" s="20">
        <f>[22]Outubro!$K$21</f>
        <v>0.2</v>
      </c>
      <c r="S26" s="20">
        <f>[22]Outubro!$K$22</f>
        <v>0</v>
      </c>
      <c r="T26" s="20">
        <f>[22]Outubro!$K$23</f>
        <v>0</v>
      </c>
      <c r="U26" s="20">
        <f>[22]Outubro!$K$24</f>
        <v>0</v>
      </c>
      <c r="V26" s="20">
        <f>[22]Outubro!$K$25</f>
        <v>1.4</v>
      </c>
      <c r="W26" s="20">
        <f>[22]Outubro!$K$26</f>
        <v>0</v>
      </c>
      <c r="X26" s="20">
        <f>[22]Outubro!$K$27</f>
        <v>0</v>
      </c>
      <c r="Y26" s="20">
        <f>[22]Outubro!$K$28</f>
        <v>1.2</v>
      </c>
      <c r="Z26" s="20">
        <f>[22]Outubro!$K$29</f>
        <v>76.8</v>
      </c>
      <c r="AA26" s="20">
        <f>[22]Outubro!$K$30</f>
        <v>0</v>
      </c>
      <c r="AB26" s="20">
        <f>[22]Outubro!$K$31</f>
        <v>32.4</v>
      </c>
      <c r="AC26" s="20">
        <f>[22]Outubro!$K$32</f>
        <v>0</v>
      </c>
      <c r="AD26" s="20">
        <f>[22]Outubro!$K$33</f>
        <v>0</v>
      </c>
      <c r="AE26" s="20">
        <f>[22]Outubro!$K$34</f>
        <v>6.8</v>
      </c>
      <c r="AF26" s="20">
        <f>[22]Outubro!$K$35</f>
        <v>16</v>
      </c>
      <c r="AG26" s="47">
        <f t="shared" si="10"/>
        <v>215.4</v>
      </c>
      <c r="AH26" s="49">
        <f t="shared" si="11"/>
        <v>76.8</v>
      </c>
      <c r="AI26" s="37">
        <f t="shared" si="2"/>
        <v>15</v>
      </c>
    </row>
    <row r="27" spans="1:35" ht="17.100000000000001" customHeight="1" x14ac:dyDescent="0.2">
      <c r="A27" s="16" t="s">
        <v>17</v>
      </c>
      <c r="B27" s="20">
        <f>[23]Outubro!$K$5</f>
        <v>0.4</v>
      </c>
      <c r="C27" s="20">
        <f>[23]Outubro!$K$6</f>
        <v>2.2000000000000002</v>
      </c>
      <c r="D27" s="20">
        <f>[23]Outubro!$K$7</f>
        <v>0</v>
      </c>
      <c r="E27" s="20">
        <f>[23]Outubro!$K$8</f>
        <v>38.000000000000007</v>
      </c>
      <c r="F27" s="20">
        <f>[23]Outubro!$K$9</f>
        <v>0</v>
      </c>
      <c r="G27" s="20">
        <f>[23]Outubro!$K$10</f>
        <v>0</v>
      </c>
      <c r="H27" s="20">
        <f>[23]Outubro!$K$11</f>
        <v>0</v>
      </c>
      <c r="I27" s="20">
        <f>[23]Outubro!$K$12</f>
        <v>0</v>
      </c>
      <c r="J27" s="20">
        <f>[23]Outubro!$K$13</f>
        <v>0</v>
      </c>
      <c r="K27" s="20">
        <f>[23]Outubro!$K$14</f>
        <v>0</v>
      </c>
      <c r="L27" s="20">
        <f>[23]Outubro!$K$15</f>
        <v>1</v>
      </c>
      <c r="M27" s="20">
        <f>[23]Outubro!$K$16</f>
        <v>0.8</v>
      </c>
      <c r="N27" s="20">
        <f>[23]Outubro!$K$17</f>
        <v>15.799999999999999</v>
      </c>
      <c r="O27" s="20">
        <f>[23]Outubro!$K$18</f>
        <v>0</v>
      </c>
      <c r="P27" s="20">
        <f>[23]Outubro!$K$19</f>
        <v>5.4000000000000012</v>
      </c>
      <c r="Q27" s="20">
        <f>[23]Outubro!$K$20</f>
        <v>0.8</v>
      </c>
      <c r="R27" s="20">
        <f>[23]Outubro!$K$21</f>
        <v>0</v>
      </c>
      <c r="S27" s="20">
        <f>[23]Outubro!$K$22</f>
        <v>0.2</v>
      </c>
      <c r="T27" s="20">
        <f>[23]Outubro!$K$23</f>
        <v>0</v>
      </c>
      <c r="U27" s="20">
        <f>[23]Outubro!$K$24</f>
        <v>0</v>
      </c>
      <c r="V27" s="20">
        <f>[23]Outubro!$K$25</f>
        <v>0</v>
      </c>
      <c r="W27" s="20">
        <f>[23]Outubro!$K$26</f>
        <v>11.2</v>
      </c>
      <c r="X27" s="20">
        <f>[23]Outubro!$K$27</f>
        <v>0</v>
      </c>
      <c r="Y27" s="20">
        <f>[23]Outubro!$K$28</f>
        <v>23.799999999999997</v>
      </c>
      <c r="Z27" s="20">
        <f>[23]Outubro!$K$29</f>
        <v>0</v>
      </c>
      <c r="AA27" s="20">
        <f>[23]Outubro!$K$30</f>
        <v>10</v>
      </c>
      <c r="AB27" s="20">
        <f>[23]Outubro!$K$31</f>
        <v>0</v>
      </c>
      <c r="AC27" s="20">
        <f>[23]Outubro!$K$32</f>
        <v>0</v>
      </c>
      <c r="AD27" s="20">
        <f>[23]Outubro!$K$33</f>
        <v>0</v>
      </c>
      <c r="AE27" s="20">
        <f>[23]Outubro!$K$34</f>
        <v>0</v>
      </c>
      <c r="AF27" s="20">
        <f>[23]Outubro!$K$35</f>
        <v>0</v>
      </c>
      <c r="AG27" s="47">
        <f t="shared" si="10"/>
        <v>109.60000000000001</v>
      </c>
      <c r="AH27" s="49">
        <f t="shared" si="11"/>
        <v>38.000000000000007</v>
      </c>
      <c r="AI27" s="37">
        <f t="shared" si="2"/>
        <v>19</v>
      </c>
    </row>
    <row r="28" spans="1:35" ht="17.100000000000001" customHeight="1" x14ac:dyDescent="0.2">
      <c r="A28" s="16" t="s">
        <v>18</v>
      </c>
      <c r="B28" s="20">
        <f>[24]Outubro!$K$5</f>
        <v>0</v>
      </c>
      <c r="C28" s="20">
        <f>[24]Outubro!$K$6</f>
        <v>0.4</v>
      </c>
      <c r="D28" s="20">
        <f>[24]Outubro!$K$7</f>
        <v>0</v>
      </c>
      <c r="E28" s="20">
        <f>[24]Outubro!$K$8</f>
        <v>38.000000000000007</v>
      </c>
      <c r="F28" s="20">
        <f>[24]Outubro!$K$9</f>
        <v>0.2</v>
      </c>
      <c r="G28" s="20">
        <f>[24]Outubro!$K$10</f>
        <v>0</v>
      </c>
      <c r="H28" s="20">
        <f>[24]Outubro!$K$11</f>
        <v>0</v>
      </c>
      <c r="I28" s="20">
        <f>[24]Outubro!$K$12</f>
        <v>0</v>
      </c>
      <c r="J28" s="20">
        <f>[24]Outubro!$K$13</f>
        <v>0</v>
      </c>
      <c r="K28" s="20">
        <f>[24]Outubro!$K$14</f>
        <v>10.4</v>
      </c>
      <c r="L28" s="20">
        <f>[24]Outubro!$K$15</f>
        <v>0</v>
      </c>
      <c r="M28" s="20">
        <f>[24]Outubro!$K$16</f>
        <v>0.8</v>
      </c>
      <c r="N28" s="20">
        <f>[24]Outubro!$K$17</f>
        <v>0</v>
      </c>
      <c r="O28" s="20">
        <f>[24]Outubro!$K$18</f>
        <v>0</v>
      </c>
      <c r="P28" s="20">
        <f>[24]Outubro!$K$19</f>
        <v>0.4</v>
      </c>
      <c r="Q28" s="20">
        <f>[24]Outubro!$K$20</f>
        <v>0</v>
      </c>
      <c r="R28" s="20">
        <f>[24]Outubro!$K$21</f>
        <v>9.6</v>
      </c>
      <c r="S28" s="20">
        <f>[24]Outubro!$K$22</f>
        <v>0.8</v>
      </c>
      <c r="T28" s="20">
        <f>[24]Outubro!$K$23</f>
        <v>0</v>
      </c>
      <c r="U28" s="20">
        <f>[24]Outubro!$K$24</f>
        <v>0</v>
      </c>
      <c r="V28" s="20">
        <f>[24]Outubro!$K$25</f>
        <v>0</v>
      </c>
      <c r="W28" s="20">
        <f>[24]Outubro!$K$26</f>
        <v>12.6</v>
      </c>
      <c r="X28" s="20">
        <f>[24]Outubro!$K$27</f>
        <v>0</v>
      </c>
      <c r="Y28" s="20">
        <f>[24]Outubro!$K$28</f>
        <v>0</v>
      </c>
      <c r="Z28" s="20">
        <f>[24]Outubro!$K$29</f>
        <v>0.60000000000000009</v>
      </c>
      <c r="AA28" s="20">
        <f>[24]Outubro!$K$30</f>
        <v>0</v>
      </c>
      <c r="AB28" s="20">
        <f>[24]Outubro!$K$31</f>
        <v>2.8</v>
      </c>
      <c r="AC28" s="20">
        <f>[24]Outubro!$K$32</f>
        <v>0</v>
      </c>
      <c r="AD28" s="20">
        <f>[24]Outubro!$K$33</f>
        <v>0.2</v>
      </c>
      <c r="AE28" s="20">
        <f>[24]Outubro!$K$34</f>
        <v>24.999999999999996</v>
      </c>
      <c r="AF28" s="20">
        <f>[24]Outubro!$K$35</f>
        <v>0.2</v>
      </c>
      <c r="AG28" s="47">
        <f t="shared" si="10"/>
        <v>102</v>
      </c>
      <c r="AH28" s="49">
        <f t="shared" si="11"/>
        <v>38.000000000000007</v>
      </c>
      <c r="AI28" s="37">
        <f t="shared" si="2"/>
        <v>17</v>
      </c>
    </row>
    <row r="29" spans="1:35" ht="17.100000000000001" customHeight="1" x14ac:dyDescent="0.2">
      <c r="A29" s="16" t="s">
        <v>19</v>
      </c>
      <c r="B29" s="20">
        <f>[25]Outubro!$K$5</f>
        <v>2.2000000000000002</v>
      </c>
      <c r="C29" s="20">
        <f>[25]Outubro!$K$6</f>
        <v>0.6</v>
      </c>
      <c r="D29" s="20">
        <f>[25]Outubro!$K$7</f>
        <v>42.400000000000006</v>
      </c>
      <c r="E29" s="20">
        <f>[25]Outubro!$K$8</f>
        <v>0.2</v>
      </c>
      <c r="F29" s="20">
        <f>[25]Outubro!$K$9</f>
        <v>0</v>
      </c>
      <c r="G29" s="20">
        <f>[25]Outubro!$K$10</f>
        <v>0</v>
      </c>
      <c r="H29" s="20">
        <f>[25]Outubro!$K$11</f>
        <v>0</v>
      </c>
      <c r="I29" s="20">
        <f>[25]Outubro!$K$12</f>
        <v>0</v>
      </c>
      <c r="J29" s="20">
        <f>[25]Outubro!$K$13</f>
        <v>0</v>
      </c>
      <c r="K29" s="20">
        <f>[25]Outubro!$K$14</f>
        <v>0</v>
      </c>
      <c r="L29" s="20">
        <f>[25]Outubro!$K$15</f>
        <v>0.2</v>
      </c>
      <c r="M29" s="20">
        <f>[25]Outubro!$K$16</f>
        <v>20.8</v>
      </c>
      <c r="N29" s="20">
        <f>[25]Outubro!$K$17</f>
        <v>2</v>
      </c>
      <c r="O29" s="20">
        <f>[25]Outubro!$K$18</f>
        <v>0</v>
      </c>
      <c r="P29" s="20">
        <f>[25]Outubro!$K$19</f>
        <v>13.199999999999998</v>
      </c>
      <c r="Q29" s="20">
        <f>[25]Outubro!$K$20</f>
        <v>4.0000000000000009</v>
      </c>
      <c r="R29" s="20">
        <f>[25]Outubro!$K$21</f>
        <v>0.2</v>
      </c>
      <c r="S29" s="20">
        <f>[25]Outubro!$K$22</f>
        <v>0</v>
      </c>
      <c r="T29" s="20">
        <f>[25]Outubro!$K$23</f>
        <v>0</v>
      </c>
      <c r="U29" s="20">
        <f>[25]Outubro!$K$24</f>
        <v>0</v>
      </c>
      <c r="V29" s="20">
        <f>[25]Outubro!$K$25</f>
        <v>49.000000000000007</v>
      </c>
      <c r="W29" s="20">
        <f>[25]Outubro!$K$26</f>
        <v>0.8</v>
      </c>
      <c r="X29" s="20">
        <f>[25]Outubro!$K$27</f>
        <v>0</v>
      </c>
      <c r="Y29" s="20">
        <f>[25]Outubro!$K$28</f>
        <v>0</v>
      </c>
      <c r="Z29" s="20">
        <f>[25]Outubro!$K$29</f>
        <v>0.60000000000000009</v>
      </c>
      <c r="AA29" s="20">
        <f>[25]Outubro!$K$30</f>
        <v>0</v>
      </c>
      <c r="AB29" s="20">
        <f>[25]Outubro!$K$31</f>
        <v>2.8</v>
      </c>
      <c r="AC29" s="20">
        <f>[25]Outubro!$K$32</f>
        <v>0</v>
      </c>
      <c r="AD29" s="20">
        <f>[25]Outubro!$K$33</f>
        <v>0</v>
      </c>
      <c r="AE29" s="20">
        <f>[25]Outubro!$K$34</f>
        <v>0.8</v>
      </c>
      <c r="AF29" s="20">
        <f>[25]Outubro!$K$35</f>
        <v>0</v>
      </c>
      <c r="AG29" s="47">
        <f t="shared" si="10"/>
        <v>139.80000000000004</v>
      </c>
      <c r="AH29" s="49">
        <f t="shared" si="11"/>
        <v>49.000000000000007</v>
      </c>
      <c r="AI29" s="37">
        <f t="shared" si="2"/>
        <v>16</v>
      </c>
    </row>
    <row r="30" spans="1:35" ht="17.100000000000001" customHeight="1" x14ac:dyDescent="0.2">
      <c r="A30" s="16" t="s">
        <v>31</v>
      </c>
      <c r="B30" s="20">
        <f>[26]Outubro!$K$5</f>
        <v>2.6</v>
      </c>
      <c r="C30" s="20">
        <f>[26]Outubro!$K$6</f>
        <v>13.000000000000002</v>
      </c>
      <c r="D30" s="20">
        <f>[26]Outubro!$K$7</f>
        <v>0</v>
      </c>
      <c r="E30" s="20">
        <f>[26]Outubro!$K$8</f>
        <v>48.8</v>
      </c>
      <c r="F30" s="20">
        <f>[26]Outubro!$K$9</f>
        <v>0</v>
      </c>
      <c r="G30" s="20">
        <f>[26]Outubro!$K$10</f>
        <v>0</v>
      </c>
      <c r="H30" s="20">
        <f>[26]Outubro!$K$11</f>
        <v>0</v>
      </c>
      <c r="I30" s="20">
        <f>[26]Outubro!$K$12</f>
        <v>0</v>
      </c>
      <c r="J30" s="20">
        <f>[26]Outubro!$K$13</f>
        <v>0</v>
      </c>
      <c r="K30" s="20">
        <f>[26]Outubro!$K$14</f>
        <v>0</v>
      </c>
      <c r="L30" s="20">
        <f>[26]Outubro!$K$15</f>
        <v>18.2</v>
      </c>
      <c r="M30" s="20">
        <f>[26]Outubro!$K$16</f>
        <v>0.4</v>
      </c>
      <c r="N30" s="20">
        <f>[26]Outubro!$K$17</f>
        <v>9.6000000000000014</v>
      </c>
      <c r="O30" s="20">
        <f>[26]Outubro!$K$18</f>
        <v>0.2</v>
      </c>
      <c r="P30" s="20">
        <f>[26]Outubro!$K$19</f>
        <v>9.6</v>
      </c>
      <c r="Q30" s="20">
        <f>[26]Outubro!$K$20</f>
        <v>0.4</v>
      </c>
      <c r="R30" s="20">
        <f>[26]Outubro!$K$21</f>
        <v>0</v>
      </c>
      <c r="S30" s="20">
        <f>[26]Outubro!$K$22</f>
        <v>7.8</v>
      </c>
      <c r="T30" s="20">
        <f>[26]Outubro!$K$23</f>
        <v>0</v>
      </c>
      <c r="U30" s="20">
        <f>[26]Outubro!$K$24</f>
        <v>0</v>
      </c>
      <c r="V30" s="20">
        <f>[26]Outubro!$K$25</f>
        <v>0</v>
      </c>
      <c r="W30" s="20">
        <f>[26]Outubro!$K$26</f>
        <v>23.400000000000002</v>
      </c>
      <c r="X30" s="20">
        <f>[26]Outubro!$K$27</f>
        <v>0</v>
      </c>
      <c r="Y30" s="20">
        <f>[26]Outubro!$K$28</f>
        <v>9.6</v>
      </c>
      <c r="Z30" s="20">
        <f>[26]Outubro!$K$29</f>
        <v>0.6</v>
      </c>
      <c r="AA30" s="20">
        <f>[26]Outubro!$K$30</f>
        <v>0.4</v>
      </c>
      <c r="AB30" s="20">
        <f>[26]Outubro!$K$31</f>
        <v>78</v>
      </c>
      <c r="AC30" s="20">
        <f>[26]Outubro!$K$32</f>
        <v>0.2</v>
      </c>
      <c r="AD30" s="20">
        <f>[26]Outubro!$K$33</f>
        <v>0</v>
      </c>
      <c r="AE30" s="20">
        <f>[26]Outubro!$K$34</f>
        <v>10</v>
      </c>
      <c r="AF30" s="20">
        <f>[26]Outubro!$K$35</f>
        <v>0.60000000000000009</v>
      </c>
      <c r="AG30" s="47">
        <f>SUM(B30:AF30)</f>
        <v>233.4</v>
      </c>
      <c r="AH30" s="49">
        <f t="shared" ref="AH30" si="14">MAX(B30:AF30)</f>
        <v>78</v>
      </c>
      <c r="AI30" s="37">
        <f t="shared" si="2"/>
        <v>13</v>
      </c>
    </row>
    <row r="31" spans="1:35" ht="17.100000000000001" customHeight="1" x14ac:dyDescent="0.2">
      <c r="A31" s="16" t="s">
        <v>51</v>
      </c>
      <c r="B31" s="20">
        <f>[27]Outubro!$K$5</f>
        <v>0</v>
      </c>
      <c r="C31" s="20">
        <f>[27]Outubro!$K$6</f>
        <v>0.2</v>
      </c>
      <c r="D31" s="20">
        <f>[27]Outubro!$K$7</f>
        <v>0</v>
      </c>
      <c r="E31" s="20">
        <f>[27]Outubro!$K$8</f>
        <v>21.8</v>
      </c>
      <c r="F31" s="20">
        <f>[27]Outubro!$K$9</f>
        <v>0</v>
      </c>
      <c r="G31" s="20">
        <f>[27]Outubro!$K$10</f>
        <v>0</v>
      </c>
      <c r="H31" s="20">
        <f>[27]Outubro!$K$11</f>
        <v>0</v>
      </c>
      <c r="I31" s="20">
        <f>[27]Outubro!$K$12</f>
        <v>0</v>
      </c>
      <c r="J31" s="20">
        <f>[27]Outubro!$K$13</f>
        <v>7.8</v>
      </c>
      <c r="K31" s="20">
        <f>[27]Outubro!$K$14</f>
        <v>0</v>
      </c>
      <c r="L31" s="20">
        <f>[27]Outubro!$K$15</f>
        <v>1.8</v>
      </c>
      <c r="M31" s="20">
        <f>[27]Outubro!$K$16</f>
        <v>0.2</v>
      </c>
      <c r="N31" s="20">
        <f>[27]Outubro!$K$17</f>
        <v>8.3999999999999986</v>
      </c>
      <c r="O31" s="20">
        <f>[27]Outubro!$K$18</f>
        <v>1.2</v>
      </c>
      <c r="P31" s="20">
        <f>[27]Outubro!$K$19</f>
        <v>0.60000000000000009</v>
      </c>
      <c r="Q31" s="20">
        <f>[27]Outubro!$K$20</f>
        <v>0</v>
      </c>
      <c r="R31" s="20">
        <f>[27]Outubro!$K$21</f>
        <v>0</v>
      </c>
      <c r="S31" s="20">
        <f>[27]Outubro!$K$22</f>
        <v>0</v>
      </c>
      <c r="T31" s="20">
        <f>[27]Outubro!$K$23</f>
        <v>0</v>
      </c>
      <c r="U31" s="20">
        <f>[27]Outubro!$K$24</f>
        <v>0</v>
      </c>
      <c r="V31" s="20">
        <f>[27]Outubro!$K$25</f>
        <v>0</v>
      </c>
      <c r="W31" s="20">
        <f>[27]Outubro!$K$26</f>
        <v>0.2</v>
      </c>
      <c r="X31" s="20">
        <f>[27]Outubro!$K$27</f>
        <v>0</v>
      </c>
      <c r="Y31" s="20">
        <f>[27]Outubro!$K$28</f>
        <v>0</v>
      </c>
      <c r="Z31" s="20">
        <f>[27]Outubro!$K$29</f>
        <v>0</v>
      </c>
      <c r="AA31" s="20">
        <f>[27]Outubro!$K$30</f>
        <v>1.4000000000000001</v>
      </c>
      <c r="AB31" s="20">
        <f>[27]Outubro!$K$31</f>
        <v>7.0000000000000009</v>
      </c>
      <c r="AC31" s="20">
        <f>[27]Outubro!$K$32</f>
        <v>0</v>
      </c>
      <c r="AD31" s="20">
        <f>[27]Outubro!$K$33</f>
        <v>64.599999999999994</v>
      </c>
      <c r="AE31" s="20">
        <f>[27]Outubro!$K$34</f>
        <v>2.8000000000000003</v>
      </c>
      <c r="AF31" s="20">
        <f>[27]Outubro!$K$35</f>
        <v>0</v>
      </c>
      <c r="AG31" s="47">
        <f t="shared" ref="AG31" si="15">SUM(B31:AF31)</f>
        <v>118</v>
      </c>
      <c r="AH31" s="49">
        <f>MAX(B31:AF31)</f>
        <v>64.599999999999994</v>
      </c>
      <c r="AI31" s="37">
        <f t="shared" si="2"/>
        <v>18</v>
      </c>
    </row>
    <row r="32" spans="1:35" ht="17.100000000000001" customHeight="1" x14ac:dyDescent="0.2">
      <c r="A32" s="16" t="s">
        <v>20</v>
      </c>
      <c r="B32" s="18">
        <f>[28]Outubro!$K$5</f>
        <v>21</v>
      </c>
      <c r="C32" s="18">
        <f>[28]Outubro!$K$6</f>
        <v>12.2</v>
      </c>
      <c r="D32" s="18">
        <f>[28]Outubro!$K$7</f>
        <v>0</v>
      </c>
      <c r="E32" s="18">
        <f>[28]Outubro!$K$8</f>
        <v>13.999999999999996</v>
      </c>
      <c r="F32" s="18">
        <f>[28]Outubro!$K$9</f>
        <v>0</v>
      </c>
      <c r="G32" s="18">
        <f>[28]Outubro!$K$10</f>
        <v>0</v>
      </c>
      <c r="H32" s="18">
        <f>[28]Outubro!$K$11</f>
        <v>0</v>
      </c>
      <c r="I32" s="18">
        <f>[28]Outubro!$K$12</f>
        <v>2</v>
      </c>
      <c r="J32" s="18">
        <f>[28]Outubro!$K$13</f>
        <v>0</v>
      </c>
      <c r="K32" s="18">
        <f>[28]Outubro!$K$14</f>
        <v>0</v>
      </c>
      <c r="L32" s="18">
        <f>[28]Outubro!$K$15</f>
        <v>0</v>
      </c>
      <c r="M32" s="18">
        <f>[28]Outubro!$K$16</f>
        <v>0.4</v>
      </c>
      <c r="N32" s="18">
        <f>[28]Outubro!$K$17</f>
        <v>0</v>
      </c>
      <c r="O32" s="18">
        <f>[28]Outubro!$K$18</f>
        <v>0</v>
      </c>
      <c r="P32" s="18">
        <f>[28]Outubro!$K$19</f>
        <v>3</v>
      </c>
      <c r="Q32" s="18">
        <f>[28]Outubro!$K$20</f>
        <v>6.2</v>
      </c>
      <c r="R32" s="18">
        <f>[28]Outubro!$K$21</f>
        <v>16.599999999999998</v>
      </c>
      <c r="S32" s="18">
        <f>[28]Outubro!$K$22</f>
        <v>0</v>
      </c>
      <c r="T32" s="18">
        <f>[28]Outubro!$K$23</f>
        <v>0</v>
      </c>
      <c r="U32" s="18">
        <f>[28]Outubro!$K$24</f>
        <v>0</v>
      </c>
      <c r="V32" s="18">
        <f>[28]Outubro!$K$25</f>
        <v>1.2</v>
      </c>
      <c r="W32" s="18">
        <f>[28]Outubro!$K$26</f>
        <v>3.6</v>
      </c>
      <c r="X32" s="18">
        <f>[28]Outubro!$K$27</f>
        <v>0</v>
      </c>
      <c r="Y32" s="18">
        <f>[28]Outubro!$K$28</f>
        <v>0</v>
      </c>
      <c r="Z32" s="18">
        <f>[28]Outubro!$K$29</f>
        <v>0.2</v>
      </c>
      <c r="AA32" s="18">
        <f>[28]Outubro!$K$30</f>
        <v>2.8000000000000003</v>
      </c>
      <c r="AB32" s="18">
        <f>[28]Outubro!$K$31</f>
        <v>11.6</v>
      </c>
      <c r="AC32" s="18">
        <f>[28]Outubro!$K$32</f>
        <v>0</v>
      </c>
      <c r="AD32" s="18">
        <f>[28]Outubro!$K$33</f>
        <v>0</v>
      </c>
      <c r="AE32" s="18">
        <f>[28]Outubro!$K$34</f>
        <v>0</v>
      </c>
      <c r="AF32" s="18">
        <f>[28]Outubro!$K$35</f>
        <v>0</v>
      </c>
      <c r="AG32" s="47">
        <f t="shared" si="10"/>
        <v>94.8</v>
      </c>
      <c r="AH32" s="49">
        <f t="shared" si="11"/>
        <v>21</v>
      </c>
      <c r="AI32" s="37">
        <f>COUNTIF(B32:AF32,"=0,0")</f>
        <v>18</v>
      </c>
    </row>
    <row r="33" spans="1:35" s="5" customFormat="1" ht="17.100000000000001" customHeight="1" x14ac:dyDescent="0.2">
      <c r="A33" s="43" t="s">
        <v>33</v>
      </c>
      <c r="B33" s="44">
        <f t="shared" ref="B33:AH33" si="16">MAX(B5:B32)</f>
        <v>21</v>
      </c>
      <c r="C33" s="44">
        <f t="shared" si="16"/>
        <v>26.400000000000002</v>
      </c>
      <c r="D33" s="44">
        <f t="shared" si="16"/>
        <v>66.8</v>
      </c>
      <c r="E33" s="44">
        <f t="shared" si="16"/>
        <v>48.8</v>
      </c>
      <c r="F33" s="44">
        <f t="shared" si="16"/>
        <v>0.8</v>
      </c>
      <c r="G33" s="44">
        <f t="shared" si="16"/>
        <v>0.8</v>
      </c>
      <c r="H33" s="44">
        <f t="shared" si="16"/>
        <v>1</v>
      </c>
      <c r="I33" s="44">
        <f t="shared" si="16"/>
        <v>24</v>
      </c>
      <c r="J33" s="44">
        <f t="shared" si="16"/>
        <v>7.8</v>
      </c>
      <c r="K33" s="44">
        <f t="shared" si="16"/>
        <v>22.6</v>
      </c>
      <c r="L33" s="44">
        <f t="shared" si="16"/>
        <v>18.2</v>
      </c>
      <c r="M33" s="44">
        <f t="shared" si="16"/>
        <v>52.2</v>
      </c>
      <c r="N33" s="44">
        <f t="shared" si="16"/>
        <v>65.999999999999986</v>
      </c>
      <c r="O33" s="44">
        <f t="shared" si="16"/>
        <v>12.4</v>
      </c>
      <c r="P33" s="44">
        <f t="shared" si="16"/>
        <v>35.799999999999997</v>
      </c>
      <c r="Q33" s="44">
        <f t="shared" si="16"/>
        <v>52.000000000000007</v>
      </c>
      <c r="R33" s="44">
        <f t="shared" si="16"/>
        <v>16.599999999999998</v>
      </c>
      <c r="S33" s="44">
        <f t="shared" si="16"/>
        <v>35.800000000000011</v>
      </c>
      <c r="T33" s="44">
        <f t="shared" si="16"/>
        <v>0.60000000000000009</v>
      </c>
      <c r="U33" s="44">
        <f t="shared" si="16"/>
        <v>0.4</v>
      </c>
      <c r="V33" s="44">
        <f t="shared" si="16"/>
        <v>49.000000000000007</v>
      </c>
      <c r="W33" s="44">
        <f t="shared" si="16"/>
        <v>31.2</v>
      </c>
      <c r="X33" s="44">
        <f t="shared" si="16"/>
        <v>7</v>
      </c>
      <c r="Y33" s="44">
        <f t="shared" si="16"/>
        <v>28.8</v>
      </c>
      <c r="Z33" s="44">
        <f t="shared" si="16"/>
        <v>76.8</v>
      </c>
      <c r="AA33" s="44">
        <f t="shared" si="16"/>
        <v>26.199999999999996</v>
      </c>
      <c r="AB33" s="44">
        <f t="shared" si="16"/>
        <v>78</v>
      </c>
      <c r="AC33" s="44">
        <f t="shared" si="16"/>
        <v>21.400000000000002</v>
      </c>
      <c r="AD33" s="44">
        <f t="shared" si="16"/>
        <v>64.599999999999994</v>
      </c>
      <c r="AE33" s="44">
        <f t="shared" si="16"/>
        <v>39</v>
      </c>
      <c r="AF33" s="44">
        <f t="shared" si="16"/>
        <v>33.199999999999996</v>
      </c>
      <c r="AG33" s="46">
        <f t="shared" si="16"/>
        <v>294.59999999999997</v>
      </c>
      <c r="AH33" s="48">
        <f t="shared" si="16"/>
        <v>78</v>
      </c>
      <c r="AI33" s="28"/>
    </row>
    <row r="34" spans="1:35" s="12" customFormat="1" x14ac:dyDescent="0.2">
      <c r="A34" s="41" t="s">
        <v>36</v>
      </c>
      <c r="B34" s="42">
        <f t="shared" ref="B34:AG34" si="17">SUM(B5:B32)</f>
        <v>80.800000000000011</v>
      </c>
      <c r="C34" s="42">
        <f t="shared" si="17"/>
        <v>104.00000000000001</v>
      </c>
      <c r="D34" s="42">
        <f t="shared" si="17"/>
        <v>189.99999999999997</v>
      </c>
      <c r="E34" s="42">
        <f t="shared" si="17"/>
        <v>634.4</v>
      </c>
      <c r="F34" s="42">
        <f t="shared" si="17"/>
        <v>1.6</v>
      </c>
      <c r="G34" s="42">
        <f t="shared" si="17"/>
        <v>1.2000000000000002</v>
      </c>
      <c r="H34" s="42">
        <f t="shared" si="17"/>
        <v>2.2000000000000002</v>
      </c>
      <c r="I34" s="42">
        <f t="shared" si="17"/>
        <v>26.6</v>
      </c>
      <c r="J34" s="42">
        <f t="shared" si="17"/>
        <v>9.1999999999999993</v>
      </c>
      <c r="K34" s="42">
        <f t="shared" si="17"/>
        <v>71.2</v>
      </c>
      <c r="L34" s="42">
        <f t="shared" si="17"/>
        <v>56.400000000000006</v>
      </c>
      <c r="M34" s="42">
        <f t="shared" si="17"/>
        <v>119.60000000000002</v>
      </c>
      <c r="N34" s="42">
        <f t="shared" si="17"/>
        <v>290.19999999999993</v>
      </c>
      <c r="O34" s="42">
        <f t="shared" si="17"/>
        <v>29.000000000000004</v>
      </c>
      <c r="P34" s="42">
        <f t="shared" si="17"/>
        <v>249.99999999999997</v>
      </c>
      <c r="Q34" s="42">
        <f t="shared" si="17"/>
        <v>124.4</v>
      </c>
      <c r="R34" s="42">
        <f t="shared" si="17"/>
        <v>70.800000000000011</v>
      </c>
      <c r="S34" s="42">
        <f t="shared" si="17"/>
        <v>111.80000000000001</v>
      </c>
      <c r="T34" s="42">
        <f t="shared" si="17"/>
        <v>0.8</v>
      </c>
      <c r="U34" s="42">
        <f t="shared" si="17"/>
        <v>0.8</v>
      </c>
      <c r="V34" s="42">
        <f t="shared" si="17"/>
        <v>157.6</v>
      </c>
      <c r="W34" s="42">
        <f t="shared" si="17"/>
        <v>213</v>
      </c>
      <c r="X34" s="42">
        <f t="shared" si="17"/>
        <v>20.8</v>
      </c>
      <c r="Y34" s="42">
        <f t="shared" si="17"/>
        <v>135.6</v>
      </c>
      <c r="Z34" s="42">
        <f t="shared" si="17"/>
        <v>161.99999999999997</v>
      </c>
      <c r="AA34" s="42">
        <f t="shared" si="17"/>
        <v>51.399999999999991</v>
      </c>
      <c r="AB34" s="42">
        <f t="shared" si="17"/>
        <v>238.60000000000002</v>
      </c>
      <c r="AC34" s="42">
        <f t="shared" si="17"/>
        <v>24</v>
      </c>
      <c r="AD34" s="42">
        <f t="shared" si="17"/>
        <v>89</v>
      </c>
      <c r="AE34" s="42">
        <f t="shared" si="17"/>
        <v>172.80000000000004</v>
      </c>
      <c r="AF34" s="42">
        <f t="shared" si="17"/>
        <v>86.6</v>
      </c>
      <c r="AG34" s="47">
        <f t="shared" si="17"/>
        <v>3526.4000000000005</v>
      </c>
      <c r="AH34" s="29"/>
      <c r="AI34" s="27"/>
    </row>
    <row r="36" spans="1:35" x14ac:dyDescent="0.2">
      <c r="C36" s="31"/>
      <c r="D36" s="31" t="s">
        <v>53</v>
      </c>
      <c r="E36" s="31"/>
      <c r="F36" s="31"/>
      <c r="G36" s="31"/>
      <c r="N36" s="2" t="s">
        <v>54</v>
      </c>
      <c r="X36" s="56"/>
      <c r="AB36" s="2" t="s">
        <v>65</v>
      </c>
    </row>
    <row r="37" spans="1:35" x14ac:dyDescent="0.2">
      <c r="K37" s="9"/>
      <c r="L37" s="9"/>
      <c r="M37" s="9"/>
      <c r="N37" s="9" t="s">
        <v>55</v>
      </c>
      <c r="O37" s="9"/>
      <c r="P37" s="9"/>
      <c r="Q37" s="9"/>
      <c r="W37" s="9"/>
      <c r="X37" s="9"/>
      <c r="Y37" s="9"/>
      <c r="AB37" s="32" t="s">
        <v>66</v>
      </c>
      <c r="AC37" s="32"/>
      <c r="AD37" s="32"/>
    </row>
    <row r="38" spans="1:35" x14ac:dyDescent="0.2">
      <c r="AH38" s="30" t="s">
        <v>52</v>
      </c>
    </row>
    <row r="40" spans="1:35" x14ac:dyDescent="0.2">
      <c r="I40" s="2" t="s">
        <v>52</v>
      </c>
      <c r="X40" s="2" t="s">
        <v>52</v>
      </c>
    </row>
    <row r="41" spans="1:35" x14ac:dyDescent="0.2">
      <c r="E41" s="2" t="s">
        <v>52</v>
      </c>
      <c r="G41" s="2" t="s">
        <v>52</v>
      </c>
      <c r="AA41" s="2" t="s">
        <v>52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K41" sqref="K41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3" customWidth="1"/>
  </cols>
  <sheetData>
    <row r="1" spans="1:34" ht="20.100000000000001" customHeight="1" x14ac:dyDescent="0.2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4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41</v>
      </c>
      <c r="AH3" s="50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[1]Outubro!$C$5</f>
        <v>29.5</v>
      </c>
      <c r="C5" s="17">
        <f>[1]Outubro!$C$6</f>
        <v>25.3</v>
      </c>
      <c r="D5" s="17">
        <f>[1]Outubro!$C$7</f>
        <v>35.700000000000003</v>
      </c>
      <c r="E5" s="17">
        <f>[1]Outubro!$C$8</f>
        <v>27.6</v>
      </c>
      <c r="F5" s="17">
        <f>[1]Outubro!$C$9</f>
        <v>28.2</v>
      </c>
      <c r="G5" s="17">
        <f>[1]Outubro!$C$10</f>
        <v>30.7</v>
      </c>
      <c r="H5" s="17">
        <f>[1]Outubro!$C$11</f>
        <v>28.6</v>
      </c>
      <c r="I5" s="17">
        <f>[1]Outubro!$C$12</f>
        <v>29</v>
      </c>
      <c r="J5" s="17">
        <f>[1]Outubro!$C$13</f>
        <v>32</v>
      </c>
      <c r="K5" s="17">
        <f>[1]Outubro!$C$14</f>
        <v>33.700000000000003</v>
      </c>
      <c r="L5" s="17">
        <f>[1]Outubro!$C$15</f>
        <v>31.8</v>
      </c>
      <c r="M5" s="17">
        <f>[1]Outubro!$C$16</f>
        <v>31.3</v>
      </c>
      <c r="N5" s="17">
        <f>[1]Outubro!$C$17</f>
        <v>34.9</v>
      </c>
      <c r="O5" s="17">
        <f>[1]Outubro!$C$18</f>
        <v>35.299999999999997</v>
      </c>
      <c r="P5" s="17">
        <f>[1]Outubro!$C$19</f>
        <v>29.4</v>
      </c>
      <c r="Q5" s="17">
        <f>[1]Outubro!$C$20</f>
        <v>32.9</v>
      </c>
      <c r="R5" s="17">
        <f>[1]Outubro!$C$21</f>
        <v>32.799999999999997</v>
      </c>
      <c r="S5" s="17">
        <f>[1]Outubro!$C$22</f>
        <v>32.9</v>
      </c>
      <c r="T5" s="17">
        <f>[1]Outubro!$C$23</f>
        <v>34.4</v>
      </c>
      <c r="U5" s="17">
        <f>[1]Outubro!$C$24</f>
        <v>37.4</v>
      </c>
      <c r="V5" s="17">
        <f>[1]Outubro!$C$25</f>
        <v>36.5</v>
      </c>
      <c r="W5" s="17">
        <f>[1]Outubro!$C$26</f>
        <v>32.700000000000003</v>
      </c>
      <c r="X5" s="17">
        <f>[1]Outubro!$C$27</f>
        <v>36.200000000000003</v>
      </c>
      <c r="Y5" s="17">
        <f>[1]Outubro!$C$28</f>
        <v>36.1</v>
      </c>
      <c r="Z5" s="17">
        <f>[1]Outubro!$C$29</f>
        <v>34.9</v>
      </c>
      <c r="AA5" s="17">
        <f>[1]Outubro!$C$30</f>
        <v>34.6</v>
      </c>
      <c r="AB5" s="17">
        <f>[1]Outubro!$C$31</f>
        <v>35.4</v>
      </c>
      <c r="AC5" s="17">
        <f>[1]Outubro!$C$32</f>
        <v>33</v>
      </c>
      <c r="AD5" s="17">
        <f>[1]Outubro!$C$33</f>
        <v>33.4</v>
      </c>
      <c r="AE5" s="17">
        <f>[1]Outubro!$C$34</f>
        <v>34.700000000000003</v>
      </c>
      <c r="AF5" s="17">
        <f>[1]Outubro!$C$35</f>
        <v>34.799999999999997</v>
      </c>
      <c r="AG5" s="46">
        <f>MAX(B5:AF5)</f>
        <v>37.4</v>
      </c>
      <c r="AH5" s="51">
        <f>AVERAGE(B5:AF5)</f>
        <v>32.764516129032259</v>
      </c>
    </row>
    <row r="6" spans="1:34" ht="17.100000000000001" customHeight="1" x14ac:dyDescent="0.2">
      <c r="A6" s="16" t="s">
        <v>0</v>
      </c>
      <c r="B6" s="18">
        <f>[2]Outubro!$C$5</f>
        <v>20.100000000000001</v>
      </c>
      <c r="C6" s="18">
        <f>[2]Outubro!$C$6</f>
        <v>25.7</v>
      </c>
      <c r="D6" s="18">
        <f>[2]Outubro!$C$7</f>
        <v>33.4</v>
      </c>
      <c r="E6" s="18">
        <f>[2]Outubro!$C$8</f>
        <v>23.3</v>
      </c>
      <c r="F6" s="18">
        <f>[2]Outubro!$C$9</f>
        <v>25.5</v>
      </c>
      <c r="G6" s="18">
        <f>[2]Outubro!$C$10</f>
        <v>26.4</v>
      </c>
      <c r="H6" s="18">
        <f>[2]Outubro!$C$11</f>
        <v>28.9</v>
      </c>
      <c r="I6" s="18">
        <f>[2]Outubro!$C$12</f>
        <v>28.6</v>
      </c>
      <c r="J6" s="18">
        <f>[2]Outubro!$C$13</f>
        <v>31.6</v>
      </c>
      <c r="K6" s="18">
        <f>[2]Outubro!$C$14</f>
        <v>26.9</v>
      </c>
      <c r="L6" s="18">
        <f>[2]Outubro!$C$15</f>
        <v>25.7</v>
      </c>
      <c r="M6" s="18">
        <f>[2]Outubro!$C$16</f>
        <v>32.299999999999997</v>
      </c>
      <c r="N6" s="18">
        <f>[2]Outubro!$C$17</f>
        <v>28.6</v>
      </c>
      <c r="O6" s="18">
        <f>[2]Outubro!$C$18</f>
        <v>29</v>
      </c>
      <c r="P6" s="18">
        <f>[2]Outubro!$C$19</f>
        <v>26</v>
      </c>
      <c r="Q6" s="18">
        <f>[2]Outubro!$C$20</f>
        <v>28.6</v>
      </c>
      <c r="R6" s="18">
        <f>[2]Outubro!$C$21</f>
        <v>29.3</v>
      </c>
      <c r="S6" s="18">
        <f>[2]Outubro!$C$22</f>
        <v>31.4</v>
      </c>
      <c r="T6" s="18">
        <f>[2]Outubro!$C$23</f>
        <v>32.4</v>
      </c>
      <c r="U6" s="18">
        <f>[2]Outubro!$C$24</f>
        <v>36.1</v>
      </c>
      <c r="V6" s="18">
        <f>[2]Outubro!$C$25</f>
        <v>35</v>
      </c>
      <c r="W6" s="18">
        <f>[2]Outubro!$C$26</f>
        <v>33.200000000000003</v>
      </c>
      <c r="X6" s="18">
        <f>[2]Outubro!$C$27</f>
        <v>35.5</v>
      </c>
      <c r="Y6" s="18">
        <f>[2]Outubro!$C$28</f>
        <v>34.700000000000003</v>
      </c>
      <c r="Z6" s="18">
        <f>[2]Outubro!$C$29</f>
        <v>30.1</v>
      </c>
      <c r="AA6" s="18">
        <f>[2]Outubro!$C$30</f>
        <v>34</v>
      </c>
      <c r="AB6" s="18">
        <f>[2]Outubro!$C$31</f>
        <v>31.7</v>
      </c>
      <c r="AC6" s="18">
        <f>[2]Outubro!$C$32</f>
        <v>32.299999999999997</v>
      </c>
      <c r="AD6" s="18">
        <f>[2]Outubro!$C$33</f>
        <v>33.200000000000003</v>
      </c>
      <c r="AE6" s="18">
        <f>[2]Outubro!$C$34</f>
        <v>34</v>
      </c>
      <c r="AF6" s="18">
        <f>[2]Outubro!$C$35</f>
        <v>34.4</v>
      </c>
      <c r="AG6" s="47">
        <f t="shared" ref="AG6:AG16" si="1">MAX(B6:AF6)</f>
        <v>36.1</v>
      </c>
      <c r="AH6" s="49">
        <f t="shared" ref="AH6:AH16" si="2">AVERAGE(B6:AF6)</f>
        <v>30.254838709677426</v>
      </c>
    </row>
    <row r="7" spans="1:34" ht="17.100000000000001" customHeight="1" x14ac:dyDescent="0.2">
      <c r="A7" s="16" t="s">
        <v>1</v>
      </c>
      <c r="B7" s="18">
        <f>[3]Outubro!$C$5</f>
        <v>26.3</v>
      </c>
      <c r="C7" s="18">
        <f>[3]Outubro!$C$6</f>
        <v>30.4</v>
      </c>
      <c r="D7" s="18">
        <f>[3]Outubro!$C$7</f>
        <v>36.9</v>
      </c>
      <c r="E7" s="18">
        <f>[3]Outubro!$C$8</f>
        <v>29.1</v>
      </c>
      <c r="F7" s="18">
        <f>[3]Outubro!$C$9</f>
        <v>28.3</v>
      </c>
      <c r="G7" s="18">
        <f>[3]Outubro!$C$10</f>
        <v>30.5</v>
      </c>
      <c r="H7" s="18">
        <f>[3]Outubro!$C$11</f>
        <v>29.5</v>
      </c>
      <c r="I7" s="18">
        <f>[3]Outubro!$C$12</f>
        <v>32.6</v>
      </c>
      <c r="J7" s="18">
        <f>[3]Outubro!$C$13</f>
        <v>36.1</v>
      </c>
      <c r="K7" s="18">
        <f>[3]Outubro!$C$14</f>
        <v>34.1</v>
      </c>
      <c r="L7" s="18">
        <f>[3]Outubro!$C$15</f>
        <v>28.6</v>
      </c>
      <c r="M7" s="18">
        <f>[3]Outubro!$C$16</f>
        <v>34.4</v>
      </c>
      <c r="N7" s="18">
        <f>[3]Outubro!$C$17</f>
        <v>27.4</v>
      </c>
      <c r="O7" s="18">
        <f>[3]Outubro!$C$18</f>
        <v>33.5</v>
      </c>
      <c r="P7" s="18">
        <f>[3]Outubro!$C$19</f>
        <v>28</v>
      </c>
      <c r="Q7" s="18">
        <f>[3]Outubro!$C$20</f>
        <v>33.200000000000003</v>
      </c>
      <c r="R7" s="18">
        <f>[3]Outubro!$C$21</f>
        <v>33.299999999999997</v>
      </c>
      <c r="S7" s="18">
        <f>[3]Outubro!$C$22</f>
        <v>33.5</v>
      </c>
      <c r="T7" s="18">
        <f>[3]Outubro!$C$23</f>
        <v>34.5</v>
      </c>
      <c r="U7" s="18">
        <f>[3]Outubro!$C$24</f>
        <v>37.4</v>
      </c>
      <c r="V7" s="18">
        <f>[3]Outubro!$C$25</f>
        <v>36.9</v>
      </c>
      <c r="W7" s="18">
        <f>[3]Outubro!$C$26</f>
        <v>33.9</v>
      </c>
      <c r="X7" s="18">
        <f>[3]Outubro!$C$27</f>
        <v>36.200000000000003</v>
      </c>
      <c r="Y7" s="18">
        <f>[3]Outubro!$C$28</f>
        <v>33.700000000000003</v>
      </c>
      <c r="Z7" s="18">
        <f>[3]Outubro!$C$29</f>
        <v>32.6</v>
      </c>
      <c r="AA7" s="18">
        <f>[3]Outubro!$C$30</f>
        <v>37.200000000000003</v>
      </c>
      <c r="AB7" s="18">
        <f>[3]Outubro!$C$31</f>
        <v>30.9</v>
      </c>
      <c r="AC7" s="18">
        <f>[3]Outubro!$C$32</f>
        <v>34.799999999999997</v>
      </c>
      <c r="AD7" s="18">
        <f>[3]Outubro!$C$33</f>
        <v>36.5</v>
      </c>
      <c r="AE7" s="18">
        <f>[3]Outubro!$C$34</f>
        <v>33.799999999999997</v>
      </c>
      <c r="AF7" s="18">
        <f>[3]Outubro!$C$35</f>
        <v>36.1</v>
      </c>
      <c r="AG7" s="47">
        <f t="shared" si="1"/>
        <v>37.4</v>
      </c>
      <c r="AH7" s="49">
        <f t="shared" si="2"/>
        <v>32.909677419354836</v>
      </c>
    </row>
    <row r="8" spans="1:34" ht="17.100000000000001" customHeight="1" x14ac:dyDescent="0.2">
      <c r="A8" s="16" t="s">
        <v>56</v>
      </c>
      <c r="B8" s="18">
        <f>[4]Outubro!$C$5</f>
        <v>24.2</v>
      </c>
      <c r="C8" s="18">
        <f>[4]Outubro!$C$6</f>
        <v>22.3</v>
      </c>
      <c r="D8" s="18">
        <f>[4]Outubro!$C$7</f>
        <v>33.5</v>
      </c>
      <c r="E8" s="18">
        <f>[4]Outubro!$C$8</f>
        <v>28.7</v>
      </c>
      <c r="F8" s="18">
        <f>[4]Outubro!$C$9</f>
        <v>26</v>
      </c>
      <c r="G8" s="18">
        <f>[4]Outubro!$C$10</f>
        <v>26.3</v>
      </c>
      <c r="H8" s="18">
        <f>[4]Outubro!$C$11</f>
        <v>26.5</v>
      </c>
      <c r="I8" s="18">
        <f>[4]Outubro!$C$12</f>
        <v>32.6</v>
      </c>
      <c r="J8" s="18">
        <f>[4]Outubro!$C$13</f>
        <v>36.1</v>
      </c>
      <c r="K8" s="18">
        <f>[4]Outubro!$C$14</f>
        <v>30</v>
      </c>
      <c r="L8" s="18">
        <f>[4]Outubro!$C$15</f>
        <v>28.1</v>
      </c>
      <c r="M8" s="18">
        <f>[4]Outubro!$C$16</f>
        <v>30.9</v>
      </c>
      <c r="N8" s="18">
        <f>[4]Outubro!$C$17</f>
        <v>30.5</v>
      </c>
      <c r="O8" s="18">
        <f>[4]Outubro!$C$18</f>
        <v>31.6</v>
      </c>
      <c r="P8" s="18">
        <f>[4]Outubro!$C$19</f>
        <v>25.7</v>
      </c>
      <c r="Q8" s="18">
        <f>[4]Outubro!$C$20</f>
        <v>25.3</v>
      </c>
      <c r="R8" s="18">
        <f>[4]Outubro!$C$21</f>
        <v>28.8</v>
      </c>
      <c r="S8" s="18">
        <f>[4]Outubro!$C$22</f>
        <v>30.8</v>
      </c>
      <c r="T8" s="18">
        <f>[4]Outubro!$C$23</f>
        <v>32.200000000000003</v>
      </c>
      <c r="U8" s="18">
        <f>[4]Outubro!$C$24</f>
        <v>35.1</v>
      </c>
      <c r="V8" s="18">
        <f>[4]Outubro!$C$25</f>
        <v>35.700000000000003</v>
      </c>
      <c r="W8" s="18">
        <f>[4]Outubro!$C$26</f>
        <v>31</v>
      </c>
      <c r="X8" s="18">
        <f>[4]Outubro!$C$27</f>
        <v>34</v>
      </c>
      <c r="Y8" s="18">
        <f>[4]Outubro!$C$28</f>
        <v>35.1</v>
      </c>
      <c r="Z8" s="18">
        <f>[4]Outubro!$C$29</f>
        <v>33.1</v>
      </c>
      <c r="AA8" s="18">
        <f>[4]Outubro!$C$30</f>
        <v>32.799999999999997</v>
      </c>
      <c r="AB8" s="18">
        <f>[4]Outubro!$C$31</f>
        <v>33.1</v>
      </c>
      <c r="AC8" s="18">
        <f>[4]Outubro!$C$32</f>
        <v>30.3</v>
      </c>
      <c r="AD8" s="18">
        <f>[4]Outubro!$C$33</f>
        <v>30.5</v>
      </c>
      <c r="AE8" s="18">
        <f>[4]Outubro!$C$34</f>
        <v>31.9</v>
      </c>
      <c r="AF8" s="18">
        <f>[4]Outubro!$C$35</f>
        <v>32.200000000000003</v>
      </c>
      <c r="AG8" s="47">
        <f t="shared" ref="AG8" si="3">MAX(B8:AF8)</f>
        <v>36.1</v>
      </c>
      <c r="AH8" s="49">
        <f t="shared" ref="AH8" si="4">AVERAGE(B8:AF8)</f>
        <v>30.480645161290326</v>
      </c>
    </row>
    <row r="9" spans="1:34" ht="17.100000000000001" customHeight="1" x14ac:dyDescent="0.2">
      <c r="A9" s="16" t="s">
        <v>48</v>
      </c>
      <c r="B9" s="18">
        <f>[5]Outubro!$C$5</f>
        <v>16.899999999999999</v>
      </c>
      <c r="C9" s="18">
        <f>[5]Outubro!$C$6</f>
        <v>27.7</v>
      </c>
      <c r="D9" s="18">
        <f>[5]Outubro!$C$7</f>
        <v>35.4</v>
      </c>
      <c r="E9" s="18">
        <f>[5]Outubro!$C$8</f>
        <v>22.6</v>
      </c>
      <c r="F9" s="18">
        <f>[5]Outubro!$C$9</f>
        <v>27.5</v>
      </c>
      <c r="G9" s="18">
        <f>[5]Outubro!$C$10</f>
        <v>26.1</v>
      </c>
      <c r="H9" s="18">
        <f>[5]Outubro!$C$11</f>
        <v>31.9</v>
      </c>
      <c r="I9" s="18">
        <f>[5]Outubro!$C$12</f>
        <v>33.200000000000003</v>
      </c>
      <c r="J9" s="18">
        <f>[5]Outubro!$C$13</f>
        <v>35.9</v>
      </c>
      <c r="K9" s="18">
        <f>[5]Outubro!$C$14</f>
        <v>31</v>
      </c>
      <c r="L9" s="18">
        <f>[5]Outubro!$C$15</f>
        <v>27.2</v>
      </c>
      <c r="M9" s="18">
        <f>[5]Outubro!$C$16</f>
        <v>33.9</v>
      </c>
      <c r="N9" s="18">
        <f>[5]Outubro!$C$17</f>
        <v>27.5</v>
      </c>
      <c r="O9" s="18">
        <f>[5]Outubro!$C$18</f>
        <v>29.6</v>
      </c>
      <c r="P9" s="18">
        <f>[5]Outubro!$C$19</f>
        <v>24.9</v>
      </c>
      <c r="Q9" s="18">
        <f>[5]Outubro!$C$20</f>
        <v>31.2</v>
      </c>
      <c r="R9" s="18">
        <f>[5]Outubro!$C$21</f>
        <v>32.700000000000003</v>
      </c>
      <c r="S9" s="18">
        <f>[5]Outubro!$C$22</f>
        <v>33.200000000000003</v>
      </c>
      <c r="T9" s="18">
        <f>[5]Outubro!$C$23</f>
        <v>34.6</v>
      </c>
      <c r="U9" s="18">
        <f>[5]Outubro!$C$24</f>
        <v>36.4</v>
      </c>
      <c r="V9" s="18">
        <f>[5]Outubro!$C$25</f>
        <v>36.799999999999997</v>
      </c>
      <c r="W9" s="18">
        <f>[5]Outubro!$C$26</f>
        <v>35.299999999999997</v>
      </c>
      <c r="X9" s="18">
        <f>[5]Outubro!$C$27</f>
        <v>36.6</v>
      </c>
      <c r="Y9" s="18">
        <f>[5]Outubro!$C$28</f>
        <v>35</v>
      </c>
      <c r="Z9" s="18">
        <f>[5]Outubro!$C$29</f>
        <v>33</v>
      </c>
      <c r="AA9" s="18">
        <f>[5]Outubro!$C$30</f>
        <v>36.4</v>
      </c>
      <c r="AB9" s="18">
        <f>[5]Outubro!$C$31</f>
        <v>30.1</v>
      </c>
      <c r="AC9" s="18">
        <f>[5]Outubro!$C$32</f>
        <v>33.6</v>
      </c>
      <c r="AD9" s="18">
        <f>[5]Outubro!$C$33</f>
        <v>35.299999999999997</v>
      </c>
      <c r="AE9" s="18">
        <f>[5]Outubro!$C$34</f>
        <v>35.4</v>
      </c>
      <c r="AF9" s="18">
        <f>[5]Outubro!$C$35</f>
        <v>34.9</v>
      </c>
      <c r="AG9" s="47">
        <f t="shared" ref="AG9" si="5">MAX(B9:AF9)</f>
        <v>36.799999999999997</v>
      </c>
      <c r="AH9" s="49">
        <f t="shared" ref="AH9" si="6">AVERAGE(B9:AF9)</f>
        <v>31.670967741935478</v>
      </c>
    </row>
    <row r="10" spans="1:34" ht="17.100000000000001" customHeight="1" x14ac:dyDescent="0.2">
      <c r="A10" s="16" t="s">
        <v>2</v>
      </c>
      <c r="B10" s="18">
        <f>[6]Outubro!$C$5</f>
        <v>27.1</v>
      </c>
      <c r="C10" s="18">
        <f>[6]Outubro!$C$6</f>
        <v>26.8</v>
      </c>
      <c r="D10" s="18">
        <f>[6]Outubro!$C$7</f>
        <v>33.1</v>
      </c>
      <c r="E10" s="18">
        <f>[6]Outubro!$C$8</f>
        <v>25.8</v>
      </c>
      <c r="F10" s="18">
        <f>[6]Outubro!$C$9</f>
        <v>27.2</v>
      </c>
      <c r="G10" s="18">
        <f>[6]Outubro!$C$10</f>
        <v>29.8</v>
      </c>
      <c r="H10" s="18">
        <f>[6]Outubro!$C$11</f>
        <v>28.4</v>
      </c>
      <c r="I10" s="18">
        <f>[6]Outubro!$C$12</f>
        <v>30.1</v>
      </c>
      <c r="J10" s="18">
        <f>[6]Outubro!$C$13</f>
        <v>33.6</v>
      </c>
      <c r="K10" s="18">
        <f>[6]Outubro!$C$14</f>
        <v>32.1</v>
      </c>
      <c r="L10" s="18">
        <f>[6]Outubro!$C$15</f>
        <v>28.9</v>
      </c>
      <c r="M10" s="18">
        <f>[6]Outubro!$C$16</f>
        <v>31.6</v>
      </c>
      <c r="N10" s="18">
        <f>[6]Outubro!$C$17</f>
        <v>29.5</v>
      </c>
      <c r="O10" s="18">
        <f>[6]Outubro!$C$18</f>
        <v>32.5</v>
      </c>
      <c r="P10" s="18">
        <f>[6]Outubro!$C$19</f>
        <v>24.7</v>
      </c>
      <c r="Q10" s="18">
        <f>[6]Outubro!$C$20</f>
        <v>30.5</v>
      </c>
      <c r="R10" s="18">
        <f>[6]Outubro!$C$21</f>
        <v>31.3</v>
      </c>
      <c r="S10" s="18">
        <f>[6]Outubro!$C$22</f>
        <v>31.1</v>
      </c>
      <c r="T10" s="18">
        <f>[6]Outubro!$C$23</f>
        <v>32</v>
      </c>
      <c r="U10" s="18">
        <f>[6]Outubro!$C$24</f>
        <v>34.6</v>
      </c>
      <c r="V10" s="18">
        <f>[6]Outubro!$C$25</f>
        <v>33.6</v>
      </c>
      <c r="W10" s="18">
        <f>[6]Outubro!$C$26</f>
        <v>29.8</v>
      </c>
      <c r="X10" s="18">
        <f>[6]Outubro!$C$27</f>
        <v>33</v>
      </c>
      <c r="Y10" s="18">
        <f>[6]Outubro!$C$28</f>
        <v>31.7</v>
      </c>
      <c r="Z10" s="18">
        <f>[6]Outubro!$C$29</f>
        <v>32.5</v>
      </c>
      <c r="AA10" s="18">
        <f>[6]Outubro!$C$30</f>
        <v>33.799999999999997</v>
      </c>
      <c r="AB10" s="18">
        <f>[6]Outubro!$C$31</f>
        <v>29.1</v>
      </c>
      <c r="AC10" s="18">
        <f>[6]Outubro!$C$32</f>
        <v>33.1</v>
      </c>
      <c r="AD10" s="18">
        <f>[6]Outubro!$C$33</f>
        <v>33.799999999999997</v>
      </c>
      <c r="AE10" s="18">
        <f>[6]Outubro!$C$34</f>
        <v>31.5</v>
      </c>
      <c r="AF10" s="18">
        <f>[6]Outubro!$C$35</f>
        <v>33.5</v>
      </c>
      <c r="AG10" s="47">
        <f t="shared" si="1"/>
        <v>34.6</v>
      </c>
      <c r="AH10" s="49">
        <f t="shared" si="2"/>
        <v>30.841935483870969</v>
      </c>
    </row>
    <row r="11" spans="1:34" ht="17.100000000000001" customHeight="1" x14ac:dyDescent="0.2">
      <c r="A11" s="16" t="s">
        <v>3</v>
      </c>
      <c r="B11" s="18">
        <f>[7]Outubro!$C$5</f>
        <v>31.4</v>
      </c>
      <c r="C11" s="18">
        <f>[7]Outubro!$C$6</f>
        <v>29.1</v>
      </c>
      <c r="D11" s="18">
        <f>[7]Outubro!$C$7</f>
        <v>34.4</v>
      </c>
      <c r="E11" s="18">
        <f>[7]Outubro!$C$8</f>
        <v>25.9</v>
      </c>
      <c r="F11" s="18">
        <f>[7]Outubro!$C$9</f>
        <v>29.3</v>
      </c>
      <c r="G11" s="18">
        <f>[7]Outubro!$C$10</f>
        <v>31</v>
      </c>
      <c r="H11" s="18">
        <f>[7]Outubro!$C$11</f>
        <v>29.8</v>
      </c>
      <c r="I11" s="18">
        <f>[7]Outubro!$C$12</f>
        <v>29.2</v>
      </c>
      <c r="J11" s="18">
        <f>[7]Outubro!$C$13</f>
        <v>32.9</v>
      </c>
      <c r="K11" s="18">
        <f>[7]Outubro!$C$14</f>
        <v>32.9</v>
      </c>
      <c r="L11" s="18">
        <f>[7]Outubro!$C$15</f>
        <v>33.1</v>
      </c>
      <c r="M11" s="18">
        <f>[7]Outubro!$C$16</f>
        <v>31.9</v>
      </c>
      <c r="N11" s="18">
        <f>[7]Outubro!$C$17</f>
        <v>35.4</v>
      </c>
      <c r="O11" s="18">
        <f>[7]Outubro!$C$18</f>
        <v>34.6</v>
      </c>
      <c r="P11" s="18">
        <f>[7]Outubro!$C$19</f>
        <v>30.1</v>
      </c>
      <c r="Q11" s="18">
        <f>[7]Outubro!$C$20</f>
        <v>33.4</v>
      </c>
      <c r="R11" s="18">
        <f>[7]Outubro!$C$21</f>
        <v>32.4</v>
      </c>
      <c r="S11" s="18">
        <f>[7]Outubro!$C$22</f>
        <v>30.7</v>
      </c>
      <c r="T11" s="18">
        <f>[7]Outubro!$C$23</f>
        <v>33.700000000000003</v>
      </c>
      <c r="U11" s="18">
        <f>[7]Outubro!$C$24</f>
        <v>35.799999999999997</v>
      </c>
      <c r="V11" s="18">
        <f>[7]Outubro!$C$25</f>
        <v>35</v>
      </c>
      <c r="W11" s="18">
        <f>[7]Outubro!$C$26</f>
        <v>33</v>
      </c>
      <c r="X11" s="18">
        <f>[7]Outubro!$C$27</f>
        <v>32.4</v>
      </c>
      <c r="Y11" s="18">
        <f>[7]Outubro!$C$28</f>
        <v>35</v>
      </c>
      <c r="Z11" s="18">
        <f>[7]Outubro!$C$29</f>
        <v>33.799999999999997</v>
      </c>
      <c r="AA11" s="18">
        <f>[7]Outubro!$C$30</f>
        <v>36</v>
      </c>
      <c r="AB11" s="18">
        <f>[7]Outubro!$C$31</f>
        <v>34.1</v>
      </c>
      <c r="AC11" s="18">
        <f>[7]Outubro!$C$32</f>
        <v>33.200000000000003</v>
      </c>
      <c r="AD11" s="18">
        <f>[7]Outubro!$C$33</f>
        <v>34.299999999999997</v>
      </c>
      <c r="AE11" s="18">
        <f>[7]Outubro!$C$34</f>
        <v>33.1</v>
      </c>
      <c r="AF11" s="18">
        <f>[7]Outubro!$C$35</f>
        <v>34.200000000000003</v>
      </c>
      <c r="AG11" s="47">
        <f t="shared" si="1"/>
        <v>36</v>
      </c>
      <c r="AH11" s="49">
        <f t="shared" si="2"/>
        <v>32.616129032258065</v>
      </c>
    </row>
    <row r="12" spans="1:34" ht="17.100000000000001" customHeight="1" x14ac:dyDescent="0.2">
      <c r="A12" s="16" t="s">
        <v>4</v>
      </c>
      <c r="B12" s="18">
        <f>[8]Outubro!$C$5</f>
        <v>29.6</v>
      </c>
      <c r="C12" s="18">
        <f>[8]Outubro!$C$6</f>
        <v>26.2</v>
      </c>
      <c r="D12" s="18">
        <f>[8]Outubro!$C$7</f>
        <v>32.1</v>
      </c>
      <c r="E12" s="18">
        <f>[8]Outubro!$C$8</f>
        <v>24.1</v>
      </c>
      <c r="F12" s="18">
        <f>[8]Outubro!$C$9</f>
        <v>26.3</v>
      </c>
      <c r="G12" s="18">
        <f>[8]Outubro!$C$10</f>
        <v>28.6</v>
      </c>
      <c r="H12" s="18">
        <f>[8]Outubro!$C$11</f>
        <v>28.2</v>
      </c>
      <c r="I12" s="18">
        <f>[8]Outubro!$C$12</f>
        <v>28.9</v>
      </c>
      <c r="J12" s="18">
        <f>[8]Outubro!$C$13</f>
        <v>31.2</v>
      </c>
      <c r="K12" s="18">
        <f>[8]Outubro!$C$14</f>
        <v>30.7</v>
      </c>
      <c r="L12" s="18">
        <f>[8]Outubro!$C$15</f>
        <v>30.5</v>
      </c>
      <c r="M12" s="18">
        <f>[8]Outubro!$C$16</f>
        <v>29.6</v>
      </c>
      <c r="N12" s="18">
        <f>[8]Outubro!$C$17</f>
        <v>32.299999999999997</v>
      </c>
      <c r="O12" s="18">
        <f>[8]Outubro!$C$18</f>
        <v>31.3</v>
      </c>
      <c r="P12" s="18">
        <f>[8]Outubro!$C$19</f>
        <v>28.8</v>
      </c>
      <c r="Q12" s="18">
        <f>[8]Outubro!$C$20</f>
        <v>31.4</v>
      </c>
      <c r="R12" s="18">
        <f>[8]Outubro!$C$21</f>
        <v>30.7</v>
      </c>
      <c r="S12" s="18">
        <f>[8]Outubro!$C$22</f>
        <v>28.6</v>
      </c>
      <c r="T12" s="18">
        <f>[8]Outubro!$C$23</f>
        <v>31.1</v>
      </c>
      <c r="U12" s="18">
        <f>[8]Outubro!$C$24</f>
        <v>33</v>
      </c>
      <c r="V12" s="18">
        <f>[8]Outubro!$C$25</f>
        <v>31.6</v>
      </c>
      <c r="W12" s="18">
        <f>[8]Outubro!$C$26</f>
        <v>32.4</v>
      </c>
      <c r="X12" s="18">
        <f>[8]Outubro!$C$27</f>
        <v>31.2</v>
      </c>
      <c r="Y12" s="18">
        <f>[8]Outubro!$C$28</f>
        <v>31</v>
      </c>
      <c r="Z12" s="18">
        <f>[8]Outubro!$C$29</f>
        <v>31.8</v>
      </c>
      <c r="AA12" s="18">
        <f>[8]Outubro!$C$30</f>
        <v>33.700000000000003</v>
      </c>
      <c r="AB12" s="18">
        <f>[8]Outubro!$C$31</f>
        <v>28.8</v>
      </c>
      <c r="AC12" s="18">
        <f>[8]Outubro!$C$32</f>
        <v>31.3</v>
      </c>
      <c r="AD12" s="18">
        <f>[8]Outubro!$C$33</f>
        <v>31.8</v>
      </c>
      <c r="AE12" s="18">
        <f>[8]Outubro!$C$34</f>
        <v>30.5</v>
      </c>
      <c r="AF12" s="18">
        <f>[8]Outubro!$C$35</f>
        <v>30.7</v>
      </c>
      <c r="AG12" s="47">
        <f t="shared" si="1"/>
        <v>33.700000000000003</v>
      </c>
      <c r="AH12" s="49">
        <f t="shared" si="2"/>
        <v>30.258064516129032</v>
      </c>
    </row>
    <row r="13" spans="1:34" ht="17.100000000000001" customHeight="1" x14ac:dyDescent="0.2">
      <c r="A13" s="16" t="s">
        <v>5</v>
      </c>
      <c r="B13" s="18">
        <f>[9]Outubro!$C$5</f>
        <v>26.2</v>
      </c>
      <c r="C13" s="18">
        <f>[9]Outubro!$C$6</f>
        <v>29.5</v>
      </c>
      <c r="D13" s="18">
        <f>[9]Outubro!$C$7</f>
        <v>37.1</v>
      </c>
      <c r="E13" s="18">
        <f>[9]Outubro!$C$8</f>
        <v>30.8</v>
      </c>
      <c r="F13" s="18">
        <f>[9]Outubro!$C$9</f>
        <v>29.4</v>
      </c>
      <c r="G13" s="18">
        <f>[9]Outubro!$C$10</f>
        <v>27.1</v>
      </c>
      <c r="H13" s="18">
        <f>[9]Outubro!$C$11</f>
        <v>29.3</v>
      </c>
      <c r="I13" s="18">
        <f>[9]Outubro!$C$12</f>
        <v>34.9</v>
      </c>
      <c r="J13" s="18">
        <f>[9]Outubro!$C$13</f>
        <v>37</v>
      </c>
      <c r="K13" s="18">
        <f>[9]Outubro!$C$14</f>
        <v>36.1</v>
      </c>
      <c r="L13" s="18">
        <f>[9]Outubro!$C$15</f>
        <v>30.7</v>
      </c>
      <c r="M13" s="18">
        <f>[9]Outubro!$C$16</f>
        <v>35</v>
      </c>
      <c r="N13" s="18">
        <f>[9]Outubro!$C$17</f>
        <v>33.5</v>
      </c>
      <c r="O13" s="18">
        <f>[9]Outubro!$C$18</f>
        <v>28.7</v>
      </c>
      <c r="P13" s="18">
        <f>[9]Outubro!$C$19</f>
        <v>30.2</v>
      </c>
      <c r="Q13" s="18">
        <f>[9]Outubro!$C$20</f>
        <v>33.299999999999997</v>
      </c>
      <c r="R13" s="18">
        <f>[9]Outubro!$C$21</f>
        <v>32.200000000000003</v>
      </c>
      <c r="S13" s="18">
        <f>[9]Outubro!$C$22</f>
        <v>34.299999999999997</v>
      </c>
      <c r="T13" s="18">
        <f>[9]Outubro!$C$23</f>
        <v>35.4</v>
      </c>
      <c r="U13" s="18">
        <f>[9]Outubro!$C$24</f>
        <v>38.700000000000003</v>
      </c>
      <c r="V13" s="18">
        <f>[9]Outubro!$C$25</f>
        <v>38.700000000000003</v>
      </c>
      <c r="W13" s="18">
        <f>[9]Outubro!$C$26</f>
        <v>36</v>
      </c>
      <c r="X13" s="18">
        <f>[9]Outubro!$C$27</f>
        <v>37</v>
      </c>
      <c r="Y13" s="18">
        <f>[9]Outubro!$C$28</f>
        <v>36.4</v>
      </c>
      <c r="Z13" s="18">
        <f>[9]Outubro!$C$29</f>
        <v>32.799999999999997</v>
      </c>
      <c r="AA13" s="18">
        <f>[9]Outubro!$C$30</f>
        <v>37.4</v>
      </c>
      <c r="AB13" s="18">
        <f>[9]Outubro!$C$31</f>
        <v>33.4</v>
      </c>
      <c r="AC13" s="18">
        <f>[9]Outubro!$C$32</f>
        <v>35.200000000000003</v>
      </c>
      <c r="AD13" s="18">
        <f>[9]Outubro!$C$33</f>
        <v>38.200000000000003</v>
      </c>
      <c r="AE13" s="18">
        <f>[9]Outubro!$C$34</f>
        <v>35.9</v>
      </c>
      <c r="AF13" s="18">
        <f>[9]Outubro!$C$35</f>
        <v>35.799999999999997</v>
      </c>
      <c r="AG13" s="47">
        <f t="shared" si="1"/>
        <v>38.700000000000003</v>
      </c>
      <c r="AH13" s="49">
        <f t="shared" si="2"/>
        <v>33.748387096774195</v>
      </c>
    </row>
    <row r="14" spans="1:34" ht="17.100000000000001" customHeight="1" x14ac:dyDescent="0.2">
      <c r="A14" s="16" t="s">
        <v>50</v>
      </c>
      <c r="B14" s="18">
        <f>[10]Outubro!$C$5</f>
        <v>29.8</v>
      </c>
      <c r="C14" s="18">
        <f>[10]Outubro!$C$6</f>
        <v>29.4</v>
      </c>
      <c r="D14" s="18">
        <f>[10]Outubro!$C$7</f>
        <v>33.5</v>
      </c>
      <c r="E14" s="18">
        <f>[10]Outubro!$C$8</f>
        <v>27</v>
      </c>
      <c r="F14" s="18">
        <f>[10]Outubro!$C$9</f>
        <v>27.5</v>
      </c>
      <c r="G14" s="18">
        <f>[10]Outubro!$C$10</f>
        <v>30.7</v>
      </c>
      <c r="H14" s="18">
        <f>[10]Outubro!$C$11</f>
        <v>29.4</v>
      </c>
      <c r="I14" s="18">
        <f>[10]Outubro!$C$12</f>
        <v>31.8</v>
      </c>
      <c r="J14" s="18">
        <f>[10]Outubro!$C$13</f>
        <v>33.299999999999997</v>
      </c>
      <c r="K14" s="18">
        <f>[10]Outubro!$C$14</f>
        <v>31.4</v>
      </c>
      <c r="L14" s="18">
        <f>[10]Outubro!$C$15</f>
        <v>33</v>
      </c>
      <c r="M14" s="18">
        <f>[10]Outubro!$C$16</f>
        <v>31.3</v>
      </c>
      <c r="N14" s="18">
        <f>[10]Outubro!$C$17</f>
        <v>34.1</v>
      </c>
      <c r="O14" s="18">
        <f>[10]Outubro!$C$18</f>
        <v>32.9</v>
      </c>
      <c r="P14" s="18">
        <f>[10]Outubro!$C$19</f>
        <v>30.2</v>
      </c>
      <c r="Q14" s="18">
        <f>[10]Outubro!$C$20</f>
        <v>32.1</v>
      </c>
      <c r="R14" s="18">
        <f>[10]Outubro!$C$21</f>
        <v>32.9</v>
      </c>
      <c r="S14" s="18">
        <f>[10]Outubro!$C$22</f>
        <v>30</v>
      </c>
      <c r="T14" s="18">
        <f>[10]Outubro!$C$23</f>
        <v>31.5</v>
      </c>
      <c r="U14" s="18">
        <f>[10]Outubro!$C$24</f>
        <v>33.799999999999997</v>
      </c>
      <c r="V14" s="18">
        <f>[10]Outubro!$C$25</f>
        <v>32.700000000000003</v>
      </c>
      <c r="W14" s="18">
        <f>[10]Outubro!$C$26</f>
        <v>31.8</v>
      </c>
      <c r="X14" s="18">
        <f>[10]Outubro!$C$27</f>
        <v>32.9</v>
      </c>
      <c r="Y14" s="18">
        <f>[10]Outubro!$C$28</f>
        <v>32.700000000000003</v>
      </c>
      <c r="Z14" s="18">
        <f>[10]Outubro!$C$29</f>
        <v>33.6</v>
      </c>
      <c r="AA14" s="18">
        <f>[10]Outubro!$C$30</f>
        <v>34.6</v>
      </c>
      <c r="AB14" s="18">
        <f>[10]Outubro!$C$31</f>
        <v>26.5</v>
      </c>
      <c r="AC14" s="18">
        <f>[10]Outubro!$C$32</f>
        <v>32.5</v>
      </c>
      <c r="AD14" s="18">
        <f>[10]Outubro!$C$33</f>
        <v>32.6</v>
      </c>
      <c r="AE14" s="18">
        <f>[10]Outubro!$C$34</f>
        <v>28.4</v>
      </c>
      <c r="AF14" s="18">
        <f>[10]Outubro!$C$35</f>
        <v>31.9</v>
      </c>
      <c r="AG14" s="47">
        <f>MAX(B14:AF14)</f>
        <v>34.6</v>
      </c>
      <c r="AH14" s="49">
        <f>AVERAGE(B14:AF14)</f>
        <v>31.477419354838709</v>
      </c>
    </row>
    <row r="15" spans="1:34" ht="17.100000000000001" customHeight="1" x14ac:dyDescent="0.2">
      <c r="A15" s="16" t="s">
        <v>6</v>
      </c>
      <c r="B15" s="18">
        <f>[11]Outubro!$C$5</f>
        <v>32.799999999999997</v>
      </c>
      <c r="C15" s="18">
        <f>[11]Outubro!$C$6</f>
        <v>32.9</v>
      </c>
      <c r="D15" s="18">
        <f>[11]Outubro!$C$7</f>
        <v>37.1</v>
      </c>
      <c r="E15" s="18">
        <f>[11]Outubro!$C$8</f>
        <v>29.4</v>
      </c>
      <c r="F15" s="18">
        <f>[11]Outubro!$C$9</f>
        <v>31.1</v>
      </c>
      <c r="G15" s="18">
        <f>[11]Outubro!$C$10</f>
        <v>32.200000000000003</v>
      </c>
      <c r="H15" s="18">
        <f>[11]Outubro!$C$11</f>
        <v>31.1</v>
      </c>
      <c r="I15" s="18">
        <f>[11]Outubro!$C$12</f>
        <v>36</v>
      </c>
      <c r="J15" s="18">
        <f>[11]Outubro!$C$13</f>
        <v>37.299999999999997</v>
      </c>
      <c r="K15" s="18">
        <f>[11]Outubro!$C$14</f>
        <v>35.700000000000003</v>
      </c>
      <c r="L15" s="18">
        <f>[11]Outubro!$C$15</f>
        <v>30.5</v>
      </c>
      <c r="M15" s="18">
        <f>[11]Outubro!$C$16</f>
        <v>33.1</v>
      </c>
      <c r="N15" s="18">
        <f>[11]Outubro!$C$17</f>
        <v>35.6</v>
      </c>
      <c r="O15" s="18">
        <f>[11]Outubro!$C$18</f>
        <v>34.4</v>
      </c>
      <c r="P15" s="18">
        <f>[11]Outubro!$C$19</f>
        <v>30.6</v>
      </c>
      <c r="Q15" s="18">
        <f>[11]Outubro!$C$20</f>
        <v>34.5</v>
      </c>
      <c r="R15" s="18">
        <f>[11]Outubro!$C$21</f>
        <v>35</v>
      </c>
      <c r="S15" s="18">
        <f>[11]Outubro!$C$22</f>
        <v>32.9</v>
      </c>
      <c r="T15" s="18">
        <f>[11]Outubro!$C$23</f>
        <v>34.6</v>
      </c>
      <c r="U15" s="18">
        <f>[11]Outubro!$C$24</f>
        <v>37.200000000000003</v>
      </c>
      <c r="V15" s="18">
        <f>[11]Outubro!$C$25</f>
        <v>36.299999999999997</v>
      </c>
      <c r="W15" s="18">
        <f>[11]Outubro!$C$26</f>
        <v>31.5</v>
      </c>
      <c r="X15" s="18">
        <f>[11]Outubro!$C$27</f>
        <v>37.4</v>
      </c>
      <c r="Y15" s="18">
        <f>[11]Outubro!$C$28</f>
        <v>34.1</v>
      </c>
      <c r="Z15" s="18">
        <f>[11]Outubro!$C$29</f>
        <v>35.299999999999997</v>
      </c>
      <c r="AA15" s="18">
        <f>[11]Outubro!$C$30</f>
        <v>37.200000000000003</v>
      </c>
      <c r="AB15" s="18">
        <f>[11]Outubro!$C$31</f>
        <v>31.4</v>
      </c>
      <c r="AC15" s="18">
        <f>[11]Outubro!$C$32</f>
        <v>34.1</v>
      </c>
      <c r="AD15" s="18">
        <f>[11]Outubro!$C$33</f>
        <v>36.1</v>
      </c>
      <c r="AE15" s="18">
        <f>[11]Outubro!$C$34</f>
        <v>30.8</v>
      </c>
      <c r="AF15" s="18">
        <f>[11]Outubro!$C$35</f>
        <v>34.1</v>
      </c>
      <c r="AG15" s="47">
        <f t="shared" si="1"/>
        <v>37.4</v>
      </c>
      <c r="AH15" s="49">
        <f t="shared" si="2"/>
        <v>33.945161290322581</v>
      </c>
    </row>
    <row r="16" spans="1:34" ht="17.100000000000001" customHeight="1" x14ac:dyDescent="0.2">
      <c r="A16" s="16" t="s">
        <v>7</v>
      </c>
      <c r="B16" s="18">
        <f>[12]Outubro!$C$5</f>
        <v>19.5</v>
      </c>
      <c r="C16" s="18">
        <f>[12]Outubro!$C$6</f>
        <v>24.3</v>
      </c>
      <c r="D16" s="18">
        <f>[12]Outubro!$C$7</f>
        <v>32.700000000000003</v>
      </c>
      <c r="E16" s="18">
        <f>[12]Outubro!$C$8</f>
        <v>21.8</v>
      </c>
      <c r="F16" s="18">
        <f>[12]Outubro!$C$9</f>
        <v>25.5</v>
      </c>
      <c r="G16" s="18">
        <f>[12]Outubro!$C$10</f>
        <v>25.7</v>
      </c>
      <c r="H16" s="18">
        <f>[12]Outubro!$C$11</f>
        <v>27.1</v>
      </c>
      <c r="I16" s="18">
        <f>[12]Outubro!$C$12</f>
        <v>27.1</v>
      </c>
      <c r="J16" s="18">
        <f>[12]Outubro!$C$13</f>
        <v>31</v>
      </c>
      <c r="K16" s="18">
        <f>[12]Outubro!$C$14</f>
        <v>30.3</v>
      </c>
      <c r="L16" s="18">
        <f>[12]Outubro!$C$15</f>
        <v>25.5</v>
      </c>
      <c r="M16" s="18">
        <f>[12]Outubro!$C$16</f>
        <v>32.5</v>
      </c>
      <c r="N16" s="18">
        <f>[12]Outubro!$C$17</f>
        <v>26</v>
      </c>
      <c r="O16" s="18">
        <f>[12]Outubro!$C$18</f>
        <v>27.8</v>
      </c>
      <c r="P16" s="18">
        <f>[12]Outubro!$C$19</f>
        <v>24.7</v>
      </c>
      <c r="Q16" s="18">
        <f>[12]Outubro!$C$20</f>
        <v>28.6</v>
      </c>
      <c r="R16" s="18">
        <f>[12]Outubro!$C$21</f>
        <v>29.3</v>
      </c>
      <c r="S16" s="18">
        <f>[12]Outubro!$C$22</f>
        <v>31.2</v>
      </c>
      <c r="T16" s="18">
        <f>[12]Outubro!$C$23</f>
        <v>32.200000000000003</v>
      </c>
      <c r="U16" s="18">
        <f>[12]Outubro!$C$24</f>
        <v>35.799999999999997</v>
      </c>
      <c r="V16" s="18">
        <f>[12]Outubro!$C$25</f>
        <v>35.9</v>
      </c>
      <c r="W16" s="18">
        <f>[12]Outubro!$C$26</f>
        <v>30.7</v>
      </c>
      <c r="X16" s="18">
        <f>[12]Outubro!$C$27</f>
        <v>34.9</v>
      </c>
      <c r="Y16" s="18">
        <f>[12]Outubro!$C$28</f>
        <v>34.299999999999997</v>
      </c>
      <c r="Z16" s="18">
        <f>[12]Outubro!$C$29</f>
        <v>29.9</v>
      </c>
      <c r="AA16" s="18">
        <f>[12]Outubro!$C$30</f>
        <v>32.700000000000003</v>
      </c>
      <c r="AB16" s="18">
        <f>[12]Outubro!$C$31</f>
        <v>28.9</v>
      </c>
      <c r="AC16" s="18">
        <f>[12]Outubro!$C$32</f>
        <v>31.5</v>
      </c>
      <c r="AD16" s="18">
        <f>[12]Outubro!$C$33</f>
        <v>31.6</v>
      </c>
      <c r="AE16" s="18">
        <f>[12]Outubro!$C$34</f>
        <v>32.799999999999997</v>
      </c>
      <c r="AF16" s="18">
        <f>[12]Outubro!$C$35</f>
        <v>33.5</v>
      </c>
      <c r="AG16" s="47">
        <f t="shared" si="1"/>
        <v>35.9</v>
      </c>
      <c r="AH16" s="49">
        <f t="shared" si="2"/>
        <v>29.525806451612901</v>
      </c>
    </row>
    <row r="17" spans="1:34" ht="17.100000000000001" customHeight="1" x14ac:dyDescent="0.2">
      <c r="A17" s="16" t="s">
        <v>8</v>
      </c>
      <c r="B17" s="18">
        <f>[13]Outubro!$C$5</f>
        <v>22.4</v>
      </c>
      <c r="C17" s="18">
        <f>[13]Outubro!$C$6</f>
        <v>24.9</v>
      </c>
      <c r="D17" s="18">
        <f>[13]Outubro!$C$7</f>
        <v>29.1</v>
      </c>
      <c r="E17" s="18">
        <f>[13]Outubro!$C$8</f>
        <v>23.6</v>
      </c>
      <c r="F17" s="18">
        <f>[13]Outubro!$C$9</f>
        <v>24.7</v>
      </c>
      <c r="G17" s="18">
        <f>[13]Outubro!$C$10</f>
        <v>26.8</v>
      </c>
      <c r="H17" s="18">
        <f>[13]Outubro!$C$11</f>
        <v>27.3</v>
      </c>
      <c r="I17" s="18">
        <f>[13]Outubro!$C$12</f>
        <v>26.9</v>
      </c>
      <c r="J17" s="18">
        <f>[13]Outubro!$C$13</f>
        <v>29.2</v>
      </c>
      <c r="K17" s="18">
        <f>[13]Outubro!$C$14</f>
        <v>28.5</v>
      </c>
      <c r="L17" s="18">
        <f>[13]Outubro!$C$15</f>
        <v>26.1</v>
      </c>
      <c r="M17" s="18">
        <f>[13]Outubro!$C$16</f>
        <v>30.4</v>
      </c>
      <c r="N17" s="18">
        <f>[13]Outubro!$C$17</f>
        <v>23.4</v>
      </c>
      <c r="O17" s="18">
        <f>[13]Outubro!$C$18</f>
        <v>31.4</v>
      </c>
      <c r="P17" s="18">
        <f>[13]Outubro!$C$19</f>
        <v>26.5</v>
      </c>
      <c r="Q17" s="18">
        <f>[13]Outubro!$C$20</f>
        <v>26</v>
      </c>
      <c r="R17" s="18">
        <f>[13]Outubro!$C$21</f>
        <v>26.9</v>
      </c>
      <c r="S17" s="18">
        <f>[13]Outubro!$C$22</f>
        <v>30.5</v>
      </c>
      <c r="T17" s="18">
        <f>[13]Outubro!$C$23</f>
        <v>31.4</v>
      </c>
      <c r="U17" s="18">
        <f>[13]Outubro!$C$24</f>
        <v>34.9</v>
      </c>
      <c r="V17" s="18">
        <f>[13]Outubro!$C$25</f>
        <v>36.1</v>
      </c>
      <c r="W17" s="18">
        <f>[13]Outubro!$C$26</f>
        <v>30.9</v>
      </c>
      <c r="X17" s="18">
        <f>[13]Outubro!$C$27</f>
        <v>35.1</v>
      </c>
      <c r="Y17" s="18">
        <f>[13]Outubro!$C$28</f>
        <v>32.700000000000003</v>
      </c>
      <c r="Z17" s="18">
        <f>[13]Outubro!$C$29</f>
        <v>31.2</v>
      </c>
      <c r="AA17" s="18">
        <f>[13]Outubro!$C$30</f>
        <v>32.200000000000003</v>
      </c>
      <c r="AB17" s="18">
        <f>[13]Outubro!$C$31</f>
        <v>30.5</v>
      </c>
      <c r="AC17" s="18">
        <f>[13]Outubro!$C$32</f>
        <v>30.6</v>
      </c>
      <c r="AD17" s="18">
        <f>[13]Outubro!$C$33</f>
        <v>29.8</v>
      </c>
      <c r="AE17" s="18">
        <f>[13]Outubro!$C$34</f>
        <v>31.1</v>
      </c>
      <c r="AF17" s="18">
        <f>[13]Outubro!$C$35</f>
        <v>32.4</v>
      </c>
      <c r="AG17" s="47">
        <f>MAX(B17:AF17)</f>
        <v>36.1</v>
      </c>
      <c r="AH17" s="49">
        <f>AVERAGE(B17:AF17)</f>
        <v>29.14516129032258</v>
      </c>
    </row>
    <row r="18" spans="1:34" ht="17.100000000000001" customHeight="1" x14ac:dyDescent="0.2">
      <c r="A18" s="16" t="s">
        <v>9</v>
      </c>
      <c r="B18" s="18">
        <f>[14]Outubro!$C$5</f>
        <v>21.8</v>
      </c>
      <c r="C18" s="18">
        <f>[14]Outubro!$C$6</f>
        <v>23.4</v>
      </c>
      <c r="D18" s="18">
        <f>[14]Outubro!$C$7</f>
        <v>32.299999999999997</v>
      </c>
      <c r="E18" s="18">
        <f>[14]Outubro!$C$8</f>
        <v>23.3</v>
      </c>
      <c r="F18" s="18">
        <f>[14]Outubro!$C$9</f>
        <v>25.2</v>
      </c>
      <c r="G18" s="18">
        <f>[14]Outubro!$C$10</f>
        <v>26.3</v>
      </c>
      <c r="H18" s="18">
        <f>[14]Outubro!$C$11</f>
        <v>26.9</v>
      </c>
      <c r="I18" s="18">
        <f>[14]Outubro!$C$12</f>
        <v>27.1</v>
      </c>
      <c r="J18" s="18">
        <f>[14]Outubro!$C$13</f>
        <v>30</v>
      </c>
      <c r="K18" s="18">
        <f>[14]Outubro!$C$14</f>
        <v>30.9</v>
      </c>
      <c r="L18" s="18">
        <f>[14]Outubro!$C$15</f>
        <v>25.9</v>
      </c>
      <c r="M18" s="18">
        <f>[14]Outubro!$C$16</f>
        <v>31.9</v>
      </c>
      <c r="N18" s="18">
        <f>[14]Outubro!$C$17</f>
        <v>26.5</v>
      </c>
      <c r="O18" s="18">
        <f>[14]Outubro!$C$18</f>
        <v>29.2</v>
      </c>
      <c r="P18" s="18">
        <f>[14]Outubro!$C$19</f>
        <v>26.1</v>
      </c>
      <c r="Q18" s="18">
        <f>[14]Outubro!$C$20</f>
        <v>26.6</v>
      </c>
      <c r="R18" s="18">
        <f>[14]Outubro!$C$21</f>
        <v>28.6</v>
      </c>
      <c r="S18" s="18">
        <f>[14]Outubro!$C$22</f>
        <v>31.2</v>
      </c>
      <c r="T18" s="18">
        <f>[14]Outubro!$C$23</f>
        <v>31.7</v>
      </c>
      <c r="U18" s="18">
        <f>[14]Outubro!$C$24</f>
        <v>35.6</v>
      </c>
      <c r="V18" s="18">
        <f>[14]Outubro!$C$25</f>
        <v>35.9</v>
      </c>
      <c r="W18" s="18">
        <f>[14]Outubro!$C$26</f>
        <v>30.8</v>
      </c>
      <c r="X18" s="18">
        <f>[14]Outubro!$C$27</f>
        <v>34</v>
      </c>
      <c r="Y18" s="18">
        <f>[14]Outubro!$C$28</f>
        <v>30.5</v>
      </c>
      <c r="Z18" s="18">
        <f>[14]Outubro!$C$29</f>
        <v>31.6</v>
      </c>
      <c r="AA18" s="18">
        <f>[14]Outubro!$C$30</f>
        <v>33.200000000000003</v>
      </c>
      <c r="AB18" s="18">
        <f>[14]Outubro!$C$31</f>
        <v>32.200000000000003</v>
      </c>
      <c r="AC18" s="18">
        <f>[14]Outubro!$C$32</f>
        <v>31.2</v>
      </c>
      <c r="AD18" s="18">
        <f>[14]Outubro!$C$33</f>
        <v>31</v>
      </c>
      <c r="AE18" s="18">
        <f>[14]Outubro!$C$34</f>
        <v>32.5</v>
      </c>
      <c r="AF18" s="18">
        <f>[14]Outubro!$C$35</f>
        <v>33.1</v>
      </c>
      <c r="AG18" s="47">
        <f>MAX(B18:AF18)</f>
        <v>35.9</v>
      </c>
      <c r="AH18" s="49">
        <f>AVERAGE(B18:AF18)</f>
        <v>29.564516129032263</v>
      </c>
    </row>
    <row r="19" spans="1:34" ht="17.100000000000001" customHeight="1" x14ac:dyDescent="0.2">
      <c r="A19" s="16" t="s">
        <v>49</v>
      </c>
      <c r="B19" s="18">
        <f>[15]Outubro!$C$5</f>
        <v>19.399999999999999</v>
      </c>
      <c r="C19" s="18">
        <f>[15]Outubro!$C$6</f>
        <v>28.9</v>
      </c>
      <c r="D19" s="18">
        <f>[15]Outubro!$C$7</f>
        <v>34.6</v>
      </c>
      <c r="E19" s="18">
        <f>[15]Outubro!$C$8</f>
        <v>25</v>
      </c>
      <c r="F19" s="18">
        <f>[15]Outubro!$C$9</f>
        <v>28.1</v>
      </c>
      <c r="G19" s="18">
        <f>[15]Outubro!$C$10</f>
        <v>28.4</v>
      </c>
      <c r="H19" s="18">
        <f>[15]Outubro!$C$11</f>
        <v>30.4</v>
      </c>
      <c r="I19" s="18">
        <f>[15]Outubro!$C$12</f>
        <v>32</v>
      </c>
      <c r="J19" s="18">
        <f>[15]Outubro!$C$13</f>
        <v>34.5</v>
      </c>
      <c r="K19" s="18">
        <f>[15]Outubro!$C$14</f>
        <v>29.5</v>
      </c>
      <c r="L19" s="18">
        <f>[15]Outubro!$C$15</f>
        <v>27.9</v>
      </c>
      <c r="M19" s="18">
        <f>[15]Outubro!$C$16</f>
        <v>32.5</v>
      </c>
      <c r="N19" s="18">
        <f>[15]Outubro!$C$17</f>
        <v>24.2</v>
      </c>
      <c r="O19" s="18">
        <f>[15]Outubro!$C$18</f>
        <v>30.1</v>
      </c>
      <c r="P19" s="18">
        <f>[15]Outubro!$C$19</f>
        <v>25.5</v>
      </c>
      <c r="Q19" s="18">
        <f>[15]Outubro!$C$20</f>
        <v>31</v>
      </c>
      <c r="R19" s="18">
        <f>[15]Outubro!$C$21</f>
        <v>33.1</v>
      </c>
      <c r="S19" s="18">
        <f>[15]Outubro!$C$22</f>
        <v>32.6</v>
      </c>
      <c r="T19" s="18">
        <f>[15]Outubro!$C$23</f>
        <v>33.5</v>
      </c>
      <c r="U19" s="18">
        <f>[15]Outubro!$C$24</f>
        <v>34.9</v>
      </c>
      <c r="V19" s="18">
        <f>[15]Outubro!$C$25</f>
        <v>35</v>
      </c>
      <c r="W19" s="18">
        <f>[15]Outubro!$C$26</f>
        <v>33.799999999999997</v>
      </c>
      <c r="X19" s="18">
        <f>[15]Outubro!$C$27</f>
        <v>34.299999999999997</v>
      </c>
      <c r="Y19" s="18">
        <f>[15]Outubro!$C$28</f>
        <v>33.4</v>
      </c>
      <c r="Z19" s="18">
        <f>[15]Outubro!$C$29</f>
        <v>32.1</v>
      </c>
      <c r="AA19" s="18">
        <f>[15]Outubro!$C$30</f>
        <v>33.9</v>
      </c>
      <c r="AB19" s="18">
        <f>[15]Outubro!$C$31</f>
        <v>29.7</v>
      </c>
      <c r="AC19" s="18">
        <f>[15]Outubro!$C$32</f>
        <v>33.200000000000003</v>
      </c>
      <c r="AD19" s="18">
        <f>[15]Outubro!$C$33</f>
        <v>33.700000000000003</v>
      </c>
      <c r="AE19" s="18">
        <f>[15]Outubro!$C$34</f>
        <v>31.6</v>
      </c>
      <c r="AF19" s="18">
        <f>[15]Outubro!$C$35</f>
        <v>33.5</v>
      </c>
      <c r="AG19" s="47">
        <f>MAX(B19:AF19)</f>
        <v>35</v>
      </c>
      <c r="AH19" s="49">
        <f>AVERAGE(B19:AF19)</f>
        <v>30.977419354838712</v>
      </c>
    </row>
    <row r="20" spans="1:34" ht="17.100000000000001" customHeight="1" x14ac:dyDescent="0.2">
      <c r="A20" s="16" t="s">
        <v>10</v>
      </c>
      <c r="B20" s="18">
        <f>[16]Outubro!$C$5</f>
        <v>20.5</v>
      </c>
      <c r="C20" s="18">
        <f>[16]Outubro!$C$6</f>
        <v>24.8</v>
      </c>
      <c r="D20" s="18">
        <f>[16]Outubro!$C$7</f>
        <v>31.7</v>
      </c>
      <c r="E20" s="18">
        <f>[16]Outubro!$C$8</f>
        <v>23.2</v>
      </c>
      <c r="F20" s="18">
        <f>[16]Outubro!$C$9</f>
        <v>25.4</v>
      </c>
      <c r="G20" s="18">
        <f>[16]Outubro!$C$10</f>
        <v>26.7</v>
      </c>
      <c r="H20" s="18">
        <f>[16]Outubro!$C$11</f>
        <v>28.5</v>
      </c>
      <c r="I20" s="18">
        <f>[16]Outubro!$C$12</f>
        <v>28.5</v>
      </c>
      <c r="J20" s="18">
        <f>[16]Outubro!$C$13</f>
        <v>31.1</v>
      </c>
      <c r="K20" s="18">
        <f>[16]Outubro!$C$14</f>
        <v>30.3</v>
      </c>
      <c r="L20" s="18">
        <f>[16]Outubro!$C$15</f>
        <v>25.7</v>
      </c>
      <c r="M20" s="18">
        <f>[16]Outubro!$C$16</f>
        <v>31.4</v>
      </c>
      <c r="N20" s="18">
        <f>[16]Outubro!$C$17</f>
        <v>25.8</v>
      </c>
      <c r="O20" s="18">
        <f>[16]Outubro!$C$18</f>
        <v>28.4</v>
      </c>
      <c r="P20" s="18">
        <f>[16]Outubro!$C$19</f>
        <v>26.7</v>
      </c>
      <c r="Q20" s="18">
        <f>[16]Outubro!$C$20</f>
        <v>28.5</v>
      </c>
      <c r="R20" s="18">
        <f>[16]Outubro!$C$21</f>
        <v>28.6</v>
      </c>
      <c r="S20" s="18">
        <f>[16]Outubro!$C$22</f>
        <v>31.3</v>
      </c>
      <c r="T20" s="18">
        <f>[16]Outubro!$C$23</f>
        <v>31.7</v>
      </c>
      <c r="U20" s="18">
        <f>[16]Outubro!$C$24</f>
        <v>35.6</v>
      </c>
      <c r="V20" s="18">
        <f>[16]Outubro!$C$25</f>
        <v>36.700000000000003</v>
      </c>
      <c r="W20" s="18">
        <f>[16]Outubro!$C$26</f>
        <v>31.5</v>
      </c>
      <c r="X20" s="18">
        <f>[16]Outubro!$C$27</f>
        <v>34.700000000000003</v>
      </c>
      <c r="Y20" s="18">
        <f>[16]Outubro!$C$28</f>
        <v>33.299999999999997</v>
      </c>
      <c r="Z20" s="18">
        <f>[16]Outubro!$C$29</f>
        <v>31.2</v>
      </c>
      <c r="AA20" s="18">
        <f>[16]Outubro!$C$30</f>
        <v>33.299999999999997</v>
      </c>
      <c r="AB20" s="18">
        <f>[16]Outubro!$C$31</f>
        <v>31.4</v>
      </c>
      <c r="AC20" s="18">
        <f>[16]Outubro!$C$32</f>
        <v>31.6</v>
      </c>
      <c r="AD20" s="18">
        <f>[16]Outubro!$C$33</f>
        <v>32.6</v>
      </c>
      <c r="AE20" s="18">
        <f>[16]Outubro!$C$34</f>
        <v>34.5</v>
      </c>
      <c r="AF20" s="18">
        <f>[16]Outubro!$C$35</f>
        <v>33.799999999999997</v>
      </c>
      <c r="AG20" s="47">
        <f t="shared" ref="AG20:AG30" si="7">MAX(B20:AF20)</f>
        <v>36.700000000000003</v>
      </c>
      <c r="AH20" s="49">
        <f t="shared" ref="AH20:AH30" si="8">AVERAGE(B20:AF20)</f>
        <v>29.967741935483872</v>
      </c>
    </row>
    <row r="21" spans="1:34" ht="17.100000000000001" customHeight="1" x14ac:dyDescent="0.2">
      <c r="A21" s="16" t="s">
        <v>11</v>
      </c>
      <c r="B21" s="18">
        <f>[17]Outubro!$C$5</f>
        <v>20.9</v>
      </c>
      <c r="C21" s="18">
        <f>[17]Outubro!$C$6</f>
        <v>25</v>
      </c>
      <c r="D21" s="18">
        <f>[17]Outubro!$C$7</f>
        <v>33.9</v>
      </c>
      <c r="E21" s="18">
        <f>[17]Outubro!$C$8</f>
        <v>25.8</v>
      </c>
      <c r="F21" s="18">
        <f>[17]Outubro!$C$9</f>
        <v>26.7</v>
      </c>
      <c r="G21" s="18">
        <f>[17]Outubro!$C$10</f>
        <v>28.4</v>
      </c>
      <c r="H21" s="18">
        <f>[17]Outubro!$C$11</f>
        <v>28.5</v>
      </c>
      <c r="I21" s="18">
        <f>[17]Outubro!$C$12</f>
        <v>29.1</v>
      </c>
      <c r="J21" s="18">
        <f>[17]Outubro!$C$13</f>
        <v>33.1</v>
      </c>
      <c r="K21" s="18">
        <f>[17]Outubro!$C$14</f>
        <v>30.7</v>
      </c>
      <c r="L21" s="18">
        <f>[17]Outubro!$C$15</f>
        <v>25.9</v>
      </c>
      <c r="M21" s="18">
        <f>[17]Outubro!$C$16</f>
        <v>33.799999999999997</v>
      </c>
      <c r="N21" s="18">
        <f>[17]Outubro!$C$17</f>
        <v>27.2</v>
      </c>
      <c r="O21" s="18">
        <f>[17]Outubro!$C$18</f>
        <v>30.5</v>
      </c>
      <c r="P21" s="18">
        <f>[17]Outubro!$C$19</f>
        <v>24.8</v>
      </c>
      <c r="Q21" s="18">
        <f>[17]Outubro!$C$20</f>
        <v>30.8</v>
      </c>
      <c r="R21" s="18">
        <f>[17]Outubro!$C$21</f>
        <v>31.4</v>
      </c>
      <c r="S21" s="18">
        <f>[17]Outubro!$C$22</f>
        <v>32.9</v>
      </c>
      <c r="T21" s="18">
        <f>[17]Outubro!$C$23</f>
        <v>34</v>
      </c>
      <c r="U21" s="18">
        <f>[17]Outubro!$C$24</f>
        <v>35.700000000000003</v>
      </c>
      <c r="V21" s="18">
        <f>[17]Outubro!$C$25</f>
        <v>35.5</v>
      </c>
      <c r="W21" s="18">
        <f>[17]Outubro!$C$26</f>
        <v>33.9</v>
      </c>
      <c r="X21" s="18">
        <f>[17]Outubro!$C$27</f>
        <v>36</v>
      </c>
      <c r="Y21" s="18">
        <f>[17]Outubro!$C$28</f>
        <v>35</v>
      </c>
      <c r="Z21" s="18">
        <f>[17]Outubro!$C$29</f>
        <v>34.799999999999997</v>
      </c>
      <c r="AA21" s="18">
        <f>[17]Outubro!$C$30</f>
        <v>35.9</v>
      </c>
      <c r="AB21" s="18">
        <f>[17]Outubro!$C$31</f>
        <v>29.9</v>
      </c>
      <c r="AC21" s="18">
        <f>[17]Outubro!$C$32</f>
        <v>33.1</v>
      </c>
      <c r="AD21" s="18">
        <f>[17]Outubro!$C$33</f>
        <v>33.700000000000003</v>
      </c>
      <c r="AE21" s="18">
        <f>[17]Outubro!$C$34</f>
        <v>34.4</v>
      </c>
      <c r="AF21" s="18">
        <f>[17]Outubro!$C$35</f>
        <v>35.1</v>
      </c>
      <c r="AG21" s="47">
        <f t="shared" si="7"/>
        <v>36</v>
      </c>
      <c r="AH21" s="49">
        <f t="shared" si="8"/>
        <v>31.174193548387095</v>
      </c>
    </row>
    <row r="22" spans="1:34" ht="17.100000000000001" customHeight="1" x14ac:dyDescent="0.2">
      <c r="A22" s="16" t="s">
        <v>12</v>
      </c>
      <c r="B22" s="18">
        <f>[18]Outubro!$C$5</f>
        <v>28.4</v>
      </c>
      <c r="C22" s="18">
        <f>[18]Outubro!$C$6</f>
        <v>29.6</v>
      </c>
      <c r="D22" s="18">
        <f>[18]Outubro!$C$7</f>
        <v>36.5</v>
      </c>
      <c r="E22" s="18">
        <f>[18]Outubro!$C$8</f>
        <v>31.3</v>
      </c>
      <c r="F22" s="18">
        <f>[18]Outubro!$C$9</f>
        <v>28.4</v>
      </c>
      <c r="G22" s="18">
        <f>[18]Outubro!$C$10</f>
        <v>29.1</v>
      </c>
      <c r="H22" s="18">
        <f>[18]Outubro!$C$11</f>
        <v>29.6</v>
      </c>
      <c r="I22" s="18">
        <f>[18]Outubro!$C$12</f>
        <v>32.700000000000003</v>
      </c>
      <c r="J22" s="18">
        <f>[18]Outubro!$C$13</f>
        <v>35.5</v>
      </c>
      <c r="K22" s="18">
        <f>[18]Outubro!$C$14</f>
        <v>33.4</v>
      </c>
      <c r="L22" s="18">
        <f>[18]Outubro!$C$15</f>
        <v>27.5</v>
      </c>
      <c r="M22" s="18">
        <f>[18]Outubro!$C$16</f>
        <v>34</v>
      </c>
      <c r="N22" s="18">
        <f>[18]Outubro!$C$17</f>
        <v>27.5</v>
      </c>
      <c r="O22" s="18">
        <f>[18]Outubro!$C$18</f>
        <v>31.9</v>
      </c>
      <c r="P22" s="18">
        <f>[18]Outubro!$C$19</f>
        <v>28.2</v>
      </c>
      <c r="Q22" s="18">
        <f>[18]Outubro!$C$20</f>
        <v>32.700000000000003</v>
      </c>
      <c r="R22" s="18">
        <f>[18]Outubro!$C$21</f>
        <v>33.9</v>
      </c>
      <c r="S22" s="18">
        <f>[18]Outubro!$C$22</f>
        <v>33.6</v>
      </c>
      <c r="T22" s="18">
        <f>[18]Outubro!$C$23</f>
        <v>34.5</v>
      </c>
      <c r="U22" s="18">
        <f>[18]Outubro!$C$24</f>
        <v>36.6</v>
      </c>
      <c r="V22" s="18">
        <f>[18]Outubro!$C$25</f>
        <v>36.4</v>
      </c>
      <c r="W22" s="18">
        <f>[18]Outubro!$C$26</f>
        <v>35</v>
      </c>
      <c r="X22" s="18">
        <f>[18]Outubro!$C$27</f>
        <v>35.6</v>
      </c>
      <c r="Y22" s="18">
        <f>[18]Outubro!$C$28</f>
        <v>34.4</v>
      </c>
      <c r="Z22" s="18">
        <f>[18]Outubro!$C$29</f>
        <v>33</v>
      </c>
      <c r="AA22" s="18">
        <f>[18]Outubro!$C$30</f>
        <v>36.6</v>
      </c>
      <c r="AB22" s="18">
        <f>[18]Outubro!$C$31</f>
        <v>30.7</v>
      </c>
      <c r="AC22" s="18">
        <f>[18]Outubro!$C$32</f>
        <v>34.700000000000003</v>
      </c>
      <c r="AD22" s="18">
        <f>[18]Outubro!$C$33</f>
        <v>35.9</v>
      </c>
      <c r="AE22" s="18">
        <f>[18]Outubro!$C$34</f>
        <v>32.6</v>
      </c>
      <c r="AF22" s="18">
        <f>[18]Outubro!$C$35</f>
        <v>34</v>
      </c>
      <c r="AG22" s="47">
        <f t="shared" si="7"/>
        <v>36.6</v>
      </c>
      <c r="AH22" s="49">
        <f t="shared" si="8"/>
        <v>32.703225806451613</v>
      </c>
    </row>
    <row r="23" spans="1:34" ht="17.100000000000001" customHeight="1" x14ac:dyDescent="0.2">
      <c r="A23" s="16" t="s">
        <v>13</v>
      </c>
      <c r="B23" s="18">
        <f>[19]Outubro!$C$5</f>
        <v>29.2</v>
      </c>
      <c r="C23" s="18">
        <f>[19]Outubro!$C$6</f>
        <v>33.4</v>
      </c>
      <c r="D23" s="18">
        <f>[19]Outubro!$C$7</f>
        <v>38</v>
      </c>
      <c r="E23" s="18">
        <f>[19]Outubro!$C$8</f>
        <v>31.3</v>
      </c>
      <c r="F23" s="18">
        <f>[19]Outubro!$C$9</f>
        <v>30.8</v>
      </c>
      <c r="G23" s="18">
        <f>[19]Outubro!$C$10</f>
        <v>30.8</v>
      </c>
      <c r="H23" s="18">
        <f>[19]Outubro!$C$11</f>
        <v>31</v>
      </c>
      <c r="I23" s="18">
        <f>[19]Outubro!$C$12</f>
        <v>37.299999999999997</v>
      </c>
      <c r="J23" s="18">
        <f>[19]Outubro!$C$13</f>
        <v>39</v>
      </c>
      <c r="K23" s="18">
        <f>[19]Outubro!$C$14</f>
        <v>36.299999999999997</v>
      </c>
      <c r="L23" s="18">
        <f>[19]Outubro!$C$15</f>
        <v>31.1</v>
      </c>
      <c r="M23" s="18">
        <f>[19]Outubro!$C$16</f>
        <v>36</v>
      </c>
      <c r="N23" s="18">
        <f>[19]Outubro!$C$17</f>
        <v>34.1</v>
      </c>
      <c r="O23" s="18">
        <f>[19]Outubro!$C$18</f>
        <v>31.6</v>
      </c>
      <c r="P23" s="18">
        <f>[19]Outubro!$C$19</f>
        <v>32.1</v>
      </c>
      <c r="Q23" s="18">
        <f>[19]Outubro!$C$20</f>
        <v>34.799999999999997</v>
      </c>
      <c r="R23" s="18">
        <f>[19]Outubro!$C$21</f>
        <v>34.9</v>
      </c>
      <c r="S23" s="18">
        <f>[19]Outubro!$C$22</f>
        <v>35.700000000000003</v>
      </c>
      <c r="T23" s="18">
        <f>[19]Outubro!$C$23</f>
        <v>36.9</v>
      </c>
      <c r="U23" s="18">
        <f>[19]Outubro!$C$24</f>
        <v>37.4</v>
      </c>
      <c r="V23" s="18">
        <f>[19]Outubro!$C$25</f>
        <v>37.1</v>
      </c>
      <c r="W23" s="18">
        <f>[19]Outubro!$C$26</f>
        <v>36.799999999999997</v>
      </c>
      <c r="X23" s="18">
        <f>[19]Outubro!$C$27</f>
        <v>37.9</v>
      </c>
      <c r="Y23" s="18">
        <f>[19]Outubro!$C$28</f>
        <v>37.700000000000003</v>
      </c>
      <c r="Z23" s="18">
        <f>[19]Outubro!$C$29</f>
        <v>33.4</v>
      </c>
      <c r="AA23" s="18">
        <f>[19]Outubro!$C$30</f>
        <v>39</v>
      </c>
      <c r="AB23" s="18">
        <f>[19]Outubro!$C$31</f>
        <v>31.9</v>
      </c>
      <c r="AC23" s="18">
        <f>[19]Outubro!$C$32</f>
        <v>36.4</v>
      </c>
      <c r="AD23" s="18">
        <f>[19]Outubro!$C$33</f>
        <v>38.799999999999997</v>
      </c>
      <c r="AE23" s="18">
        <f>[19]Outubro!$C$34</f>
        <v>35.9</v>
      </c>
      <c r="AF23" s="18">
        <f>[19]Outubro!$C$35</f>
        <v>37.299999999999997</v>
      </c>
      <c r="AG23" s="47">
        <f t="shared" si="7"/>
        <v>39</v>
      </c>
      <c r="AH23" s="49">
        <f t="shared" si="8"/>
        <v>34.964516129032255</v>
      </c>
    </row>
    <row r="24" spans="1:34" ht="17.100000000000001" customHeight="1" x14ac:dyDescent="0.2">
      <c r="A24" s="16" t="s">
        <v>14</v>
      </c>
      <c r="B24" s="18">
        <f>[20]Outubro!$C$5</f>
        <v>31.8</v>
      </c>
      <c r="C24" s="18">
        <f>[20]Outubro!$C$6</f>
        <v>28.2</v>
      </c>
      <c r="D24" s="18">
        <f>[20]Outubro!$C$7</f>
        <v>34.299999999999997</v>
      </c>
      <c r="E24" s="18">
        <f>[20]Outubro!$C$8</f>
        <v>26.8</v>
      </c>
      <c r="F24" s="18">
        <f>[20]Outubro!$C$9</f>
        <v>28.5</v>
      </c>
      <c r="G24" s="18">
        <f>[20]Outubro!$C$10</f>
        <v>30.3</v>
      </c>
      <c r="H24" s="18">
        <f>[20]Outubro!$C$11</f>
        <v>29.9</v>
      </c>
      <c r="I24" s="18">
        <f>[20]Outubro!$C$12</f>
        <v>26.5</v>
      </c>
      <c r="J24" s="18">
        <f>[20]Outubro!$C$13</f>
        <v>30.4</v>
      </c>
      <c r="K24" s="18">
        <f>[20]Outubro!$C$14</f>
        <v>31.4</v>
      </c>
      <c r="L24" s="18">
        <f>[20]Outubro!$C$15</f>
        <v>32.4</v>
      </c>
      <c r="M24" s="18">
        <f>[20]Outubro!$C$16</f>
        <v>31.2</v>
      </c>
      <c r="N24" s="18">
        <f>[20]Outubro!$C$17</f>
        <v>35.700000000000003</v>
      </c>
      <c r="O24" s="18">
        <f>[20]Outubro!$C$18</f>
        <v>33.700000000000003</v>
      </c>
      <c r="P24" s="18">
        <f>[20]Outubro!$C$19</f>
        <v>28.6</v>
      </c>
      <c r="Q24" s="18">
        <f>[20]Outubro!$C$20</f>
        <v>30.6</v>
      </c>
      <c r="R24" s="18">
        <f>[20]Outubro!$C$21</f>
        <v>32.200000000000003</v>
      </c>
      <c r="S24" s="18">
        <f>[20]Outubro!$C$22</f>
        <v>30.8</v>
      </c>
      <c r="T24" s="18">
        <f>[20]Outubro!$C$23</f>
        <v>32.799999999999997</v>
      </c>
      <c r="U24" s="18">
        <f>[20]Outubro!$C$24</f>
        <v>35.799999999999997</v>
      </c>
      <c r="V24" s="18">
        <f>[20]Outubro!$C$25</f>
        <v>35.4</v>
      </c>
      <c r="W24" s="18">
        <f>[20]Outubro!$C$26</f>
        <v>33.6</v>
      </c>
      <c r="X24" s="18">
        <f>[20]Outubro!$C$27</f>
        <v>34.4</v>
      </c>
      <c r="Y24" s="18">
        <f>[20]Outubro!$C$28</f>
        <v>34.9</v>
      </c>
      <c r="Z24" s="18">
        <f>[20]Outubro!$C$29</f>
        <v>34.6</v>
      </c>
      <c r="AA24" s="18">
        <f>[20]Outubro!$C$30</f>
        <v>36.700000000000003</v>
      </c>
      <c r="AB24" s="18">
        <f>[20]Outubro!$C$31</f>
        <v>35.799999999999997</v>
      </c>
      <c r="AC24" s="18">
        <f>[20]Outubro!$C$32</f>
        <v>33.1</v>
      </c>
      <c r="AD24" s="18">
        <f>[20]Outubro!$C$33</f>
        <v>33.5</v>
      </c>
      <c r="AE24" s="18">
        <f>[20]Outubro!$C$34</f>
        <v>34.299999999999997</v>
      </c>
      <c r="AF24" s="18">
        <f>[20]Outubro!$C$35</f>
        <v>34.1</v>
      </c>
      <c r="AG24" s="47">
        <f t="shared" si="7"/>
        <v>36.700000000000003</v>
      </c>
      <c r="AH24" s="49">
        <f t="shared" si="8"/>
        <v>32.332258064516125</v>
      </c>
    </row>
    <row r="25" spans="1:34" ht="17.100000000000001" customHeight="1" x14ac:dyDescent="0.2">
      <c r="A25" s="16" t="s">
        <v>15</v>
      </c>
      <c r="B25" s="18">
        <f>[21]Outubro!$C$5</f>
        <v>17</v>
      </c>
      <c r="C25" s="18">
        <f>[21]Outubro!$C$6</f>
        <v>25</v>
      </c>
      <c r="D25" s="18">
        <f>[21]Outubro!$C$7</f>
        <v>30.8</v>
      </c>
      <c r="E25" s="18">
        <f>[21]Outubro!$C$8</f>
        <v>20.7</v>
      </c>
      <c r="F25" s="18">
        <f>[21]Outubro!$C$9</f>
        <v>24</v>
      </c>
      <c r="G25" s="18">
        <f>[21]Outubro!$C$10</f>
        <v>23.9</v>
      </c>
      <c r="H25" s="18">
        <f>[21]Outubro!$C$11</f>
        <v>27.4</v>
      </c>
      <c r="I25" s="18">
        <f>[21]Outubro!$C$12</f>
        <v>27.4</v>
      </c>
      <c r="J25" s="18">
        <f>[21]Outubro!$C$13</f>
        <v>31</v>
      </c>
      <c r="K25" s="18">
        <f>[21]Outubro!$C$14</f>
        <v>25</v>
      </c>
      <c r="L25" s="18">
        <f>[21]Outubro!$C$15</f>
        <v>24.3</v>
      </c>
      <c r="M25" s="18">
        <f>[21]Outubro!$C$16</f>
        <v>30.2</v>
      </c>
      <c r="N25" s="18">
        <f>[21]Outubro!$C$17</f>
        <v>26.8</v>
      </c>
      <c r="O25" s="18">
        <f>[21]Outubro!$C$18</f>
        <v>27.4</v>
      </c>
      <c r="P25" s="18">
        <f>[21]Outubro!$C$19</f>
        <v>23.2</v>
      </c>
      <c r="Q25" s="18">
        <f>[21]Outubro!$C$20</f>
        <v>26.8</v>
      </c>
      <c r="R25" s="18">
        <f>[21]Outubro!$C$21</f>
        <v>28.7</v>
      </c>
      <c r="S25" s="18">
        <f>[21]Outubro!$C$22</f>
        <v>28.9</v>
      </c>
      <c r="T25" s="18">
        <f>[21]Outubro!$C$23</f>
        <v>30.5</v>
      </c>
      <c r="U25" s="18">
        <f>[21]Outubro!$C$24</f>
        <v>32.299999999999997</v>
      </c>
      <c r="V25" s="18">
        <f>[21]Outubro!$C$25</f>
        <v>30.8</v>
      </c>
      <c r="W25" s="18">
        <f>[21]Outubro!$C$26</f>
        <v>31.5</v>
      </c>
      <c r="X25" s="18">
        <f>[21]Outubro!$C$27</f>
        <v>32.9</v>
      </c>
      <c r="Y25" s="18">
        <f>[21]Outubro!$C$28</f>
        <v>33.4</v>
      </c>
      <c r="Z25" s="18">
        <f>[21]Outubro!$C$29</f>
        <v>29.7</v>
      </c>
      <c r="AA25" s="18">
        <f>[21]Outubro!$C$30</f>
        <v>31.6</v>
      </c>
      <c r="AB25" s="18">
        <f>[21]Outubro!$C$31</f>
        <v>27</v>
      </c>
      <c r="AC25" s="18">
        <f>[21]Outubro!$C$32</f>
        <v>31.3</v>
      </c>
      <c r="AD25" s="18">
        <f>[21]Outubro!$C$33</f>
        <v>31.8</v>
      </c>
      <c r="AE25" s="18">
        <f>[21]Outubro!$C$34</f>
        <v>32.4</v>
      </c>
      <c r="AF25" s="18">
        <f>[21]Outubro!$C$35</f>
        <v>31.5</v>
      </c>
      <c r="AG25" s="47">
        <f t="shared" si="7"/>
        <v>33.4</v>
      </c>
      <c r="AH25" s="49">
        <f t="shared" si="8"/>
        <v>28.232258064516124</v>
      </c>
    </row>
    <row r="26" spans="1:34" ht="17.100000000000001" customHeight="1" x14ac:dyDescent="0.2">
      <c r="A26" s="16" t="s">
        <v>16</v>
      </c>
      <c r="B26" s="18">
        <f>[22]Outubro!$C$5</f>
        <v>18.100000000000001</v>
      </c>
      <c r="C26" s="18">
        <f>[22]Outubro!$C$6</f>
        <v>28.4</v>
      </c>
      <c r="D26" s="18">
        <f>[22]Outubro!$C$7</f>
        <v>35.4</v>
      </c>
      <c r="E26" s="18">
        <f>[22]Outubro!$C$8</f>
        <v>24.3</v>
      </c>
      <c r="F26" s="18">
        <f>[22]Outubro!$C$9</f>
        <v>28.6</v>
      </c>
      <c r="G26" s="18">
        <f>[22]Outubro!$C$10</f>
        <v>26.7</v>
      </c>
      <c r="H26" s="18">
        <f>[22]Outubro!$C$11</f>
        <v>31.9</v>
      </c>
      <c r="I26" s="18">
        <f>[22]Outubro!$C$12</f>
        <v>34.1</v>
      </c>
      <c r="J26" s="18">
        <f>[22]Outubro!$C$13</f>
        <v>38</v>
      </c>
      <c r="K26" s="18">
        <f>[22]Outubro!$C$14</f>
        <v>32.4</v>
      </c>
      <c r="L26" s="18">
        <f>[22]Outubro!$C$15</f>
        <v>25.7</v>
      </c>
      <c r="M26" s="18">
        <f>[22]Outubro!$C$16</f>
        <v>32.700000000000003</v>
      </c>
      <c r="N26" s="18">
        <f>[22]Outubro!$C$17</f>
        <v>29.4</v>
      </c>
      <c r="O26" s="18">
        <f>[22]Outubro!$C$18</f>
        <v>26.5</v>
      </c>
      <c r="P26" s="18">
        <f>[22]Outubro!$C$19</f>
        <v>22.3</v>
      </c>
      <c r="Q26" s="18">
        <f>[22]Outubro!$C$20</f>
        <v>29.7</v>
      </c>
      <c r="R26" s="18">
        <f>[22]Outubro!$C$21</f>
        <v>32.5</v>
      </c>
      <c r="S26" s="18">
        <f>[22]Outubro!$C$22</f>
        <v>32.9</v>
      </c>
      <c r="T26" s="18">
        <f>[22]Outubro!$C$23</f>
        <v>34.6</v>
      </c>
      <c r="U26" s="18">
        <f>[22]Outubro!$C$24</f>
        <v>36.6</v>
      </c>
      <c r="V26" s="18">
        <f>[22]Outubro!$C$25</f>
        <v>35.9</v>
      </c>
      <c r="W26" s="18">
        <f>[22]Outubro!$C$26</f>
        <v>30.2</v>
      </c>
      <c r="X26" s="18">
        <f>[22]Outubro!$C$27</f>
        <v>36.700000000000003</v>
      </c>
      <c r="Y26" s="18">
        <f>[22]Outubro!$C$28</f>
        <v>36.799999999999997</v>
      </c>
      <c r="Z26" s="18">
        <f>[22]Outubro!$C$29</f>
        <v>25.5</v>
      </c>
      <c r="AA26" s="18">
        <f>[22]Outubro!$C$30</f>
        <v>35</v>
      </c>
      <c r="AB26" s="18">
        <f>[22]Outubro!$C$31</f>
        <v>30.3</v>
      </c>
      <c r="AC26" s="18">
        <f>[22]Outubro!$C$32</f>
        <v>33.200000000000003</v>
      </c>
      <c r="AD26" s="18">
        <f>[22]Outubro!$C$33</f>
        <v>34.5</v>
      </c>
      <c r="AE26" s="18">
        <f>[22]Outubro!$C$34</f>
        <v>35.4</v>
      </c>
      <c r="AF26" s="18">
        <f>[22]Outubro!$C$35</f>
        <v>34.5</v>
      </c>
      <c r="AG26" s="47">
        <f t="shared" si="7"/>
        <v>38</v>
      </c>
      <c r="AH26" s="49">
        <f t="shared" si="8"/>
        <v>31.251612903225805</v>
      </c>
    </row>
    <row r="27" spans="1:34" ht="17.100000000000001" customHeight="1" x14ac:dyDescent="0.2">
      <c r="A27" s="16" t="s">
        <v>17</v>
      </c>
      <c r="B27" s="18">
        <f>[23]Outubro!$C$5</f>
        <v>22</v>
      </c>
      <c r="C27" s="18">
        <f>[23]Outubro!$C$6</f>
        <v>26.2</v>
      </c>
      <c r="D27" s="18">
        <f>[23]Outubro!$C$7</f>
        <v>34.700000000000003</v>
      </c>
      <c r="E27" s="18">
        <f>[23]Outubro!$C$8</f>
        <v>24.7</v>
      </c>
      <c r="F27" s="18">
        <f>[23]Outubro!$C$9</f>
        <v>27.4</v>
      </c>
      <c r="G27" s="18">
        <f>[23]Outubro!$C$10</f>
        <v>28.9</v>
      </c>
      <c r="H27" s="18">
        <f>[23]Outubro!$C$11</f>
        <v>29.6</v>
      </c>
      <c r="I27" s="18">
        <f>[23]Outubro!$C$12</f>
        <v>29.3</v>
      </c>
      <c r="J27" s="18">
        <f>[23]Outubro!$C$13</f>
        <v>33.4</v>
      </c>
      <c r="K27" s="18">
        <f>[23]Outubro!$C$14</f>
        <v>32.5</v>
      </c>
      <c r="L27" s="18">
        <f>[23]Outubro!$C$15</f>
        <v>26.3</v>
      </c>
      <c r="M27" s="18">
        <f>[23]Outubro!$C$16</f>
        <v>34.6</v>
      </c>
      <c r="N27" s="18">
        <f>[23]Outubro!$C$17</f>
        <v>27.7</v>
      </c>
      <c r="O27" s="18">
        <f>[23]Outubro!$C$18</f>
        <v>30.2</v>
      </c>
      <c r="P27" s="18">
        <f>[23]Outubro!$C$19</f>
        <v>26.6</v>
      </c>
      <c r="Q27" s="18">
        <f>[23]Outubro!$C$20</f>
        <v>30.6</v>
      </c>
      <c r="R27" s="18">
        <f>[23]Outubro!$C$21</f>
        <v>31.6</v>
      </c>
      <c r="S27" s="18">
        <f>[23]Outubro!$C$22</f>
        <v>33.200000000000003</v>
      </c>
      <c r="T27" s="18">
        <f>[23]Outubro!$C$23</f>
        <v>34.299999999999997</v>
      </c>
      <c r="U27" s="18">
        <f>[23]Outubro!$C$24</f>
        <v>37.5</v>
      </c>
      <c r="V27" s="18">
        <f>[23]Outubro!$C$25</f>
        <v>36.799999999999997</v>
      </c>
      <c r="W27" s="18">
        <f>[23]Outubro!$C$26</f>
        <v>31.9</v>
      </c>
      <c r="X27" s="18">
        <f>[23]Outubro!$C$27</f>
        <v>36.700000000000003</v>
      </c>
      <c r="Y27" s="18">
        <f>[23]Outubro!$C$28</f>
        <v>34.5</v>
      </c>
      <c r="Z27" s="18">
        <f>[23]Outubro!$C$29</f>
        <v>31.2</v>
      </c>
      <c r="AA27" s="18">
        <f>[23]Outubro!$C$30</f>
        <v>34</v>
      </c>
      <c r="AB27" s="18">
        <f>[23]Outubro!$C$31</f>
        <v>32.1</v>
      </c>
      <c r="AC27" s="18">
        <f>[23]Outubro!$C$32</f>
        <v>32.799999999999997</v>
      </c>
      <c r="AD27" s="18">
        <f>[23]Outubro!$C$33</f>
        <v>33.9</v>
      </c>
      <c r="AE27" s="18">
        <f>[23]Outubro!$C$34</f>
        <v>34.700000000000003</v>
      </c>
      <c r="AF27" s="18">
        <f>[23]Outubro!$C$35</f>
        <v>35.4</v>
      </c>
      <c r="AG27" s="47">
        <f t="shared" si="7"/>
        <v>37.5</v>
      </c>
      <c r="AH27" s="49">
        <f t="shared" si="8"/>
        <v>31.461290322580648</v>
      </c>
    </row>
    <row r="28" spans="1:34" ht="17.100000000000001" customHeight="1" x14ac:dyDescent="0.2">
      <c r="A28" s="16" t="s">
        <v>18</v>
      </c>
      <c r="B28" s="18">
        <f>[24]Outubro!$C$5</f>
        <v>28.6</v>
      </c>
      <c r="C28" s="18">
        <f>[24]Outubro!$C$6</f>
        <v>26.7</v>
      </c>
      <c r="D28" s="18">
        <f>[24]Outubro!$C$7</f>
        <v>33.299999999999997</v>
      </c>
      <c r="E28" s="18">
        <f>[24]Outubro!$C$8</f>
        <v>25.8</v>
      </c>
      <c r="F28" s="18">
        <f>[24]Outubro!$C$9</f>
        <v>27.2</v>
      </c>
      <c r="G28" s="18">
        <f>[24]Outubro!$C$10</f>
        <v>29.8</v>
      </c>
      <c r="H28" s="18">
        <f>[24]Outubro!$C$11</f>
        <v>27.1</v>
      </c>
      <c r="I28" s="18">
        <f>[24]Outubro!$C$12</f>
        <v>30.8</v>
      </c>
      <c r="J28" s="18">
        <f>[24]Outubro!$C$13</f>
        <v>32.200000000000003</v>
      </c>
      <c r="K28" s="18">
        <f>[24]Outubro!$C$14</f>
        <v>32.299999999999997</v>
      </c>
      <c r="L28" s="18">
        <f>[24]Outubro!$C$15</f>
        <v>28.8</v>
      </c>
      <c r="M28" s="18">
        <f>[24]Outubro!$C$16</f>
        <v>30.7</v>
      </c>
      <c r="N28" s="18">
        <f>[24]Outubro!$C$17</f>
        <v>31.1</v>
      </c>
      <c r="O28" s="18">
        <f>[24]Outubro!$C$18</f>
        <v>31.9</v>
      </c>
      <c r="P28" s="18">
        <f>[24]Outubro!$C$19</f>
        <v>27.4</v>
      </c>
      <c r="Q28" s="18">
        <f>[24]Outubro!$C$20</f>
        <v>31.4</v>
      </c>
      <c r="R28" s="18">
        <f>[24]Outubro!$C$21</f>
        <v>32.4</v>
      </c>
      <c r="S28" s="18">
        <f>[24]Outubro!$C$22</f>
        <v>30.9</v>
      </c>
      <c r="T28" s="18">
        <f>[24]Outubro!$C$23</f>
        <v>32</v>
      </c>
      <c r="U28" s="18">
        <f>[24]Outubro!$C$24</f>
        <v>34.200000000000003</v>
      </c>
      <c r="V28" s="18">
        <f>[24]Outubro!$C$25</f>
        <v>33.4</v>
      </c>
      <c r="W28" s="18">
        <f>[24]Outubro!$C$26</f>
        <v>29.6</v>
      </c>
      <c r="X28" s="18">
        <f>[24]Outubro!$C$27</f>
        <v>34.4</v>
      </c>
      <c r="Y28" s="18">
        <f>[24]Outubro!$C$28</f>
        <v>30.2</v>
      </c>
      <c r="Z28" s="18">
        <f>[24]Outubro!$C$29</f>
        <v>30.8</v>
      </c>
      <c r="AA28" s="18">
        <f>[24]Outubro!$C$30</f>
        <v>32.9</v>
      </c>
      <c r="AB28" s="18">
        <f>[24]Outubro!$C$31</f>
        <v>29</v>
      </c>
      <c r="AC28" s="18">
        <f>[24]Outubro!$C$32</f>
        <v>30.6</v>
      </c>
      <c r="AD28" s="18">
        <f>[24]Outubro!$C$33</f>
        <v>32.200000000000003</v>
      </c>
      <c r="AE28" s="18">
        <f>[24]Outubro!$C$34</f>
        <v>29.3</v>
      </c>
      <c r="AF28" s="18">
        <f>[24]Outubro!$C$35</f>
        <v>31.6</v>
      </c>
      <c r="AG28" s="47">
        <f t="shared" si="7"/>
        <v>34.4</v>
      </c>
      <c r="AH28" s="49">
        <f t="shared" si="8"/>
        <v>30.6</v>
      </c>
    </row>
    <row r="29" spans="1:34" ht="17.100000000000001" customHeight="1" x14ac:dyDescent="0.2">
      <c r="A29" s="16" t="s">
        <v>19</v>
      </c>
      <c r="B29" s="18">
        <f>[25]Outubro!$C$5</f>
        <v>20.100000000000001</v>
      </c>
      <c r="C29" s="18">
        <f>[25]Outubro!$C$6</f>
        <v>25.2</v>
      </c>
      <c r="D29" s="18">
        <f>[25]Outubro!$C$7</f>
        <v>25.2</v>
      </c>
      <c r="E29" s="18">
        <f>[25]Outubro!$C$8</f>
        <v>24.1</v>
      </c>
      <c r="F29" s="18">
        <f>[25]Outubro!$C$9</f>
        <v>24.3</v>
      </c>
      <c r="G29" s="18">
        <f>[25]Outubro!$C$10</f>
        <v>25.9</v>
      </c>
      <c r="H29" s="18">
        <f>[25]Outubro!$C$11</f>
        <v>27.7</v>
      </c>
      <c r="I29" s="18">
        <f>[25]Outubro!$C$12</f>
        <v>27.3</v>
      </c>
      <c r="J29" s="18">
        <f>[25]Outubro!$C$13</f>
        <v>29.6</v>
      </c>
      <c r="K29" s="18">
        <f>[25]Outubro!$C$14</f>
        <v>24.7</v>
      </c>
      <c r="L29" s="18">
        <f>[25]Outubro!$C$15</f>
        <v>24.7</v>
      </c>
      <c r="M29" s="18">
        <f>[25]Outubro!$C$16</f>
        <v>29.1</v>
      </c>
      <c r="N29" s="18">
        <f>[25]Outubro!$C$17</f>
        <v>28.2</v>
      </c>
      <c r="O29" s="18">
        <f>[25]Outubro!$C$18</f>
        <v>28.6</v>
      </c>
      <c r="P29" s="18">
        <f>[25]Outubro!$C$19</f>
        <v>26.7</v>
      </c>
      <c r="Q29" s="18">
        <f>[25]Outubro!$C$20</f>
        <v>26.6</v>
      </c>
      <c r="R29" s="18">
        <f>[25]Outubro!$C$21</f>
        <v>28.2</v>
      </c>
      <c r="S29" s="18">
        <f>[25]Outubro!$C$22</f>
        <v>29.8</v>
      </c>
      <c r="T29" s="18">
        <f>[25]Outubro!$C$23</f>
        <v>30.1</v>
      </c>
      <c r="U29" s="18">
        <f>[25]Outubro!$C$24</f>
        <v>34.700000000000003</v>
      </c>
      <c r="V29" s="18">
        <f>[25]Outubro!$C$25</f>
        <v>34.5</v>
      </c>
      <c r="W29" s="18">
        <f>[25]Outubro!$C$26</f>
        <v>34</v>
      </c>
      <c r="X29" s="18">
        <f>[25]Outubro!$C$27</f>
        <v>34.4</v>
      </c>
      <c r="Y29" s="18">
        <f>[25]Outubro!$C$28</f>
        <v>30.2</v>
      </c>
      <c r="Z29" s="18">
        <f>[25]Outubro!$C$29</f>
        <v>30.8</v>
      </c>
      <c r="AA29" s="18">
        <f>[25]Outubro!$C$30</f>
        <v>32.9</v>
      </c>
      <c r="AB29" s="18">
        <f>[25]Outubro!$C$31</f>
        <v>29</v>
      </c>
      <c r="AC29" s="18">
        <f>[25]Outubro!$C$32</f>
        <v>30.6</v>
      </c>
      <c r="AD29" s="18">
        <f>[25]Outubro!$C$33</f>
        <v>30.4</v>
      </c>
      <c r="AE29" s="18">
        <f>[25]Outubro!$C$34</f>
        <v>31.3</v>
      </c>
      <c r="AF29" s="18">
        <f>[25]Outubro!$C$35</f>
        <v>32.9</v>
      </c>
      <c r="AG29" s="47">
        <f t="shared" si="7"/>
        <v>34.700000000000003</v>
      </c>
      <c r="AH29" s="49">
        <f t="shared" si="8"/>
        <v>28.767741935483869</v>
      </c>
    </row>
    <row r="30" spans="1:34" ht="17.100000000000001" customHeight="1" x14ac:dyDescent="0.2">
      <c r="A30" s="16" t="s">
        <v>31</v>
      </c>
      <c r="B30" s="18">
        <f>[26]Outubro!$C$5</f>
        <v>24.3</v>
      </c>
      <c r="C30" s="18">
        <f>[26]Outubro!$C$6</f>
        <v>27.4</v>
      </c>
      <c r="D30" s="18">
        <f>[26]Outubro!$C$7</f>
        <v>33.5</v>
      </c>
      <c r="E30" s="18">
        <f>[26]Outubro!$C$8</f>
        <v>27.6</v>
      </c>
      <c r="F30" s="18">
        <f>[26]Outubro!$C$9</f>
        <v>25.4</v>
      </c>
      <c r="G30" s="18">
        <f>[26]Outubro!$C$10</f>
        <v>27.7</v>
      </c>
      <c r="H30" s="18">
        <f>[26]Outubro!$C$11</f>
        <v>28.3</v>
      </c>
      <c r="I30" s="18">
        <f>[26]Outubro!$C$12</f>
        <v>30.5</v>
      </c>
      <c r="J30" s="18">
        <f>[26]Outubro!$C$13</f>
        <v>33.1</v>
      </c>
      <c r="K30" s="18">
        <f>[26]Outubro!$C$14</f>
        <v>31.4</v>
      </c>
      <c r="L30" s="18">
        <f>[26]Outubro!$C$15</f>
        <v>26</v>
      </c>
      <c r="M30" s="18">
        <f>[26]Outubro!$C$16</f>
        <v>31.8</v>
      </c>
      <c r="N30" s="18">
        <f>[26]Outubro!$C$17</f>
        <v>27.3</v>
      </c>
      <c r="O30" s="18">
        <f>[26]Outubro!$C$18</f>
        <v>30.5</v>
      </c>
      <c r="P30" s="18">
        <f>[26]Outubro!$C$19</f>
        <v>25.5</v>
      </c>
      <c r="Q30" s="18">
        <f>[26]Outubro!$C$20</f>
        <v>30.3</v>
      </c>
      <c r="R30" s="18">
        <f>[26]Outubro!$C$21</f>
        <v>30.3</v>
      </c>
      <c r="S30" s="18">
        <f>[26]Outubro!$C$22</f>
        <v>31.6</v>
      </c>
      <c r="T30" s="18">
        <f>[26]Outubro!$C$23</f>
        <v>32.4</v>
      </c>
      <c r="U30" s="18">
        <f>[26]Outubro!$C$24</f>
        <v>34.5</v>
      </c>
      <c r="V30" s="18">
        <f>[26]Outubro!$C$25</f>
        <v>34</v>
      </c>
      <c r="W30" s="18">
        <f>[26]Outubro!$C$26</f>
        <v>30.7</v>
      </c>
      <c r="X30" s="18">
        <f>[26]Outubro!$C$27</f>
        <v>33.799999999999997</v>
      </c>
      <c r="Y30" s="18">
        <f>[26]Outubro!$C$28</f>
        <v>33.299999999999997</v>
      </c>
      <c r="Z30" s="18">
        <f>[26]Outubro!$C$29</f>
        <v>31.6</v>
      </c>
      <c r="AA30" s="18">
        <f>[26]Outubro!$C$30</f>
        <v>34.299999999999997</v>
      </c>
      <c r="AB30" s="18">
        <f>[26]Outubro!$C$31</f>
        <v>30.7</v>
      </c>
      <c r="AC30" s="18">
        <f>[26]Outubro!$C$32</f>
        <v>32.1</v>
      </c>
      <c r="AD30" s="18">
        <f>[26]Outubro!$C$33</f>
        <v>33.9</v>
      </c>
      <c r="AE30" s="18">
        <f>[26]Outubro!$C$34</f>
        <v>31.5</v>
      </c>
      <c r="AF30" s="18">
        <f>[26]Outubro!$C$35</f>
        <v>33.5</v>
      </c>
      <c r="AG30" s="47">
        <f t="shared" si="7"/>
        <v>34.5</v>
      </c>
      <c r="AH30" s="49">
        <f t="shared" si="8"/>
        <v>30.606451612903225</v>
      </c>
    </row>
    <row r="31" spans="1:34" ht="17.100000000000001" customHeight="1" x14ac:dyDescent="0.2">
      <c r="A31" s="16" t="s">
        <v>51</v>
      </c>
      <c r="B31" s="18">
        <f>[27]Outubro!$C$5</f>
        <v>32</v>
      </c>
      <c r="C31" s="18">
        <f>[27]Outubro!$C$6</f>
        <v>32.200000000000003</v>
      </c>
      <c r="D31" s="18">
        <f>[27]Outubro!$C$7</f>
        <v>34.799999999999997</v>
      </c>
      <c r="E31" s="18">
        <f>[27]Outubro!$C$8</f>
        <v>29</v>
      </c>
      <c r="F31" s="18">
        <f>[27]Outubro!$C$9</f>
        <v>27.6</v>
      </c>
      <c r="G31" s="18">
        <f>[27]Outubro!$C$10</f>
        <v>30.4</v>
      </c>
      <c r="H31" s="18">
        <f>[27]Outubro!$C$11</f>
        <v>30.6</v>
      </c>
      <c r="I31" s="18">
        <f>[27]Outubro!$C$12</f>
        <v>34.5</v>
      </c>
      <c r="J31" s="18">
        <f>[27]Outubro!$C$13</f>
        <v>34.1</v>
      </c>
      <c r="K31" s="18">
        <f>[27]Outubro!$C$14</f>
        <v>33.9</v>
      </c>
      <c r="L31" s="18">
        <f>[27]Outubro!$C$15</f>
        <v>26.6</v>
      </c>
      <c r="M31" s="18">
        <f>[27]Outubro!$C$16</f>
        <v>32.4</v>
      </c>
      <c r="N31" s="18">
        <f>[27]Outubro!$C$17</f>
        <v>33.9</v>
      </c>
      <c r="O31" s="18">
        <f>[27]Outubro!$C$18</f>
        <v>32.299999999999997</v>
      </c>
      <c r="P31" s="18">
        <f>[27]Outubro!$C$19</f>
        <v>31</v>
      </c>
      <c r="Q31" s="18">
        <f>[27]Outubro!$C$20</f>
        <v>33.5</v>
      </c>
      <c r="R31" s="18">
        <f>[27]Outubro!$C$21</f>
        <v>34</v>
      </c>
      <c r="S31" s="18">
        <f>[27]Outubro!$C$22</f>
        <v>30</v>
      </c>
      <c r="T31" s="18">
        <f>[27]Outubro!$C$23</f>
        <v>33.4</v>
      </c>
      <c r="U31" s="18">
        <f>[27]Outubro!$C$24</f>
        <v>35.1</v>
      </c>
      <c r="V31" s="18">
        <f>[27]Outubro!$C$25</f>
        <v>34.200000000000003</v>
      </c>
      <c r="W31" s="18">
        <f>[27]Outubro!$C$26</f>
        <v>27.9</v>
      </c>
      <c r="X31" s="18">
        <f>[27]Outubro!$C$27</f>
        <v>34.200000000000003</v>
      </c>
      <c r="Y31" s="18">
        <f>[27]Outubro!$C$28</f>
        <v>33.700000000000003</v>
      </c>
      <c r="Z31" s="18">
        <f>[27]Outubro!$C$29</f>
        <v>33.9</v>
      </c>
      <c r="AA31" s="18">
        <f>[27]Outubro!$C$30</f>
        <v>36.200000000000003</v>
      </c>
      <c r="AB31" s="18">
        <f>[27]Outubro!$C$31</f>
        <v>30.8</v>
      </c>
      <c r="AC31" s="18">
        <f>[27]Outubro!$C$32</f>
        <v>32.200000000000003</v>
      </c>
      <c r="AD31" s="18">
        <f>[27]Outubro!$C$33</f>
        <v>35</v>
      </c>
      <c r="AE31" s="18">
        <f>[27]Outubro!$C$34</f>
        <v>28.6</v>
      </c>
      <c r="AF31" s="18">
        <f>[27]Outubro!$C$35</f>
        <v>33.299999999999997</v>
      </c>
      <c r="AG31" s="47">
        <f>MAX(B31:AF31)</f>
        <v>36.200000000000003</v>
      </c>
      <c r="AH31" s="49">
        <f>AVERAGE(B31:AF31)</f>
        <v>32.300000000000004</v>
      </c>
    </row>
    <row r="32" spans="1:34" ht="17.100000000000001" customHeight="1" x14ac:dyDescent="0.2">
      <c r="A32" s="16" t="s">
        <v>20</v>
      </c>
      <c r="B32" s="18">
        <f>[28]Outubro!$C$5</f>
        <v>28.9</v>
      </c>
      <c r="C32" s="18">
        <f>[28]Outubro!$C$6</f>
        <v>24.6</v>
      </c>
      <c r="D32" s="18">
        <f>[28]Outubro!$C$7</f>
        <v>35.200000000000003</v>
      </c>
      <c r="E32" s="18">
        <f>[28]Outubro!$C$8</f>
        <v>29.5</v>
      </c>
      <c r="F32" s="18">
        <f>[28]Outubro!$C$9</f>
        <v>29.2</v>
      </c>
      <c r="G32" s="18">
        <f>[28]Outubro!$C$10</f>
        <v>30.8</v>
      </c>
      <c r="H32" s="18">
        <f>[28]Outubro!$C$11</f>
        <v>29.2</v>
      </c>
      <c r="I32" s="18">
        <f>[28]Outubro!$C$12</f>
        <v>28.5</v>
      </c>
      <c r="J32" s="18">
        <f>[28]Outubro!$C$13</f>
        <v>30.3</v>
      </c>
      <c r="K32" s="18">
        <f>[28]Outubro!$C$14</f>
        <v>31.5</v>
      </c>
      <c r="L32" s="18">
        <f>[28]Outubro!$C$15</f>
        <v>31.5</v>
      </c>
      <c r="M32" s="18">
        <f>[28]Outubro!$C$16</f>
        <v>27.4</v>
      </c>
      <c r="N32" s="18">
        <f>[28]Outubro!$C$17</f>
        <v>34.9</v>
      </c>
      <c r="O32" s="18">
        <f>[28]Outubro!$C$18</f>
        <v>35.799999999999997</v>
      </c>
      <c r="P32" s="18">
        <f>[28]Outubro!$C$19</f>
        <v>28.8</v>
      </c>
      <c r="Q32" s="18">
        <f>[28]Outubro!$C$20</f>
        <v>31.1</v>
      </c>
      <c r="R32" s="18">
        <f>[28]Outubro!$C$21</f>
        <v>32.299999999999997</v>
      </c>
      <c r="S32" s="18">
        <f>[28]Outubro!$C$22</f>
        <v>32.9</v>
      </c>
      <c r="T32" s="18">
        <f>[28]Outubro!$C$23</f>
        <v>33.9</v>
      </c>
      <c r="U32" s="18">
        <f>[28]Outubro!$C$24</f>
        <v>36.299999999999997</v>
      </c>
      <c r="V32" s="18">
        <f>[28]Outubro!$C$25</f>
        <v>36.700000000000003</v>
      </c>
      <c r="W32" s="18">
        <f>[28]Outubro!$C$26</f>
        <v>34.200000000000003</v>
      </c>
      <c r="X32" s="18">
        <f>[28]Outubro!$C$27</f>
        <v>34.299999999999997</v>
      </c>
      <c r="Y32" s="18">
        <f>[28]Outubro!$C$28</f>
        <v>36</v>
      </c>
      <c r="Z32" s="18">
        <f>[28]Outubro!$C$29</f>
        <v>36.200000000000003</v>
      </c>
      <c r="AA32" s="18">
        <f>[28]Outubro!$C$30</f>
        <v>36</v>
      </c>
      <c r="AB32" s="18">
        <f>[28]Outubro!$C$31</f>
        <v>35.799999999999997</v>
      </c>
      <c r="AC32" s="18">
        <f>[28]Outubro!$C$32</f>
        <v>33.5</v>
      </c>
      <c r="AD32" s="18">
        <f>[28]Outubro!$C$33</f>
        <v>33.5</v>
      </c>
      <c r="AE32" s="18">
        <f>[28]Outubro!$C$34</f>
        <v>34.5</v>
      </c>
      <c r="AF32" s="18">
        <f>[28]Outubro!$C$35</f>
        <v>35.1</v>
      </c>
      <c r="AG32" s="47">
        <f>MAX(B32:AF32)</f>
        <v>36.700000000000003</v>
      </c>
      <c r="AH32" s="49">
        <f>AVERAGE(B32:AF32)</f>
        <v>32.529032258064518</v>
      </c>
    </row>
    <row r="33" spans="1:34" s="5" customFormat="1" ht="17.100000000000001" customHeight="1" x14ac:dyDescent="0.2">
      <c r="A33" s="38" t="s">
        <v>33</v>
      </c>
      <c r="B33" s="39">
        <f t="shared" ref="B33:AG33" si="9">MAX(B5:B32)</f>
        <v>32.799999999999997</v>
      </c>
      <c r="C33" s="39">
        <f t="shared" si="9"/>
        <v>33.4</v>
      </c>
      <c r="D33" s="39">
        <f t="shared" si="9"/>
        <v>38</v>
      </c>
      <c r="E33" s="39">
        <f t="shared" si="9"/>
        <v>31.3</v>
      </c>
      <c r="F33" s="39">
        <f t="shared" si="9"/>
        <v>31.1</v>
      </c>
      <c r="G33" s="39">
        <f t="shared" si="9"/>
        <v>32.200000000000003</v>
      </c>
      <c r="H33" s="39">
        <f t="shared" si="9"/>
        <v>31.9</v>
      </c>
      <c r="I33" s="39">
        <f t="shared" si="9"/>
        <v>37.299999999999997</v>
      </c>
      <c r="J33" s="39">
        <f t="shared" si="9"/>
        <v>39</v>
      </c>
      <c r="K33" s="39">
        <f t="shared" si="9"/>
        <v>36.299999999999997</v>
      </c>
      <c r="L33" s="39">
        <f t="shared" si="9"/>
        <v>33.1</v>
      </c>
      <c r="M33" s="39">
        <f t="shared" si="9"/>
        <v>36</v>
      </c>
      <c r="N33" s="39">
        <f t="shared" si="9"/>
        <v>35.700000000000003</v>
      </c>
      <c r="O33" s="39">
        <f t="shared" si="9"/>
        <v>35.799999999999997</v>
      </c>
      <c r="P33" s="39">
        <f t="shared" si="9"/>
        <v>32.1</v>
      </c>
      <c r="Q33" s="39">
        <f t="shared" si="9"/>
        <v>34.799999999999997</v>
      </c>
      <c r="R33" s="39">
        <f t="shared" si="9"/>
        <v>35</v>
      </c>
      <c r="S33" s="39">
        <f t="shared" si="9"/>
        <v>35.700000000000003</v>
      </c>
      <c r="T33" s="39">
        <f t="shared" si="9"/>
        <v>36.9</v>
      </c>
      <c r="U33" s="39">
        <f t="shared" si="9"/>
        <v>38.700000000000003</v>
      </c>
      <c r="V33" s="39">
        <f t="shared" si="9"/>
        <v>38.700000000000003</v>
      </c>
      <c r="W33" s="39">
        <f t="shared" si="9"/>
        <v>36.799999999999997</v>
      </c>
      <c r="X33" s="39">
        <f t="shared" si="9"/>
        <v>37.9</v>
      </c>
      <c r="Y33" s="39">
        <f t="shared" si="9"/>
        <v>37.700000000000003</v>
      </c>
      <c r="Z33" s="39">
        <f t="shared" si="9"/>
        <v>36.200000000000003</v>
      </c>
      <c r="AA33" s="39">
        <f t="shared" si="9"/>
        <v>39</v>
      </c>
      <c r="AB33" s="39">
        <f t="shared" si="9"/>
        <v>35.799999999999997</v>
      </c>
      <c r="AC33" s="39">
        <f t="shared" si="9"/>
        <v>36.4</v>
      </c>
      <c r="AD33" s="39">
        <f t="shared" si="9"/>
        <v>38.799999999999997</v>
      </c>
      <c r="AE33" s="39">
        <f t="shared" si="9"/>
        <v>35.9</v>
      </c>
      <c r="AF33" s="39">
        <f t="shared" si="9"/>
        <v>37.299999999999997</v>
      </c>
      <c r="AG33" s="47">
        <f t="shared" si="9"/>
        <v>39</v>
      </c>
      <c r="AH33" s="49">
        <f>AVERAGE(AH5:AH32)</f>
        <v>31.323963133640554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AA35" s="2" t="s">
        <v>65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AA36" s="32" t="s">
        <v>66</v>
      </c>
      <c r="AB36" s="32"/>
      <c r="AC36" s="32"/>
    </row>
    <row r="43" spans="1:34" x14ac:dyDescent="0.2">
      <c r="J43" s="2" t="s">
        <v>52</v>
      </c>
    </row>
    <row r="44" spans="1:34" x14ac:dyDescent="0.2">
      <c r="N44" s="2" t="s">
        <v>52</v>
      </c>
    </row>
    <row r="45" spans="1:34" x14ac:dyDescent="0.2">
      <c r="V45" s="2" t="s">
        <v>52</v>
      </c>
    </row>
    <row r="48" spans="1:34" x14ac:dyDescent="0.2">
      <c r="K48" s="2" t="s">
        <v>52</v>
      </c>
    </row>
  </sheetData>
  <mergeCells count="34">
    <mergeCell ref="N3:N4"/>
    <mergeCell ref="H3:H4"/>
    <mergeCell ref="AF3:AF4"/>
    <mergeCell ref="F3:F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0" zoomScaleNormal="90" workbookViewId="0">
      <selection activeCell="AK17" sqref="AK17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[1]Outubro!$D$5</f>
        <v>19.899999999999999</v>
      </c>
      <c r="C5" s="17">
        <f>[1]Outubro!$D$6</f>
        <v>20.399999999999999</v>
      </c>
      <c r="D5" s="17">
        <f>[1]Outubro!$D$7</f>
        <v>20.6</v>
      </c>
      <c r="E5" s="17">
        <f>[1]Outubro!$D$8</f>
        <v>20.3</v>
      </c>
      <c r="F5" s="17">
        <f>[1]Outubro!$D$9</f>
        <v>17.8</v>
      </c>
      <c r="G5" s="17">
        <f>[1]Outubro!$D$10</f>
        <v>14.4</v>
      </c>
      <c r="H5" s="17">
        <f>[1]Outubro!$D$11</f>
        <v>17</v>
      </c>
      <c r="I5" s="17">
        <f>[1]Outubro!$D$12</f>
        <v>16.8</v>
      </c>
      <c r="J5" s="17">
        <f>[1]Outubro!$D$13</f>
        <v>17.2</v>
      </c>
      <c r="K5" s="17">
        <f>[1]Outubro!$D$14</f>
        <v>18.7</v>
      </c>
      <c r="L5" s="17">
        <f>[1]Outubro!$D$15</f>
        <v>18.8</v>
      </c>
      <c r="M5" s="17">
        <f>[1]Outubro!$D$16</f>
        <v>20.6</v>
      </c>
      <c r="N5" s="17">
        <f>[1]Outubro!$D$17</f>
        <v>19.7</v>
      </c>
      <c r="O5" s="17">
        <f>[1]Outubro!$D$18</f>
        <v>20.100000000000001</v>
      </c>
      <c r="P5" s="17">
        <f>[1]Outubro!$D$19</f>
        <v>21.6</v>
      </c>
      <c r="Q5" s="17">
        <f>[1]Outubro!$D$20</f>
        <v>20.2</v>
      </c>
      <c r="R5" s="17">
        <f>[1]Outubro!$D$21</f>
        <v>20.6</v>
      </c>
      <c r="S5" s="17">
        <f>[1]Outubro!$D$22</f>
        <v>22.1</v>
      </c>
      <c r="T5" s="17">
        <f>[1]Outubro!$D$23</f>
        <v>16.899999999999999</v>
      </c>
      <c r="U5" s="17">
        <f>[1]Outubro!$D$24</f>
        <v>15.8</v>
      </c>
      <c r="V5" s="17">
        <f>[1]Outubro!$D$25</f>
        <v>23</v>
      </c>
      <c r="W5" s="17">
        <f>[1]Outubro!$D$26</f>
        <v>20.6</v>
      </c>
      <c r="X5" s="17">
        <f>[1]Outubro!$D$27</f>
        <v>21.4</v>
      </c>
      <c r="Y5" s="17">
        <f>[1]Outubro!$D$28</f>
        <v>21.5</v>
      </c>
      <c r="Z5" s="17">
        <f>[1]Outubro!$D$29</f>
        <v>21.2</v>
      </c>
      <c r="AA5" s="17">
        <f>[1]Outubro!$D$30</f>
        <v>21.1</v>
      </c>
      <c r="AB5" s="17">
        <f>[1]Outubro!$D$31</f>
        <v>22.5</v>
      </c>
      <c r="AC5" s="17">
        <f>[1]Outubro!$D$32</f>
        <v>21.5</v>
      </c>
      <c r="AD5" s="17">
        <f>[1]Outubro!$D$33</f>
        <v>20</v>
      </c>
      <c r="AE5" s="17">
        <f>[1]Outubro!$D$34</f>
        <v>21.9</v>
      </c>
      <c r="AF5" s="17">
        <f>[1]Outubro!$D$35</f>
        <v>22</v>
      </c>
      <c r="AG5" s="46">
        <f>MIN(B5:AF5)</f>
        <v>14.4</v>
      </c>
      <c r="AH5" s="51">
        <f>AVERAGE(B5:AF5)</f>
        <v>19.877419354838711</v>
      </c>
    </row>
    <row r="6" spans="1:34" ht="17.100000000000001" customHeight="1" x14ac:dyDescent="0.2">
      <c r="A6" s="16" t="s">
        <v>0</v>
      </c>
      <c r="B6" s="18">
        <f>[2]Outubro!$D$5</f>
        <v>14.3</v>
      </c>
      <c r="C6" s="18">
        <f>[2]Outubro!$D$6</f>
        <v>15.8</v>
      </c>
      <c r="D6" s="18">
        <f>[2]Outubro!$D$7</f>
        <v>19.8</v>
      </c>
      <c r="E6" s="18">
        <f>[2]Outubro!$D$8</f>
        <v>17.899999999999999</v>
      </c>
      <c r="F6" s="18">
        <f>[2]Outubro!$D$9</f>
        <v>10.5</v>
      </c>
      <c r="G6" s="18">
        <f>[2]Outubro!$D$10</f>
        <v>9.8000000000000007</v>
      </c>
      <c r="H6" s="18">
        <f>[2]Outubro!$D$11</f>
        <v>12.9</v>
      </c>
      <c r="I6" s="18">
        <f>[2]Outubro!$D$12</f>
        <v>13</v>
      </c>
      <c r="J6" s="18">
        <f>[2]Outubro!$D$13</f>
        <v>13.4</v>
      </c>
      <c r="K6" s="18">
        <f>[2]Outubro!$D$14</f>
        <v>16</v>
      </c>
      <c r="L6" s="18">
        <f>[2]Outubro!$D$15</f>
        <v>17.8</v>
      </c>
      <c r="M6" s="18">
        <f>[2]Outubro!$D$16</f>
        <v>17.600000000000001</v>
      </c>
      <c r="N6" s="18">
        <f>[2]Outubro!$D$17</f>
        <v>18.3</v>
      </c>
      <c r="O6" s="18">
        <f>[2]Outubro!$D$18</f>
        <v>17</v>
      </c>
      <c r="P6" s="18">
        <f>[2]Outubro!$D$19</f>
        <v>19.8</v>
      </c>
      <c r="Q6" s="18">
        <f>[2]Outubro!$D$20</f>
        <v>19.399999999999999</v>
      </c>
      <c r="R6" s="18">
        <f>[2]Outubro!$D$21</f>
        <v>19</v>
      </c>
      <c r="S6" s="18">
        <f>[2]Outubro!$D$22</f>
        <v>16.5</v>
      </c>
      <c r="T6" s="18">
        <f>[2]Outubro!$D$23</f>
        <v>14.7</v>
      </c>
      <c r="U6" s="18">
        <f>[2]Outubro!$D$24</f>
        <v>12.6</v>
      </c>
      <c r="V6" s="18">
        <f>[2]Outubro!$D$25</f>
        <v>21.5</v>
      </c>
      <c r="W6" s="18">
        <f>[2]Outubro!$D$26</f>
        <v>20.5</v>
      </c>
      <c r="X6" s="18">
        <f>[2]Outubro!$D$27</f>
        <v>21.6</v>
      </c>
      <c r="Y6" s="18">
        <f>[2]Outubro!$D$28</f>
        <v>20.9</v>
      </c>
      <c r="Z6" s="18">
        <f>[2]Outubro!$D$29</f>
        <v>20.100000000000001</v>
      </c>
      <c r="AA6" s="18">
        <f>[2]Outubro!$D$30</f>
        <v>20.399999999999999</v>
      </c>
      <c r="AB6" s="18">
        <f>[2]Outubro!$D$31</f>
        <v>21.7</v>
      </c>
      <c r="AC6" s="18">
        <f>[2]Outubro!$D$32</f>
        <v>17.2</v>
      </c>
      <c r="AD6" s="18">
        <f>[2]Outubro!$D$33</f>
        <v>18.3</v>
      </c>
      <c r="AE6" s="18">
        <f>[2]Outubro!$D$34</f>
        <v>19.2</v>
      </c>
      <c r="AF6" s="18">
        <f>[2]Outubro!$D$35</f>
        <v>20.399999999999999</v>
      </c>
      <c r="AG6" s="47">
        <f t="shared" ref="AG6:AG16" si="1">MIN(B6:AF6)</f>
        <v>9.8000000000000007</v>
      </c>
      <c r="AH6" s="49">
        <f>AVERAGE(B6:AF6)</f>
        <v>17.35161290322581</v>
      </c>
    </row>
    <row r="7" spans="1:34" ht="17.100000000000001" customHeight="1" x14ac:dyDescent="0.2">
      <c r="A7" s="16" t="s">
        <v>1</v>
      </c>
      <c r="B7" s="18">
        <f>[3]Outubro!$D$5</f>
        <v>16.100000000000001</v>
      </c>
      <c r="C7" s="18">
        <f>[3]Outubro!$D$6</f>
        <v>18</v>
      </c>
      <c r="D7" s="18">
        <f>[3]Outubro!$D$7</f>
        <v>21.2</v>
      </c>
      <c r="E7" s="18">
        <f>[3]Outubro!$D$8</f>
        <v>21.4</v>
      </c>
      <c r="F7" s="18">
        <f>[3]Outubro!$D$9</f>
        <v>17.100000000000001</v>
      </c>
      <c r="G7" s="18">
        <f>[3]Outubro!$D$10</f>
        <v>17.5</v>
      </c>
      <c r="H7" s="18">
        <f>[3]Outubro!$D$11</f>
        <v>17.100000000000001</v>
      </c>
      <c r="I7" s="18">
        <f>[3]Outubro!$D$12</f>
        <v>21.3</v>
      </c>
      <c r="J7" s="18">
        <f>[3]Outubro!$D$13</f>
        <v>23.4</v>
      </c>
      <c r="K7" s="18">
        <f>[3]Outubro!$D$14</f>
        <v>22.6</v>
      </c>
      <c r="L7" s="18">
        <f>[3]Outubro!$D$15</f>
        <v>20.9</v>
      </c>
      <c r="M7" s="18">
        <f>[3]Outubro!$D$16</f>
        <v>20.3</v>
      </c>
      <c r="N7" s="18">
        <f>[3]Outubro!$D$17</f>
        <v>20.100000000000001</v>
      </c>
      <c r="O7" s="18">
        <f>[3]Outubro!$D$18</f>
        <v>20.2</v>
      </c>
      <c r="P7" s="18">
        <f>[3]Outubro!$D$19</f>
        <v>21.1</v>
      </c>
      <c r="Q7" s="18">
        <f>[3]Outubro!$D$20</f>
        <v>21.7</v>
      </c>
      <c r="R7" s="18">
        <f>[3]Outubro!$D$21</f>
        <v>23</v>
      </c>
      <c r="S7" s="18">
        <f>[3]Outubro!$D$22</f>
        <v>20.9</v>
      </c>
      <c r="T7" s="18">
        <f>[3]Outubro!$D$23</f>
        <v>17</v>
      </c>
      <c r="U7" s="18">
        <f>[3]Outubro!$D$24</f>
        <v>17.5</v>
      </c>
      <c r="V7" s="18">
        <f>[3]Outubro!$D$25</f>
        <v>27.5</v>
      </c>
      <c r="W7" s="18">
        <f>[3]Outubro!$D$26</f>
        <v>22</v>
      </c>
      <c r="X7" s="18">
        <f>[3]Outubro!$D$27</f>
        <v>23.4</v>
      </c>
      <c r="Y7" s="18">
        <f>[3]Outubro!$D$28</f>
        <v>25.2</v>
      </c>
      <c r="Z7" s="18">
        <f>[3]Outubro!$D$29</f>
        <v>22.9</v>
      </c>
      <c r="AA7" s="18">
        <f>[3]Outubro!$D$30</f>
        <v>21.7</v>
      </c>
      <c r="AB7" s="18">
        <f>[3]Outubro!$D$31</f>
        <v>23.4</v>
      </c>
      <c r="AC7" s="18">
        <f>[3]Outubro!$D$32</f>
        <v>21.2</v>
      </c>
      <c r="AD7" s="18">
        <f>[3]Outubro!$D$33</f>
        <v>21.8</v>
      </c>
      <c r="AE7" s="18">
        <f>[3]Outubro!$D$34</f>
        <v>22.7</v>
      </c>
      <c r="AF7" s="18">
        <f>[3]Outubro!$D$35</f>
        <v>22.7</v>
      </c>
      <c r="AG7" s="47">
        <f t="shared" si="1"/>
        <v>16.100000000000001</v>
      </c>
      <c r="AH7" s="49">
        <f t="shared" ref="AH7:AH15" si="2">AVERAGE(B7:AF7)</f>
        <v>21.06129032258065</v>
      </c>
    </row>
    <row r="8" spans="1:34" ht="17.100000000000001" customHeight="1" x14ac:dyDescent="0.2">
      <c r="A8" s="16" t="s">
        <v>56</v>
      </c>
      <c r="B8" s="18">
        <f>[4]Outubro!$D$5</f>
        <v>19.2</v>
      </c>
      <c r="C8" s="18">
        <f>[4]Outubro!$D$6</f>
        <v>19.399999999999999</v>
      </c>
      <c r="D8" s="18">
        <f>[4]Outubro!$D$7</f>
        <v>19.8</v>
      </c>
      <c r="E8" s="18">
        <f>[4]Outubro!$D$8</f>
        <v>19.600000000000001</v>
      </c>
      <c r="F8" s="18">
        <f>[4]Outubro!$D$9</f>
        <v>15.7</v>
      </c>
      <c r="G8" s="18">
        <f>[4]Outubro!$D$10</f>
        <v>14.7</v>
      </c>
      <c r="H8" s="18">
        <f>[4]Outubro!$D$11</f>
        <v>17.2</v>
      </c>
      <c r="I8" s="18">
        <f>[4]Outubro!$D$12</f>
        <v>21.3</v>
      </c>
      <c r="J8" s="18">
        <f>[4]Outubro!$D$13</f>
        <v>23.4</v>
      </c>
      <c r="K8" s="18">
        <f>[4]Outubro!$D$14</f>
        <v>18.100000000000001</v>
      </c>
      <c r="L8" s="18">
        <f>[4]Outubro!$D$15</f>
        <v>19</v>
      </c>
      <c r="M8" s="18">
        <f>[4]Outubro!$D$16</f>
        <v>20.7</v>
      </c>
      <c r="N8" s="18">
        <f>[4]Outubro!$D$17</f>
        <v>18.8</v>
      </c>
      <c r="O8" s="18">
        <f>[4]Outubro!$D$18</f>
        <v>18.399999999999999</v>
      </c>
      <c r="P8" s="18">
        <f>[4]Outubro!$D$19</f>
        <v>21.5</v>
      </c>
      <c r="Q8" s="18">
        <f>[4]Outubro!$D$20</f>
        <v>20.399999999999999</v>
      </c>
      <c r="R8" s="18">
        <f>[4]Outubro!$D$21</f>
        <v>19.899999999999999</v>
      </c>
      <c r="S8" s="18">
        <f>[4]Outubro!$D$22</f>
        <v>19.399999999999999</v>
      </c>
      <c r="T8" s="18">
        <f>[4]Outubro!$D$23</f>
        <v>18</v>
      </c>
      <c r="U8" s="18">
        <f>[4]Outubro!$D$24</f>
        <v>18.899999999999999</v>
      </c>
      <c r="V8" s="18">
        <f>[4]Outubro!$D$25</f>
        <v>23.8</v>
      </c>
      <c r="W8" s="18">
        <f>[4]Outubro!$D$26</f>
        <v>20.5</v>
      </c>
      <c r="X8" s="18">
        <f>[4]Outubro!$D$27</f>
        <v>22</v>
      </c>
      <c r="Y8" s="18">
        <f>[4]Outubro!$D$28</f>
        <v>23</v>
      </c>
      <c r="Z8" s="18">
        <f>[4]Outubro!$D$29</f>
        <v>21.6</v>
      </c>
      <c r="AA8" s="18">
        <f>[4]Outubro!$D$30</f>
        <v>20.8</v>
      </c>
      <c r="AB8" s="18">
        <f>[4]Outubro!$D$31</f>
        <v>23.5</v>
      </c>
      <c r="AC8" s="18">
        <f>[4]Outubro!$D$32</f>
        <v>19.8</v>
      </c>
      <c r="AD8" s="18">
        <f>[4]Outubro!$D$33</f>
        <v>17.100000000000001</v>
      </c>
      <c r="AE8" s="18">
        <f>[4]Outubro!$D$34</f>
        <v>19.3</v>
      </c>
      <c r="AF8" s="18">
        <f>[4]Outubro!$D$35</f>
        <v>20.100000000000001</v>
      </c>
      <c r="AG8" s="47">
        <f t="shared" ref="AG8" si="3">MIN(B8:AF8)</f>
        <v>14.7</v>
      </c>
      <c r="AH8" s="49">
        <f t="shared" ref="AH8" si="4">AVERAGE(B8:AF8)</f>
        <v>19.835483870967739</v>
      </c>
    </row>
    <row r="9" spans="1:34" ht="17.100000000000001" customHeight="1" x14ac:dyDescent="0.2">
      <c r="A9" s="16" t="s">
        <v>48</v>
      </c>
      <c r="B9" s="18">
        <f>[5]Outubro!$D$5</f>
        <v>13.4</v>
      </c>
      <c r="C9" s="18">
        <f>[5]Outubro!$D$6</f>
        <v>16.3</v>
      </c>
      <c r="D9" s="18">
        <f>[5]Outubro!$D$7</f>
        <v>19.3</v>
      </c>
      <c r="E9" s="18">
        <f>[5]Outubro!$D$8</f>
        <v>19.600000000000001</v>
      </c>
      <c r="F9" s="18">
        <f>[5]Outubro!$D$9</f>
        <v>10.7</v>
      </c>
      <c r="G9" s="18">
        <f>[5]Outubro!$D$10</f>
        <v>13.9</v>
      </c>
      <c r="H9" s="18">
        <f>[5]Outubro!$D$11</f>
        <v>13.3</v>
      </c>
      <c r="I9" s="18">
        <f>[5]Outubro!$D$12</f>
        <v>15.6</v>
      </c>
      <c r="J9" s="18">
        <f>[5]Outubro!$D$13</f>
        <v>18.5</v>
      </c>
      <c r="K9" s="18">
        <f>[5]Outubro!$D$14</f>
        <v>19.7</v>
      </c>
      <c r="L9" s="18">
        <f>[5]Outubro!$D$15</f>
        <v>17.8</v>
      </c>
      <c r="M9" s="18">
        <f>[5]Outubro!$D$16</f>
        <v>18.5</v>
      </c>
      <c r="N9" s="18">
        <f>[5]Outubro!$D$17</f>
        <v>19.100000000000001</v>
      </c>
      <c r="O9" s="18">
        <f>[5]Outubro!$D$18</f>
        <v>19.2</v>
      </c>
      <c r="P9" s="18">
        <f>[5]Outubro!$D$19</f>
        <v>20</v>
      </c>
      <c r="Q9" s="18">
        <f>[5]Outubro!$D$20</f>
        <v>19.8</v>
      </c>
      <c r="R9" s="18">
        <f>[5]Outubro!$D$21</f>
        <v>19.3</v>
      </c>
      <c r="S9" s="18">
        <f>[5]Outubro!$D$22</f>
        <v>17.100000000000001</v>
      </c>
      <c r="T9" s="18">
        <f>[5]Outubro!$D$23</f>
        <v>12.8</v>
      </c>
      <c r="U9" s="18">
        <f>[5]Outubro!$D$24</f>
        <v>15.8</v>
      </c>
      <c r="V9" s="18">
        <f>[5]Outubro!$D$25</f>
        <v>21.9</v>
      </c>
      <c r="W9" s="18">
        <f>[5]Outubro!$D$26</f>
        <v>21.6</v>
      </c>
      <c r="X9" s="18">
        <f>[5]Outubro!$D$27</f>
        <v>24.5</v>
      </c>
      <c r="Y9" s="18">
        <f>[5]Outubro!$D$28</f>
        <v>22.5</v>
      </c>
      <c r="Z9" s="18">
        <f>[5]Outubro!$D$29</f>
        <v>22</v>
      </c>
      <c r="AA9" s="18">
        <f>[5]Outubro!$D$30</f>
        <v>20.2</v>
      </c>
      <c r="AB9" s="18">
        <f>[5]Outubro!$D$31</f>
        <v>21.5</v>
      </c>
      <c r="AC9" s="18">
        <f>[5]Outubro!$D$32</f>
        <v>17.5</v>
      </c>
      <c r="AD9" s="18">
        <f>[5]Outubro!$D$33</f>
        <v>20.2</v>
      </c>
      <c r="AE9" s="18">
        <f>[5]Outubro!$D$34</f>
        <v>21.8</v>
      </c>
      <c r="AF9" s="18">
        <f>[5]Outubro!$D$35</f>
        <v>20.5</v>
      </c>
      <c r="AG9" s="47">
        <f t="shared" ref="AG9" si="5">MIN(B9:AF9)</f>
        <v>10.7</v>
      </c>
      <c r="AH9" s="49">
        <f t="shared" ref="AH9" si="6">AVERAGE(B9:AF9)</f>
        <v>18.512903225806451</v>
      </c>
    </row>
    <row r="10" spans="1:34" ht="17.100000000000001" customHeight="1" x14ac:dyDescent="0.2">
      <c r="A10" s="16" t="s">
        <v>2</v>
      </c>
      <c r="B10" s="18">
        <f>[6]Outubro!$D$5</f>
        <v>16.8</v>
      </c>
      <c r="C10" s="18">
        <f>[6]Outubro!$D$6</f>
        <v>19.100000000000001</v>
      </c>
      <c r="D10" s="18">
        <f>[6]Outubro!$D$7</f>
        <v>21.4</v>
      </c>
      <c r="E10" s="18">
        <f>[6]Outubro!$D$8</f>
        <v>19</v>
      </c>
      <c r="F10" s="18">
        <f>[6]Outubro!$D$9</f>
        <v>15.7</v>
      </c>
      <c r="G10" s="18">
        <f>[6]Outubro!$D$10</f>
        <v>15.6</v>
      </c>
      <c r="H10" s="18">
        <f>[6]Outubro!$D$11</f>
        <v>15.5</v>
      </c>
      <c r="I10" s="18">
        <f>[6]Outubro!$D$12</f>
        <v>17.8</v>
      </c>
      <c r="J10" s="18">
        <f>[6]Outubro!$D$13</f>
        <v>19.5</v>
      </c>
      <c r="K10" s="18">
        <f>[6]Outubro!$D$14</f>
        <v>20.399999999999999</v>
      </c>
      <c r="L10" s="18">
        <f>[6]Outubro!$D$15</f>
        <v>19</v>
      </c>
      <c r="M10" s="18">
        <f>[6]Outubro!$D$16</f>
        <v>19.2</v>
      </c>
      <c r="N10" s="18">
        <f>[6]Outubro!$D$17</f>
        <v>19.399999999999999</v>
      </c>
      <c r="O10" s="18">
        <f>[6]Outubro!$D$18</f>
        <v>19</v>
      </c>
      <c r="P10" s="18">
        <f>[6]Outubro!$D$19</f>
        <v>20.399999999999999</v>
      </c>
      <c r="Q10" s="18">
        <f>[6]Outubro!$D$20</f>
        <v>21.3</v>
      </c>
      <c r="R10" s="18">
        <f>[6]Outubro!$D$21</f>
        <v>20.3</v>
      </c>
      <c r="S10" s="18">
        <f>[6]Outubro!$D$22</f>
        <v>20.100000000000001</v>
      </c>
      <c r="T10" s="18">
        <f>[6]Outubro!$D$23</f>
        <v>17.2</v>
      </c>
      <c r="U10" s="18">
        <f>[6]Outubro!$D$24</f>
        <v>17.2</v>
      </c>
      <c r="V10" s="18">
        <f>[6]Outubro!$D$25</f>
        <v>25.4</v>
      </c>
      <c r="W10" s="18">
        <f>[6]Outubro!$D$26</f>
        <v>18.899999999999999</v>
      </c>
      <c r="X10" s="18">
        <f>[6]Outubro!$D$27</f>
        <v>21</v>
      </c>
      <c r="Y10" s="18">
        <f>[6]Outubro!$D$28</f>
        <v>23.5</v>
      </c>
      <c r="Z10" s="18">
        <f>[6]Outubro!$D$29</f>
        <v>21.1</v>
      </c>
      <c r="AA10" s="18">
        <f>[6]Outubro!$D$30</f>
        <v>22</v>
      </c>
      <c r="AB10" s="18">
        <f>[6]Outubro!$D$31</f>
        <v>21.5</v>
      </c>
      <c r="AC10" s="18">
        <f>[6]Outubro!$D$32</f>
        <v>19.2</v>
      </c>
      <c r="AD10" s="18">
        <f>[6]Outubro!$D$33</f>
        <v>22.4</v>
      </c>
      <c r="AE10" s="18">
        <f>[6]Outubro!$D$34</f>
        <v>20.5</v>
      </c>
      <c r="AF10" s="18">
        <f>[6]Outubro!$D$35</f>
        <v>21.1</v>
      </c>
      <c r="AG10" s="47">
        <f t="shared" si="1"/>
        <v>15.5</v>
      </c>
      <c r="AH10" s="49">
        <f t="shared" si="2"/>
        <v>19.693548387096776</v>
      </c>
    </row>
    <row r="11" spans="1:34" ht="17.100000000000001" customHeight="1" x14ac:dyDescent="0.2">
      <c r="A11" s="16" t="s">
        <v>3</v>
      </c>
      <c r="B11" s="18">
        <f>[7]Outubro!$D$5</f>
        <v>19.899999999999999</v>
      </c>
      <c r="C11" s="18">
        <f>[7]Outubro!$D$6</f>
        <v>21.2</v>
      </c>
      <c r="D11" s="18">
        <f>[7]Outubro!$D$7</f>
        <v>20</v>
      </c>
      <c r="E11" s="18">
        <f>[7]Outubro!$D$8</f>
        <v>19.8</v>
      </c>
      <c r="F11" s="18">
        <f>[7]Outubro!$D$9</f>
        <v>19</v>
      </c>
      <c r="G11" s="18">
        <f>[7]Outubro!$D$10</f>
        <v>15.2</v>
      </c>
      <c r="H11" s="18">
        <f>[7]Outubro!$D$11</f>
        <v>18.7</v>
      </c>
      <c r="I11" s="18">
        <f>[7]Outubro!$D$12</f>
        <v>18</v>
      </c>
      <c r="J11" s="18">
        <f>[7]Outubro!$D$13</f>
        <v>18.600000000000001</v>
      </c>
      <c r="K11" s="18">
        <f>[7]Outubro!$D$14</f>
        <v>18.2</v>
      </c>
      <c r="L11" s="18">
        <f>[7]Outubro!$D$15</f>
        <v>19</v>
      </c>
      <c r="M11" s="18">
        <f>[7]Outubro!$D$16</f>
        <v>20.2</v>
      </c>
      <c r="N11" s="18">
        <f>[7]Outubro!$D$17</f>
        <v>19.7</v>
      </c>
      <c r="O11" s="18">
        <f>[7]Outubro!$D$18</f>
        <v>19.7</v>
      </c>
      <c r="P11" s="18">
        <f>[7]Outubro!$D$19</f>
        <v>20.8</v>
      </c>
      <c r="Q11" s="18">
        <f>[7]Outubro!$D$20</f>
        <v>21.5</v>
      </c>
      <c r="R11" s="18">
        <f>[7]Outubro!$D$21</f>
        <v>20.3</v>
      </c>
      <c r="S11" s="18">
        <f>[7]Outubro!$D$22</f>
        <v>19.3</v>
      </c>
      <c r="T11" s="18">
        <f>[7]Outubro!$D$23</f>
        <v>17.600000000000001</v>
      </c>
      <c r="U11" s="18">
        <f>[7]Outubro!$D$24</f>
        <v>17.899999999999999</v>
      </c>
      <c r="V11" s="18">
        <f>[7]Outubro!$D$25</f>
        <v>22.9</v>
      </c>
      <c r="W11" s="18">
        <f>[7]Outubro!$D$26</f>
        <v>22.1</v>
      </c>
      <c r="X11" s="18">
        <f>[7]Outubro!$D$27</f>
        <v>20.9</v>
      </c>
      <c r="Y11" s="18">
        <f>[7]Outubro!$D$28</f>
        <v>20.6</v>
      </c>
      <c r="Z11" s="18">
        <f>[7]Outubro!$D$29</f>
        <v>21.1</v>
      </c>
      <c r="AA11" s="18">
        <f>[7]Outubro!$D$30</f>
        <v>21.9</v>
      </c>
      <c r="AB11" s="18">
        <f>[7]Outubro!$D$31</f>
        <v>23.7</v>
      </c>
      <c r="AC11" s="18">
        <f>[7]Outubro!$D$32</f>
        <v>22.1</v>
      </c>
      <c r="AD11" s="18">
        <f>[7]Outubro!$D$33</f>
        <v>20.100000000000001</v>
      </c>
      <c r="AE11" s="18">
        <f>[7]Outubro!$D$34</f>
        <v>22</v>
      </c>
      <c r="AF11" s="18">
        <f>[7]Outubro!$D$35</f>
        <v>20.9</v>
      </c>
      <c r="AG11" s="47">
        <f t="shared" si="1"/>
        <v>15.2</v>
      </c>
      <c r="AH11" s="49">
        <f>AVERAGE(B11:AF11)</f>
        <v>20.093548387096778</v>
      </c>
    </row>
    <row r="12" spans="1:34" ht="17.100000000000001" customHeight="1" x14ac:dyDescent="0.2">
      <c r="A12" s="16" t="s">
        <v>4</v>
      </c>
      <c r="B12" s="18">
        <f>[8]Outubro!$D$5</f>
        <v>18</v>
      </c>
      <c r="C12" s="18">
        <f>[8]Outubro!$D$6</f>
        <v>19.5</v>
      </c>
      <c r="D12" s="18">
        <f>[8]Outubro!$D$7</f>
        <v>18.100000000000001</v>
      </c>
      <c r="E12" s="18">
        <f>[8]Outubro!$D$8</f>
        <v>17.899999999999999</v>
      </c>
      <c r="F12" s="18">
        <f>[8]Outubro!$D$9</f>
        <v>17.100000000000001</v>
      </c>
      <c r="G12" s="18">
        <f>[8]Outubro!$D$10</f>
        <v>15.4</v>
      </c>
      <c r="H12" s="18">
        <f>[8]Outubro!$D$11</f>
        <v>16.3</v>
      </c>
      <c r="I12" s="18">
        <f>[8]Outubro!$D$12</f>
        <v>16.899999999999999</v>
      </c>
      <c r="J12" s="18">
        <f>[8]Outubro!$D$13</f>
        <v>17.7</v>
      </c>
      <c r="K12" s="18">
        <f>[8]Outubro!$D$14</f>
        <v>16.399999999999999</v>
      </c>
      <c r="L12" s="18">
        <f>[8]Outubro!$D$15</f>
        <v>19.3</v>
      </c>
      <c r="M12" s="18">
        <f>[8]Outubro!$D$16</f>
        <v>17.7</v>
      </c>
      <c r="N12" s="18">
        <f>[8]Outubro!$D$17</f>
        <v>17.8</v>
      </c>
      <c r="O12" s="18">
        <f>[8]Outubro!$D$18</f>
        <v>17.3</v>
      </c>
      <c r="P12" s="18">
        <f>[8]Outubro!$D$19</f>
        <v>18.7</v>
      </c>
      <c r="Q12" s="18">
        <f>[8]Outubro!$D$20</f>
        <v>18.600000000000001</v>
      </c>
      <c r="R12" s="18">
        <f>[8]Outubro!$D$21</f>
        <v>19.2</v>
      </c>
      <c r="S12" s="18">
        <f>[8]Outubro!$D$22</f>
        <v>17.600000000000001</v>
      </c>
      <c r="T12" s="18">
        <f>[8]Outubro!$D$23</f>
        <v>18</v>
      </c>
      <c r="U12" s="18">
        <f>[8]Outubro!$D$24</f>
        <v>19.3</v>
      </c>
      <c r="V12" s="18">
        <f>[8]Outubro!$D$25</f>
        <v>20.9</v>
      </c>
      <c r="W12" s="18">
        <f>[8]Outubro!$D$26</f>
        <v>19.5</v>
      </c>
      <c r="X12" s="18">
        <f>[8]Outubro!$D$27</f>
        <v>18.899999999999999</v>
      </c>
      <c r="Y12" s="18">
        <f>[8]Outubro!$D$28</f>
        <v>20.3</v>
      </c>
      <c r="Z12" s="18">
        <f>[8]Outubro!$D$29</f>
        <v>19</v>
      </c>
      <c r="AA12" s="18">
        <f>[8]Outubro!$D$30</f>
        <v>20.7</v>
      </c>
      <c r="AB12" s="18">
        <f>[8]Outubro!$D$31</f>
        <v>22</v>
      </c>
      <c r="AC12" s="18">
        <f>[8]Outubro!$D$32</f>
        <v>19.100000000000001</v>
      </c>
      <c r="AD12" s="18">
        <f>[8]Outubro!$D$33</f>
        <v>18.899999999999999</v>
      </c>
      <c r="AE12" s="18">
        <f>[8]Outubro!$D$34</f>
        <v>19.5</v>
      </c>
      <c r="AF12" s="18">
        <f>[8]Outubro!$D$35</f>
        <v>20.6</v>
      </c>
      <c r="AG12" s="47">
        <f t="shared" si="1"/>
        <v>15.4</v>
      </c>
      <c r="AH12" s="49">
        <f t="shared" si="2"/>
        <v>18.587096774193551</v>
      </c>
    </row>
    <row r="13" spans="1:34" ht="17.100000000000001" customHeight="1" x14ac:dyDescent="0.2">
      <c r="A13" s="16" t="s">
        <v>5</v>
      </c>
      <c r="B13" s="18">
        <f>[9]Outubro!$D$5</f>
        <v>14.6</v>
      </c>
      <c r="C13" s="18">
        <f>[9]Outubro!$D$6</f>
        <v>18.3</v>
      </c>
      <c r="D13" s="20">
        <f>[9]Outubro!$D$7</f>
        <v>24.8</v>
      </c>
      <c r="E13" s="20">
        <f>[9]Outubro!$D$8</f>
        <v>21.8</v>
      </c>
      <c r="F13" s="20">
        <f>[9]Outubro!$D$9</f>
        <v>19</v>
      </c>
      <c r="G13" s="20">
        <f>[9]Outubro!$D$10</f>
        <v>19.600000000000001</v>
      </c>
      <c r="H13" s="20">
        <f>[9]Outubro!$D$11</f>
        <v>16.8</v>
      </c>
      <c r="I13" s="20">
        <f>[9]Outubro!$D$12</f>
        <v>21.3</v>
      </c>
      <c r="J13" s="20">
        <f>[9]Outubro!$D$13</f>
        <v>25</v>
      </c>
      <c r="K13" s="20">
        <f>[9]Outubro!$D$14</f>
        <v>24.2</v>
      </c>
      <c r="L13" s="20">
        <f>[9]Outubro!$D$15</f>
        <v>22.7</v>
      </c>
      <c r="M13" s="20">
        <f>[9]Outubro!$D$16</f>
        <v>22.8</v>
      </c>
      <c r="N13" s="20">
        <f>[9]Outubro!$D$17</f>
        <v>23</v>
      </c>
      <c r="O13" s="20">
        <f>[9]Outubro!$D$18</f>
        <v>22.5</v>
      </c>
      <c r="P13" s="18">
        <f>[9]Outubro!$D$19</f>
        <v>22.1</v>
      </c>
      <c r="Q13" s="18">
        <f>[9]Outubro!$D$20</f>
        <v>21.5</v>
      </c>
      <c r="R13" s="18">
        <f>[9]Outubro!$D$21</f>
        <v>23.6</v>
      </c>
      <c r="S13" s="18">
        <f>[9]Outubro!$D$22</f>
        <v>22.8</v>
      </c>
      <c r="T13" s="18">
        <f>[9]Outubro!$D$23</f>
        <v>21.5</v>
      </c>
      <c r="U13" s="18">
        <f>[9]Outubro!$D$24</f>
        <v>25.8</v>
      </c>
      <c r="V13" s="18">
        <f>[9]Outubro!$D$25</f>
        <v>26</v>
      </c>
      <c r="W13" s="18">
        <f>[9]Outubro!$D$26</f>
        <v>25.2</v>
      </c>
      <c r="X13" s="18">
        <f>[9]Outubro!$D$27</f>
        <v>24.7</v>
      </c>
      <c r="Y13" s="18">
        <f>[9]Outubro!$D$28</f>
        <v>26</v>
      </c>
      <c r="Z13" s="18">
        <f>[9]Outubro!$D$29</f>
        <v>24.9</v>
      </c>
      <c r="AA13" s="18">
        <f>[9]Outubro!$D$30</f>
        <v>23.1</v>
      </c>
      <c r="AB13" s="18">
        <f>[9]Outubro!$D$31</f>
        <v>24.8</v>
      </c>
      <c r="AC13" s="18">
        <f>[9]Outubro!$D$32</f>
        <v>22.7</v>
      </c>
      <c r="AD13" s="18">
        <f>[9]Outubro!$D$33</f>
        <v>24.6</v>
      </c>
      <c r="AE13" s="18">
        <f>[9]Outubro!$D$34</f>
        <v>24.3</v>
      </c>
      <c r="AF13" s="18">
        <f>[9]Outubro!$D$35</f>
        <v>24.5</v>
      </c>
      <c r="AG13" s="47">
        <f t="shared" si="1"/>
        <v>14.6</v>
      </c>
      <c r="AH13" s="49">
        <f>AVERAGE(B13:AF13)</f>
        <v>22.725806451612904</v>
      </c>
    </row>
    <row r="14" spans="1:34" ht="17.100000000000001" customHeight="1" x14ac:dyDescent="0.2">
      <c r="A14" s="16" t="s">
        <v>50</v>
      </c>
      <c r="B14" s="18">
        <f>[10]Outubro!$D$5</f>
        <v>19.399999999999999</v>
      </c>
      <c r="C14" s="18">
        <f>[10]Outubro!$D$6</f>
        <v>19</v>
      </c>
      <c r="D14" s="20">
        <f>[10]Outubro!$D$7</f>
        <v>20.5</v>
      </c>
      <c r="E14" s="20">
        <f>[10]Outubro!$D$8</f>
        <v>19.399999999999999</v>
      </c>
      <c r="F14" s="20">
        <f>[10]Outubro!$D$9</f>
        <v>17.2</v>
      </c>
      <c r="G14" s="20">
        <f>[10]Outubro!$D$10</f>
        <v>16.2</v>
      </c>
      <c r="H14" s="20">
        <f>[10]Outubro!$D$11</f>
        <v>17</v>
      </c>
      <c r="I14" s="20">
        <f>[10]Outubro!$D$12</f>
        <v>18.5</v>
      </c>
      <c r="J14" s="20">
        <f>[10]Outubro!$D$13</f>
        <v>19.3</v>
      </c>
      <c r="K14" s="20">
        <f>[10]Outubro!$D$14</f>
        <v>19.8</v>
      </c>
      <c r="L14" s="20">
        <f>[10]Outubro!$D$15</f>
        <v>19.399999999999999</v>
      </c>
      <c r="M14" s="20">
        <f>[10]Outubro!$D$16</f>
        <v>18.3</v>
      </c>
      <c r="N14" s="20">
        <f>[10]Outubro!$D$17</f>
        <v>19.7</v>
      </c>
      <c r="O14" s="20">
        <f>[10]Outubro!$D$18</f>
        <v>18.3</v>
      </c>
      <c r="P14" s="18">
        <f>[10]Outubro!$D$19</f>
        <v>19.100000000000001</v>
      </c>
      <c r="Q14" s="18">
        <f>[10]Outubro!$D$20</f>
        <v>19.5</v>
      </c>
      <c r="R14" s="18">
        <f>[10]Outubro!$D$21</f>
        <v>19.8</v>
      </c>
      <c r="S14" s="18">
        <f>[10]Outubro!$D$22</f>
        <v>18.899999999999999</v>
      </c>
      <c r="T14" s="18">
        <f>[10]Outubro!$D$23</f>
        <v>17.8</v>
      </c>
      <c r="U14" s="18">
        <f>[10]Outubro!$D$24</f>
        <v>18.600000000000001</v>
      </c>
      <c r="V14" s="18">
        <f>[10]Outubro!$D$25</f>
        <v>21.5</v>
      </c>
      <c r="W14" s="18">
        <f>[10]Outubro!$D$26</f>
        <v>20.399999999999999</v>
      </c>
      <c r="X14" s="18">
        <f>[10]Outubro!$D$27</f>
        <v>19.7</v>
      </c>
      <c r="Y14" s="18">
        <f>[10]Outubro!$D$28</f>
        <v>19.5</v>
      </c>
      <c r="Z14" s="18">
        <f>[10]Outubro!$D$29</f>
        <v>20.399999999999999</v>
      </c>
      <c r="AA14" s="18">
        <f>[10]Outubro!$D$30</f>
        <v>21.3</v>
      </c>
      <c r="AB14" s="18">
        <f>[10]Outubro!$D$31</f>
        <v>20.7</v>
      </c>
      <c r="AC14" s="18">
        <f>[10]Outubro!$D$32</f>
        <v>17.100000000000001</v>
      </c>
      <c r="AD14" s="18">
        <f>[10]Outubro!$D$33</f>
        <v>19.399999999999999</v>
      </c>
      <c r="AE14" s="18">
        <f>[10]Outubro!$D$34</f>
        <v>19.899999999999999</v>
      </c>
      <c r="AF14" s="18">
        <f>[10]Outubro!$D$35</f>
        <v>19.3</v>
      </c>
      <c r="AG14" s="47">
        <f>MIN(B14:AF14)</f>
        <v>16.2</v>
      </c>
      <c r="AH14" s="49">
        <f>AVERAGE(B14:AF14)</f>
        <v>19.190322580645162</v>
      </c>
    </row>
    <row r="15" spans="1:34" ht="17.100000000000001" customHeight="1" x14ac:dyDescent="0.2">
      <c r="A15" s="16" t="s">
        <v>6</v>
      </c>
      <c r="B15" s="20">
        <f>[11]Outubro!$D$5</f>
        <v>19.100000000000001</v>
      </c>
      <c r="C15" s="20">
        <f>[11]Outubro!$D$6</f>
        <v>21.1</v>
      </c>
      <c r="D15" s="20">
        <f>[11]Outubro!$D$7</f>
        <v>20.5</v>
      </c>
      <c r="E15" s="20">
        <f>[11]Outubro!$D$8</f>
        <v>22</v>
      </c>
      <c r="F15" s="20">
        <f>[11]Outubro!$D$9</f>
        <v>19</v>
      </c>
      <c r="G15" s="20">
        <f>[11]Outubro!$D$10</f>
        <v>18.2</v>
      </c>
      <c r="H15" s="20">
        <f>[11]Outubro!$D$11</f>
        <v>20.100000000000001</v>
      </c>
      <c r="I15" s="20">
        <f>[11]Outubro!$D$12</f>
        <v>20.9</v>
      </c>
      <c r="J15" s="20">
        <f>[11]Outubro!$D$13</f>
        <v>21.5</v>
      </c>
      <c r="K15" s="20">
        <f>[11]Outubro!$D$14</f>
        <v>20.9</v>
      </c>
      <c r="L15" s="20">
        <f>[11]Outubro!$D$15</f>
        <v>20.399999999999999</v>
      </c>
      <c r="M15" s="20">
        <f>[11]Outubro!$D$16</f>
        <v>20.9</v>
      </c>
      <c r="N15" s="20">
        <f>[11]Outubro!$D$17</f>
        <v>20.2</v>
      </c>
      <c r="O15" s="20">
        <f>[11]Outubro!$D$18</f>
        <v>19.600000000000001</v>
      </c>
      <c r="P15" s="20">
        <f>[11]Outubro!$D$19</f>
        <v>21.6</v>
      </c>
      <c r="Q15" s="20">
        <f>[11]Outubro!$D$20</f>
        <v>22.1</v>
      </c>
      <c r="R15" s="20">
        <f>[11]Outubro!$D$21</f>
        <v>21.9</v>
      </c>
      <c r="S15" s="20">
        <f>[11]Outubro!$D$22</f>
        <v>20.9</v>
      </c>
      <c r="T15" s="20">
        <f>[11]Outubro!$D$23</f>
        <v>20.100000000000001</v>
      </c>
      <c r="U15" s="20">
        <f>[11]Outubro!$D$24</f>
        <v>17.5</v>
      </c>
      <c r="V15" s="20">
        <f>[11]Outubro!$D$25</f>
        <v>24.5</v>
      </c>
      <c r="W15" s="20">
        <f>[11]Outubro!$D$26</f>
        <v>22.6</v>
      </c>
      <c r="X15" s="20">
        <f>[11]Outubro!$D$27</f>
        <v>21.3</v>
      </c>
      <c r="Y15" s="20">
        <f>[11]Outubro!$D$28</f>
        <v>21.9</v>
      </c>
      <c r="Z15" s="20">
        <f>[11]Outubro!$D$29</f>
        <v>21.5</v>
      </c>
      <c r="AA15" s="20">
        <f>[11]Outubro!$D$30</f>
        <v>21.8</v>
      </c>
      <c r="AB15" s="20">
        <f>[11]Outubro!$D$31</f>
        <v>22.1</v>
      </c>
      <c r="AC15" s="20">
        <f>[11]Outubro!$D$32</f>
        <v>21.4</v>
      </c>
      <c r="AD15" s="20">
        <f>[11]Outubro!$D$33</f>
        <v>20.7</v>
      </c>
      <c r="AE15" s="20">
        <f>[11]Outubro!$D$34</f>
        <v>21.5</v>
      </c>
      <c r="AF15" s="20">
        <f>[11]Outubro!$D$35</f>
        <v>20.7</v>
      </c>
      <c r="AG15" s="47">
        <f t="shared" si="1"/>
        <v>17.5</v>
      </c>
      <c r="AH15" s="49">
        <f t="shared" si="2"/>
        <v>20.91935483870968</v>
      </c>
    </row>
    <row r="16" spans="1:34" ht="17.100000000000001" customHeight="1" x14ac:dyDescent="0.2">
      <c r="A16" s="16" t="s">
        <v>7</v>
      </c>
      <c r="B16" s="20">
        <f>[12]Outubro!$D$5</f>
        <v>14.9</v>
      </c>
      <c r="C16" s="20">
        <f>[12]Outubro!$D$6</f>
        <v>16.5</v>
      </c>
      <c r="D16" s="20">
        <f>[12]Outubro!$D$7</f>
        <v>19.5</v>
      </c>
      <c r="E16" s="20">
        <f>[12]Outubro!$D$8</f>
        <v>18.899999999999999</v>
      </c>
      <c r="F16" s="20">
        <f>[12]Outubro!$D$9</f>
        <v>12.2</v>
      </c>
      <c r="G16" s="20">
        <f>[12]Outubro!$D$10</f>
        <v>12.3</v>
      </c>
      <c r="H16" s="20">
        <f>[12]Outubro!$D$11</f>
        <v>15</v>
      </c>
      <c r="I16" s="20">
        <f>[12]Outubro!$D$12</f>
        <v>14.3</v>
      </c>
      <c r="J16" s="20">
        <f>[12]Outubro!$D$13</f>
        <v>17.399999999999999</v>
      </c>
      <c r="K16" s="20">
        <f>[12]Outubro!$D$14</f>
        <v>18</v>
      </c>
      <c r="L16" s="20">
        <f>[12]Outubro!$D$15</f>
        <v>18.3</v>
      </c>
      <c r="M16" s="20">
        <f>[12]Outubro!$D$16</f>
        <v>17.5</v>
      </c>
      <c r="N16" s="20">
        <f>[12]Outubro!$D$17</f>
        <v>17.7</v>
      </c>
      <c r="O16" s="20">
        <f>[12]Outubro!$D$18</f>
        <v>17.600000000000001</v>
      </c>
      <c r="P16" s="20">
        <f>[12]Outubro!$D$19</f>
        <v>19.600000000000001</v>
      </c>
      <c r="Q16" s="20">
        <f>[12]Outubro!$D$20</f>
        <v>19.399999999999999</v>
      </c>
      <c r="R16" s="20">
        <f>[12]Outubro!$D$21</f>
        <v>19.899999999999999</v>
      </c>
      <c r="S16" s="20">
        <f>[12]Outubro!$D$22</f>
        <v>17.5</v>
      </c>
      <c r="T16" s="20">
        <f>[12]Outubro!$D$23</f>
        <v>16</v>
      </c>
      <c r="U16" s="20">
        <f>[12]Outubro!$D$24</f>
        <v>17.7</v>
      </c>
      <c r="V16" s="20">
        <f>[12]Outubro!$D$25</f>
        <v>21.8</v>
      </c>
      <c r="W16" s="20">
        <f>[12]Outubro!$D$26</f>
        <v>18.7</v>
      </c>
      <c r="X16" s="20">
        <f>[12]Outubro!$D$27</f>
        <v>20.9</v>
      </c>
      <c r="Y16" s="20">
        <f>[12]Outubro!$D$28</f>
        <v>21.8</v>
      </c>
      <c r="Z16" s="20">
        <f>[12]Outubro!$D$29</f>
        <v>20.100000000000001</v>
      </c>
      <c r="AA16" s="20">
        <f>[12]Outubro!$D$30</f>
        <v>20.8</v>
      </c>
      <c r="AB16" s="20">
        <f>[12]Outubro!$D$31</f>
        <v>22</v>
      </c>
      <c r="AC16" s="20">
        <f>[12]Outubro!$D$32</f>
        <v>17.7</v>
      </c>
      <c r="AD16" s="20">
        <f>[12]Outubro!$D$33</f>
        <v>20.100000000000001</v>
      </c>
      <c r="AE16" s="20">
        <f>[12]Outubro!$D$34</f>
        <v>20.399999999999999</v>
      </c>
      <c r="AF16" s="20">
        <f>[12]Outubro!$D$35</f>
        <v>21.3</v>
      </c>
      <c r="AG16" s="47">
        <f t="shared" si="1"/>
        <v>12.2</v>
      </c>
      <c r="AH16" s="49">
        <f>AVERAGE(B16:AF16)</f>
        <v>18.251612903225801</v>
      </c>
    </row>
    <row r="17" spans="1:34" ht="17.100000000000001" customHeight="1" x14ac:dyDescent="0.2">
      <c r="A17" s="16" t="s">
        <v>8</v>
      </c>
      <c r="B17" s="20">
        <f>[13]Outubro!$D$5</f>
        <v>16</v>
      </c>
      <c r="C17" s="20">
        <f>[13]Outubro!$D$6</f>
        <v>16.8</v>
      </c>
      <c r="D17" s="20">
        <f>[13]Outubro!$D$7</f>
        <v>20</v>
      </c>
      <c r="E17" s="20">
        <f>[13]Outubro!$D$8</f>
        <v>18.899999999999999</v>
      </c>
      <c r="F17" s="20">
        <f>[13]Outubro!$D$9</f>
        <v>11.4</v>
      </c>
      <c r="G17" s="20">
        <f>[13]Outubro!$D$10</f>
        <v>11.2</v>
      </c>
      <c r="H17" s="20">
        <f>[13]Outubro!$D$11</f>
        <v>12.3</v>
      </c>
      <c r="I17" s="20">
        <f>[13]Outubro!$D$12</f>
        <v>13.6</v>
      </c>
      <c r="J17" s="20">
        <f>[13]Outubro!$D$13</f>
        <v>16.100000000000001</v>
      </c>
      <c r="K17" s="20">
        <f>[13]Outubro!$D$14</f>
        <v>17.399999999999999</v>
      </c>
      <c r="L17" s="20">
        <f>[13]Outubro!$D$15</f>
        <v>18.399999999999999</v>
      </c>
      <c r="M17" s="20">
        <f>[13]Outubro!$D$16</f>
        <v>19</v>
      </c>
      <c r="N17" s="20">
        <f>[13]Outubro!$D$17</f>
        <v>18.600000000000001</v>
      </c>
      <c r="O17" s="20">
        <f>[13]Outubro!$D$18</f>
        <v>16.899999999999999</v>
      </c>
      <c r="P17" s="20">
        <f>[13]Outubro!$D$19</f>
        <v>20.7</v>
      </c>
      <c r="Q17" s="20">
        <f>[13]Outubro!$D$20</f>
        <v>20.100000000000001</v>
      </c>
      <c r="R17" s="20">
        <f>[13]Outubro!$D$21</f>
        <v>18.7</v>
      </c>
      <c r="S17" s="20">
        <f>[13]Outubro!$D$22</f>
        <v>16</v>
      </c>
      <c r="T17" s="20">
        <f>[13]Outubro!$D$23</f>
        <v>16.100000000000001</v>
      </c>
      <c r="U17" s="20">
        <f>[13]Outubro!$D$24</f>
        <v>15.6</v>
      </c>
      <c r="V17" s="20">
        <f>[13]Outubro!$D$25</f>
        <v>20.5</v>
      </c>
      <c r="W17" s="20">
        <f>[13]Outubro!$D$26</f>
        <v>20.100000000000001</v>
      </c>
      <c r="X17" s="20">
        <f>[13]Outubro!$D$27</f>
        <v>21.3</v>
      </c>
      <c r="Y17" s="20">
        <f>[13]Outubro!$D$28</f>
        <v>20.8</v>
      </c>
      <c r="Z17" s="20">
        <f>[13]Outubro!$D$29</f>
        <v>20.6</v>
      </c>
      <c r="AA17" s="20">
        <f>[13]Outubro!$D$30</f>
        <v>21.1</v>
      </c>
      <c r="AB17" s="20">
        <f>[13]Outubro!$D$31</f>
        <v>22</v>
      </c>
      <c r="AC17" s="20">
        <f>[13]Outubro!$D$32</f>
        <v>16.399999999999999</v>
      </c>
      <c r="AD17" s="20">
        <f>[13]Outubro!$D$33</f>
        <v>18.600000000000001</v>
      </c>
      <c r="AE17" s="20">
        <f>[13]Outubro!$D$34</f>
        <v>20.399999999999999</v>
      </c>
      <c r="AF17" s="20">
        <f>[13]Outubro!$D$35</f>
        <v>21.6</v>
      </c>
      <c r="AG17" s="47">
        <f>MIN(B17:AF17)</f>
        <v>11.2</v>
      </c>
      <c r="AH17" s="49">
        <f>AVERAGE(B17:AF17)</f>
        <v>17.974193548387099</v>
      </c>
    </row>
    <row r="18" spans="1:34" ht="17.100000000000001" customHeight="1" x14ac:dyDescent="0.2">
      <c r="A18" s="16" t="s">
        <v>9</v>
      </c>
      <c r="B18" s="20">
        <f>[14]Outubro!$D$5</f>
        <v>17</v>
      </c>
      <c r="C18" s="20">
        <f>[14]Outubro!$D$6</f>
        <v>18.2</v>
      </c>
      <c r="D18" s="20">
        <f>[14]Outubro!$D$7</f>
        <v>20.100000000000001</v>
      </c>
      <c r="E18" s="20">
        <f>[14]Outubro!$D$8</f>
        <v>19.600000000000001</v>
      </c>
      <c r="F18" s="20">
        <f>[14]Outubro!$D$9</f>
        <v>13.5</v>
      </c>
      <c r="G18" s="20">
        <f>[14]Outubro!$D$10</f>
        <v>15.8</v>
      </c>
      <c r="H18" s="20">
        <f>[14]Outubro!$D$11</f>
        <v>16.899999999999999</v>
      </c>
      <c r="I18" s="20">
        <f>[14]Outubro!$D$12</f>
        <v>14.1</v>
      </c>
      <c r="J18" s="20">
        <f>[14]Outubro!$D$13</f>
        <v>16.5</v>
      </c>
      <c r="K18" s="20">
        <f>[14]Outubro!$D$14</f>
        <v>18.399999999999999</v>
      </c>
      <c r="L18" s="20">
        <f>[14]Outubro!$D$15</f>
        <v>20.100000000000001</v>
      </c>
      <c r="M18" s="20">
        <f>[14]Outubro!$D$16</f>
        <v>19.399999999999999</v>
      </c>
      <c r="N18" s="20">
        <f>[14]Outubro!$D$17</f>
        <v>19.100000000000001</v>
      </c>
      <c r="O18" s="20">
        <f>[14]Outubro!$D$18</f>
        <v>17.8</v>
      </c>
      <c r="P18" s="20">
        <f>[14]Outubro!$D$19</f>
        <v>21.2</v>
      </c>
      <c r="Q18" s="20">
        <f>[14]Outubro!$D$20</f>
        <v>20.7</v>
      </c>
      <c r="R18" s="20">
        <f>[14]Outubro!$D$21</f>
        <v>20.100000000000001</v>
      </c>
      <c r="S18" s="20">
        <f>[14]Outubro!$D$22</f>
        <v>18.7</v>
      </c>
      <c r="T18" s="20">
        <f>[14]Outubro!$D$23</f>
        <v>19.8</v>
      </c>
      <c r="U18" s="20">
        <f>[14]Outubro!$D$24</f>
        <v>18.3</v>
      </c>
      <c r="V18" s="20">
        <f>[14]Outubro!$D$25</f>
        <v>23.6</v>
      </c>
      <c r="W18" s="20">
        <f>[14]Outubro!$D$26</f>
        <v>20.2</v>
      </c>
      <c r="X18" s="20">
        <f>[14]Outubro!$D$27</f>
        <v>21.8</v>
      </c>
      <c r="Y18" s="20">
        <f>[14]Outubro!$D$28</f>
        <v>22.3</v>
      </c>
      <c r="Z18" s="20">
        <f>[14]Outubro!$D$29</f>
        <v>20</v>
      </c>
      <c r="AA18" s="20">
        <f>[14]Outubro!$D$30</f>
        <v>21.3</v>
      </c>
      <c r="AB18" s="20">
        <f>[14]Outubro!$D$31</f>
        <v>22.9</v>
      </c>
      <c r="AC18" s="20">
        <f>[14]Outubro!$D$32</f>
        <v>18.7</v>
      </c>
      <c r="AD18" s="20">
        <f>[14]Outubro!$D$33</f>
        <v>18.7</v>
      </c>
      <c r="AE18" s="20">
        <f>[14]Outubro!$D$34</f>
        <v>20.7</v>
      </c>
      <c r="AF18" s="20">
        <f>[14]Outubro!$D$35</f>
        <v>22.4</v>
      </c>
      <c r="AG18" s="47">
        <f t="shared" ref="AG18:AG30" si="7">MIN(B18:AF18)</f>
        <v>13.5</v>
      </c>
      <c r="AH18" s="49">
        <f t="shared" ref="AH18:AH30" si="8">AVERAGE(B18:AF18)</f>
        <v>19.287096774193554</v>
      </c>
    </row>
    <row r="19" spans="1:34" ht="17.100000000000001" customHeight="1" x14ac:dyDescent="0.2">
      <c r="A19" s="16" t="s">
        <v>49</v>
      </c>
      <c r="B19" s="20">
        <f>[15]Outubro!$D$5</f>
        <v>14.3</v>
      </c>
      <c r="C19" s="20">
        <f>[15]Outubro!$D$6</f>
        <v>16.8</v>
      </c>
      <c r="D19" s="20">
        <f>[15]Outubro!$D$7</f>
        <v>21.1</v>
      </c>
      <c r="E19" s="20">
        <f>[15]Outubro!$D$8</f>
        <v>20.2</v>
      </c>
      <c r="F19" s="20">
        <f>[15]Outubro!$D$9</f>
        <v>15.1</v>
      </c>
      <c r="G19" s="20">
        <f>[15]Outubro!$D$10</f>
        <v>16.100000000000001</v>
      </c>
      <c r="H19" s="20">
        <f>[15]Outubro!$D$11</f>
        <v>15.3</v>
      </c>
      <c r="I19" s="20">
        <f>[15]Outubro!$D$12</f>
        <v>18.2</v>
      </c>
      <c r="J19" s="20">
        <f>[15]Outubro!$D$13</f>
        <v>20.7</v>
      </c>
      <c r="K19" s="20">
        <f>[15]Outubro!$D$14</f>
        <v>21.9</v>
      </c>
      <c r="L19" s="20">
        <f>[15]Outubro!$D$15</f>
        <v>19.600000000000001</v>
      </c>
      <c r="M19" s="20">
        <f>[15]Outubro!$D$16</f>
        <v>20</v>
      </c>
      <c r="N19" s="20">
        <f>[15]Outubro!$D$17</f>
        <v>18.7</v>
      </c>
      <c r="O19" s="20">
        <f>[15]Outubro!$D$18</f>
        <v>19.100000000000001</v>
      </c>
      <c r="P19" s="20">
        <f>[15]Outubro!$D$19</f>
        <v>19.8</v>
      </c>
      <c r="Q19" s="20">
        <f>[15]Outubro!$D$20</f>
        <v>20.5</v>
      </c>
      <c r="R19" s="20">
        <f>[15]Outubro!$D$21</f>
        <v>21.2</v>
      </c>
      <c r="S19" s="20">
        <f>[15]Outubro!$D$22</f>
        <v>18.899999999999999</v>
      </c>
      <c r="T19" s="20">
        <f>[15]Outubro!$D$23</f>
        <v>15.3</v>
      </c>
      <c r="U19" s="20">
        <f>[15]Outubro!$D$24</f>
        <v>15.1</v>
      </c>
      <c r="V19" s="20">
        <f>[15]Outubro!$D$25</f>
        <v>24.7</v>
      </c>
      <c r="W19" s="20">
        <f>[15]Outubro!$D$26</f>
        <v>21.3</v>
      </c>
      <c r="X19" s="20">
        <f>[15]Outubro!$D$27</f>
        <v>23.9</v>
      </c>
      <c r="Y19" s="20">
        <f>[15]Outubro!$D$28</f>
        <v>24.7</v>
      </c>
      <c r="Z19" s="20">
        <f>[15]Outubro!$D$29</f>
        <v>23.5</v>
      </c>
      <c r="AA19" s="20">
        <f>[15]Outubro!$D$30</f>
        <v>21.2</v>
      </c>
      <c r="AB19" s="20">
        <f>[15]Outubro!$D$31</f>
        <v>20.8</v>
      </c>
      <c r="AC19" s="20">
        <f>[15]Outubro!$D$32</f>
        <v>19.399999999999999</v>
      </c>
      <c r="AD19" s="20">
        <f>[15]Outubro!$D$33</f>
        <v>22.4</v>
      </c>
      <c r="AE19" s="20">
        <f>[15]Outubro!$D$34</f>
        <v>21.8</v>
      </c>
      <c r="AF19" s="20">
        <f>[15]Outubro!$D$35</f>
        <v>21.8</v>
      </c>
      <c r="AG19" s="47">
        <f t="shared" ref="AG19" si="9">MIN(B19:AF19)</f>
        <v>14.3</v>
      </c>
      <c r="AH19" s="49">
        <f t="shared" ref="AH19" si="10">AVERAGE(B19:AF19)</f>
        <v>19.78709677419354</v>
      </c>
    </row>
    <row r="20" spans="1:34" ht="17.100000000000001" customHeight="1" x14ac:dyDescent="0.2">
      <c r="A20" s="16" t="s">
        <v>10</v>
      </c>
      <c r="B20" s="20">
        <f>[16]Outubro!$D$5</f>
        <v>15.8</v>
      </c>
      <c r="C20" s="20">
        <f>[16]Outubro!$D$6</f>
        <v>16.600000000000001</v>
      </c>
      <c r="D20" s="20">
        <f>[16]Outubro!$D$7</f>
        <v>20.6</v>
      </c>
      <c r="E20" s="20">
        <f>[16]Outubro!$D$8</f>
        <v>19.5</v>
      </c>
      <c r="F20" s="20">
        <f>[16]Outubro!$D$9</f>
        <v>11.3</v>
      </c>
      <c r="G20" s="20">
        <f>[16]Outubro!$D$10</f>
        <v>11.8</v>
      </c>
      <c r="H20" s="20">
        <f>[16]Outubro!$D$11</f>
        <v>14.2</v>
      </c>
      <c r="I20" s="20">
        <f>[16]Outubro!$D$12</f>
        <v>14.5</v>
      </c>
      <c r="J20" s="20">
        <f>[16]Outubro!$D$13</f>
        <v>17.3</v>
      </c>
      <c r="K20" s="20">
        <f>[16]Outubro!$D$14</f>
        <v>17.600000000000001</v>
      </c>
      <c r="L20" s="20">
        <f>[16]Outubro!$D$15</f>
        <v>19</v>
      </c>
      <c r="M20" s="20">
        <f>[16]Outubro!$D$16</f>
        <v>18.899999999999999</v>
      </c>
      <c r="N20" s="20">
        <f>[16]Outubro!$D$17</f>
        <v>18.7</v>
      </c>
      <c r="O20" s="20">
        <f>[16]Outubro!$D$18</f>
        <v>17.2</v>
      </c>
      <c r="P20" s="20">
        <f>[16]Outubro!$D$19</f>
        <v>20.399999999999999</v>
      </c>
      <c r="Q20" s="20">
        <f>[16]Outubro!$D$20</f>
        <v>19.8</v>
      </c>
      <c r="R20" s="20">
        <f>[16]Outubro!$D$21</f>
        <v>19.8</v>
      </c>
      <c r="S20" s="20">
        <f>[16]Outubro!$D$22</f>
        <v>17.8</v>
      </c>
      <c r="T20" s="20">
        <f>[16]Outubro!$D$23</f>
        <v>15.7</v>
      </c>
      <c r="U20" s="20">
        <f>[16]Outubro!$D$24</f>
        <v>16</v>
      </c>
      <c r="V20" s="20">
        <f>[16]Outubro!$D$25</f>
        <v>20</v>
      </c>
      <c r="W20" s="20">
        <f>[16]Outubro!$D$26</f>
        <v>20.3</v>
      </c>
      <c r="X20" s="20">
        <f>[16]Outubro!$D$27</f>
        <v>22</v>
      </c>
      <c r="Y20" s="20">
        <f>[16]Outubro!$D$28</f>
        <v>22</v>
      </c>
      <c r="Z20" s="20">
        <f>[16]Outubro!$D$29</f>
        <v>20.100000000000001</v>
      </c>
      <c r="AA20" s="20">
        <f>[16]Outubro!$D$30</f>
        <v>21.4</v>
      </c>
      <c r="AB20" s="20">
        <f>[16]Outubro!$D$31</f>
        <v>21.9</v>
      </c>
      <c r="AC20" s="20">
        <f>[16]Outubro!$D$32</f>
        <v>17.3</v>
      </c>
      <c r="AD20" s="20">
        <f>[16]Outubro!$D$33</f>
        <v>19.3</v>
      </c>
      <c r="AE20" s="20">
        <f>[16]Outubro!$D$34</f>
        <v>21.5</v>
      </c>
      <c r="AF20" s="20">
        <f>[16]Outubro!$D$35</f>
        <v>22.6</v>
      </c>
      <c r="AG20" s="47">
        <f t="shared" si="7"/>
        <v>11.3</v>
      </c>
      <c r="AH20" s="49">
        <f t="shared" si="8"/>
        <v>18.416129032258063</v>
      </c>
    </row>
    <row r="21" spans="1:34" ht="17.100000000000001" customHeight="1" x14ac:dyDescent="0.2">
      <c r="A21" s="16" t="s">
        <v>11</v>
      </c>
      <c r="B21" s="20">
        <f>[17]Outubro!$D$5</f>
        <v>16</v>
      </c>
      <c r="C21" s="20">
        <f>[17]Outubro!$D$6</f>
        <v>17.600000000000001</v>
      </c>
      <c r="D21" s="20">
        <f>[17]Outubro!$D$7</f>
        <v>18.7</v>
      </c>
      <c r="E21" s="20">
        <f>[17]Outubro!$D$8</f>
        <v>19.7</v>
      </c>
      <c r="F21" s="20">
        <f>[17]Outubro!$D$9</f>
        <v>12.7</v>
      </c>
      <c r="G21" s="20">
        <f>[17]Outubro!$D$10</f>
        <v>14.4</v>
      </c>
      <c r="H21" s="20">
        <f>[17]Outubro!$D$11</f>
        <v>13.8</v>
      </c>
      <c r="I21" s="20">
        <f>[17]Outubro!$D$12</f>
        <v>15.2</v>
      </c>
      <c r="J21" s="20">
        <f>[17]Outubro!$D$13</f>
        <v>16.7</v>
      </c>
      <c r="K21" s="20">
        <f>[17]Outubro!$D$14</f>
        <v>15.3</v>
      </c>
      <c r="L21" s="20">
        <f>[17]Outubro!$D$15</f>
        <v>19.3</v>
      </c>
      <c r="M21" s="20">
        <f>[17]Outubro!$D$16</f>
        <v>17.899999999999999</v>
      </c>
      <c r="N21" s="20">
        <f>[17]Outubro!$D$17</f>
        <v>17.3</v>
      </c>
      <c r="O21" s="20">
        <f>[17]Outubro!$D$18</f>
        <v>16.600000000000001</v>
      </c>
      <c r="P21" s="20">
        <f>[17]Outubro!$D$19</f>
        <v>19.2</v>
      </c>
      <c r="Q21" s="20">
        <f>[17]Outubro!$D$20</f>
        <v>20.399999999999999</v>
      </c>
      <c r="R21" s="20">
        <f>[17]Outubro!$D$21</f>
        <v>20.9</v>
      </c>
      <c r="S21" s="20">
        <f>[17]Outubro!$D$22</f>
        <v>17.399999999999999</v>
      </c>
      <c r="T21" s="20">
        <f>[17]Outubro!$D$23</f>
        <v>15.2</v>
      </c>
      <c r="U21" s="20">
        <f>[17]Outubro!$D$24</f>
        <v>12</v>
      </c>
      <c r="V21" s="20">
        <f>[17]Outubro!$D$25</f>
        <v>22.6</v>
      </c>
      <c r="W21" s="20">
        <f>[17]Outubro!$D$26</f>
        <v>19.7</v>
      </c>
      <c r="X21" s="20">
        <f>[17]Outubro!$D$27</f>
        <v>22.4</v>
      </c>
      <c r="Y21" s="20">
        <f>[17]Outubro!$D$28</f>
        <v>22</v>
      </c>
      <c r="Z21" s="20">
        <f>[17]Outubro!$D$29</f>
        <v>21.1</v>
      </c>
      <c r="AA21" s="20">
        <f>[17]Outubro!$D$30</f>
        <v>19.3</v>
      </c>
      <c r="AB21" s="20">
        <f>[17]Outubro!$D$31</f>
        <v>21.2</v>
      </c>
      <c r="AC21" s="20">
        <f>[17]Outubro!$D$32</f>
        <v>18.8</v>
      </c>
      <c r="AD21" s="20">
        <f>[17]Outubro!$D$33</f>
        <v>19.8</v>
      </c>
      <c r="AE21" s="20">
        <f>[17]Outubro!$D$34</f>
        <v>20.8</v>
      </c>
      <c r="AF21" s="20">
        <f>[17]Outubro!$D$35</f>
        <v>20</v>
      </c>
      <c r="AG21" s="47">
        <f t="shared" si="7"/>
        <v>12</v>
      </c>
      <c r="AH21" s="49">
        <f t="shared" si="8"/>
        <v>18.193548387096772</v>
      </c>
    </row>
    <row r="22" spans="1:34" ht="17.100000000000001" customHeight="1" x14ac:dyDescent="0.2">
      <c r="A22" s="16" t="s">
        <v>12</v>
      </c>
      <c r="B22" s="20">
        <f>[18]Outubro!$D$5</f>
        <v>16.399999999999999</v>
      </c>
      <c r="C22" s="20">
        <f>[18]Outubro!$D$6</f>
        <v>18.5</v>
      </c>
      <c r="D22" s="20">
        <f>[18]Outubro!$D$7</f>
        <v>21</v>
      </c>
      <c r="E22" s="20">
        <f>[18]Outubro!$D$8</f>
        <v>20.5</v>
      </c>
      <c r="F22" s="20">
        <f>[18]Outubro!$D$9</f>
        <v>17.600000000000001</v>
      </c>
      <c r="G22" s="20">
        <f>[18]Outubro!$D$10</f>
        <v>18</v>
      </c>
      <c r="H22" s="20">
        <f>[18]Outubro!$D$11</f>
        <v>17.899999999999999</v>
      </c>
      <c r="I22" s="20">
        <f>[18]Outubro!$D$12</f>
        <v>20.5</v>
      </c>
      <c r="J22" s="20">
        <f>[18]Outubro!$D$13</f>
        <v>21</v>
      </c>
      <c r="K22" s="20">
        <f>[18]Outubro!$D$14</f>
        <v>22.3</v>
      </c>
      <c r="L22" s="20">
        <f>[18]Outubro!$D$15</f>
        <v>21</v>
      </c>
      <c r="M22" s="20">
        <f>[18]Outubro!$D$16</f>
        <v>20.9</v>
      </c>
      <c r="N22" s="20">
        <f>[18]Outubro!$D$17</f>
        <v>21.2</v>
      </c>
      <c r="O22" s="20">
        <f>[18]Outubro!$D$18</f>
        <v>20.7</v>
      </c>
      <c r="P22" s="20">
        <f>[18]Outubro!$D$19</f>
        <v>20.9</v>
      </c>
      <c r="Q22" s="20">
        <f>[18]Outubro!$D$20</f>
        <v>21.3</v>
      </c>
      <c r="R22" s="20">
        <f>[18]Outubro!$D$21</f>
        <v>22.9</v>
      </c>
      <c r="S22" s="20">
        <f>[18]Outubro!$D$22</f>
        <v>22.2</v>
      </c>
      <c r="T22" s="20">
        <f>[18]Outubro!$D$23</f>
        <v>17.7</v>
      </c>
      <c r="U22" s="20">
        <f>[18]Outubro!$D$24</f>
        <v>17.3</v>
      </c>
      <c r="V22" s="20">
        <f>[18]Outubro!$D$25</f>
        <v>25.8</v>
      </c>
      <c r="W22" s="20">
        <f>[18]Outubro!$D$26</f>
        <v>22.9</v>
      </c>
      <c r="X22" s="20">
        <f>[18]Outubro!$D$27</f>
        <v>23.6</v>
      </c>
      <c r="Y22" s="20">
        <f>[18]Outubro!$D$28</f>
        <v>23.1</v>
      </c>
      <c r="Z22" s="20">
        <f>[18]Outubro!$D$29</f>
        <v>24.2</v>
      </c>
      <c r="AA22" s="20">
        <f>[18]Outubro!$D$30</f>
        <v>22.2</v>
      </c>
      <c r="AB22" s="20">
        <f>[18]Outubro!$D$31</f>
        <v>23</v>
      </c>
      <c r="AC22" s="20">
        <f>[18]Outubro!$D$32</f>
        <v>21.7</v>
      </c>
      <c r="AD22" s="20">
        <f>[18]Outubro!$D$33</f>
        <v>22.5</v>
      </c>
      <c r="AE22" s="20">
        <f>[18]Outubro!$D$34</f>
        <v>22.2</v>
      </c>
      <c r="AF22" s="20">
        <f>[18]Outubro!$D$35</f>
        <v>23.1</v>
      </c>
      <c r="AG22" s="47">
        <f t="shared" si="7"/>
        <v>16.399999999999999</v>
      </c>
      <c r="AH22" s="49">
        <f t="shared" si="8"/>
        <v>21.100000000000005</v>
      </c>
    </row>
    <row r="23" spans="1:34" ht="17.100000000000001" customHeight="1" x14ac:dyDescent="0.2">
      <c r="A23" s="16" t="s">
        <v>13</v>
      </c>
      <c r="B23" s="20">
        <f>[19]Outubro!$D$5</f>
        <v>14.9</v>
      </c>
      <c r="C23" s="20">
        <f>[19]Outubro!$D$6</f>
        <v>19.8</v>
      </c>
      <c r="D23" s="20">
        <f>[19]Outubro!$D$7</f>
        <v>20</v>
      </c>
      <c r="E23" s="20">
        <f>[19]Outubro!$D$8</f>
        <v>22.9</v>
      </c>
      <c r="F23" s="20">
        <f>[19]Outubro!$D$9</f>
        <v>17.8</v>
      </c>
      <c r="G23" s="20">
        <f>[19]Outubro!$D$10</f>
        <v>17.600000000000001</v>
      </c>
      <c r="H23" s="20">
        <f>[19]Outubro!$D$11</f>
        <v>16.600000000000001</v>
      </c>
      <c r="I23" s="20">
        <f>[19]Outubro!$D$12</f>
        <v>18.100000000000001</v>
      </c>
      <c r="J23" s="20">
        <f>[19]Outubro!$D$13</f>
        <v>22.3</v>
      </c>
      <c r="K23" s="20">
        <f>[19]Outubro!$D$14</f>
        <v>22.1</v>
      </c>
      <c r="L23" s="20">
        <f>[19]Outubro!$D$15</f>
        <v>22</v>
      </c>
      <c r="M23" s="20">
        <f>[19]Outubro!$D$16</f>
        <v>21</v>
      </c>
      <c r="N23" s="20">
        <f>[19]Outubro!$D$17</f>
        <v>22.2</v>
      </c>
      <c r="O23" s="20">
        <f>[19]Outubro!$D$18</f>
        <v>19.899999999999999</v>
      </c>
      <c r="P23" s="20">
        <f>[19]Outubro!$D$19</f>
        <v>21.7</v>
      </c>
      <c r="Q23" s="20">
        <f>[19]Outubro!$D$20</f>
        <v>21.3</v>
      </c>
      <c r="R23" s="20">
        <f>[19]Outubro!$D$21</f>
        <v>23.4</v>
      </c>
      <c r="S23" s="20">
        <f>[19]Outubro!$D$22</f>
        <v>22.2</v>
      </c>
      <c r="T23" s="20">
        <f>[19]Outubro!$D$23</f>
        <v>17.8</v>
      </c>
      <c r="U23" s="20">
        <f>[19]Outubro!$D$24</f>
        <v>19.7</v>
      </c>
      <c r="V23" s="20">
        <f>[19]Outubro!$D$25</f>
        <v>27</v>
      </c>
      <c r="W23" s="20">
        <f>[19]Outubro!$D$26</f>
        <v>24.6</v>
      </c>
      <c r="X23" s="20">
        <f>[19]Outubro!$D$27</f>
        <v>22.2</v>
      </c>
      <c r="Y23" s="20">
        <f>[19]Outubro!$D$28</f>
        <v>24.3</v>
      </c>
      <c r="Z23" s="20">
        <f>[19]Outubro!$D$29</f>
        <v>23.5</v>
      </c>
      <c r="AA23" s="20">
        <f>[19]Outubro!$D$30</f>
        <v>21.8</v>
      </c>
      <c r="AB23" s="20">
        <f>[19]Outubro!$D$31</f>
        <v>22.9</v>
      </c>
      <c r="AC23" s="20">
        <f>[19]Outubro!$D$32</f>
        <v>21</v>
      </c>
      <c r="AD23" s="20">
        <f>[19]Outubro!$D$33</f>
        <v>22</v>
      </c>
      <c r="AE23" s="20">
        <f>[19]Outubro!$D$34</f>
        <v>23</v>
      </c>
      <c r="AF23" s="20">
        <f>[19]Outubro!$D$35</f>
        <v>21.3</v>
      </c>
      <c r="AG23" s="47">
        <f t="shared" si="7"/>
        <v>14.9</v>
      </c>
      <c r="AH23" s="49">
        <f t="shared" si="8"/>
        <v>21.190322580645155</v>
      </c>
    </row>
    <row r="24" spans="1:34" ht="17.100000000000001" customHeight="1" x14ac:dyDescent="0.2">
      <c r="A24" s="16" t="s">
        <v>14</v>
      </c>
      <c r="B24" s="20">
        <f>[20]Outubro!$D$5</f>
        <v>20.3</v>
      </c>
      <c r="C24" s="20">
        <f>[20]Outubro!$D$6</f>
        <v>21.3</v>
      </c>
      <c r="D24" s="20">
        <f>[20]Outubro!$D$7</f>
        <v>21</v>
      </c>
      <c r="E24" s="20">
        <f>[20]Outubro!$D$8</f>
        <v>19.899999999999999</v>
      </c>
      <c r="F24" s="20">
        <f>[20]Outubro!$D$9</f>
        <v>18.399999999999999</v>
      </c>
      <c r="G24" s="20">
        <f>[20]Outubro!$D$10</f>
        <v>15</v>
      </c>
      <c r="H24" s="20">
        <f>[20]Outubro!$D$11</f>
        <v>18.399999999999999</v>
      </c>
      <c r="I24" s="20">
        <f>[20]Outubro!$D$12</f>
        <v>15.2</v>
      </c>
      <c r="J24" s="20">
        <f>[20]Outubro!$D$13</f>
        <v>17.399999999999999</v>
      </c>
      <c r="K24" s="20">
        <f>[20]Outubro!$D$14</f>
        <v>19.600000000000001</v>
      </c>
      <c r="L24" s="20">
        <f>[20]Outubro!$D$15</f>
        <v>20.8</v>
      </c>
      <c r="M24" s="20">
        <f>[20]Outubro!$D$16</f>
        <v>21.7</v>
      </c>
      <c r="N24" s="20">
        <f>[20]Outubro!$D$17</f>
        <v>20.9</v>
      </c>
      <c r="O24" s="20">
        <f>[20]Outubro!$D$18</f>
        <v>21.3</v>
      </c>
      <c r="P24" s="20">
        <f>[20]Outubro!$D$19</f>
        <v>20.9</v>
      </c>
      <c r="Q24" s="20">
        <f>[20]Outubro!$D$20</f>
        <v>21.3</v>
      </c>
      <c r="R24" s="20">
        <f>[20]Outubro!$D$21</f>
        <v>20.5</v>
      </c>
      <c r="S24" s="20">
        <f>[20]Outubro!$D$22</f>
        <v>20.399999999999999</v>
      </c>
      <c r="T24" s="20">
        <f>[20]Outubro!$D$23</f>
        <v>18.2</v>
      </c>
      <c r="U24" s="20">
        <f>[20]Outubro!$D$24</f>
        <v>18.8</v>
      </c>
      <c r="V24" s="20">
        <f>[20]Outubro!$D$25</f>
        <v>23.2</v>
      </c>
      <c r="W24" s="20">
        <f>[20]Outubro!$D$26</f>
        <v>21.8</v>
      </c>
      <c r="X24" s="20">
        <f>[20]Outubro!$D$27</f>
        <v>22.2</v>
      </c>
      <c r="Y24" s="20">
        <f>[20]Outubro!$D$28</f>
        <v>23</v>
      </c>
      <c r="Z24" s="20">
        <f>[20]Outubro!$D$29</f>
        <v>22.8</v>
      </c>
      <c r="AA24" s="20">
        <f>[20]Outubro!$D$30</f>
        <v>22.5</v>
      </c>
      <c r="AB24" s="20">
        <f>[20]Outubro!$D$31</f>
        <v>23.5</v>
      </c>
      <c r="AC24" s="20">
        <f>[20]Outubro!$D$32</f>
        <v>21.7</v>
      </c>
      <c r="AD24" s="20">
        <f>[20]Outubro!$D$33</f>
        <v>19.399999999999999</v>
      </c>
      <c r="AE24" s="20">
        <f>[20]Outubro!$D$34</f>
        <v>21.8</v>
      </c>
      <c r="AF24" s="20">
        <f>[20]Outubro!$D$35</f>
        <v>21.2</v>
      </c>
      <c r="AG24" s="47">
        <f t="shared" si="7"/>
        <v>15</v>
      </c>
      <c r="AH24" s="49">
        <f t="shared" si="8"/>
        <v>20.464516129032258</v>
      </c>
    </row>
    <row r="25" spans="1:34" ht="17.100000000000001" customHeight="1" x14ac:dyDescent="0.2">
      <c r="A25" s="16" t="s">
        <v>15</v>
      </c>
      <c r="B25" s="20">
        <f>[21]Outubro!$D$5</f>
        <v>12.3</v>
      </c>
      <c r="C25" s="20">
        <f>[21]Outubro!$D$6</f>
        <v>14.8</v>
      </c>
      <c r="D25" s="20">
        <f>[21]Outubro!$D$7</f>
        <v>18.8</v>
      </c>
      <c r="E25" s="20">
        <f>[21]Outubro!$D$8</f>
        <v>17.2</v>
      </c>
      <c r="F25" s="20">
        <f>[21]Outubro!$D$9</f>
        <v>11.1</v>
      </c>
      <c r="G25" s="20">
        <f>[21]Outubro!$D$10</f>
        <v>14.9</v>
      </c>
      <c r="H25" s="20">
        <f>[21]Outubro!$D$11</f>
        <v>16.600000000000001</v>
      </c>
      <c r="I25" s="20">
        <f>[21]Outubro!$D$12</f>
        <v>13.1</v>
      </c>
      <c r="J25" s="20">
        <f>[21]Outubro!$D$13</f>
        <v>15.5</v>
      </c>
      <c r="K25" s="20">
        <f>[21]Outubro!$D$14</f>
        <v>16.600000000000001</v>
      </c>
      <c r="L25" s="20">
        <f>[21]Outubro!$D$15</f>
        <v>16.899999999999999</v>
      </c>
      <c r="M25" s="20">
        <f>[21]Outubro!$D$16</f>
        <v>17</v>
      </c>
      <c r="N25" s="20">
        <f>[21]Outubro!$D$17</f>
        <v>15</v>
      </c>
      <c r="O25" s="20">
        <f>[21]Outubro!$D$18</f>
        <v>16.8</v>
      </c>
      <c r="P25" s="20">
        <f>[21]Outubro!$D$19</f>
        <v>18.7</v>
      </c>
      <c r="Q25" s="20">
        <f>[21]Outubro!$D$20</f>
        <v>18.399999999999999</v>
      </c>
      <c r="R25" s="20">
        <f>[21]Outubro!$D$21</f>
        <v>18.600000000000001</v>
      </c>
      <c r="S25" s="20">
        <f>[21]Outubro!$D$22</f>
        <v>18.2</v>
      </c>
      <c r="T25" s="20">
        <f>[21]Outubro!$D$23</f>
        <v>17.899999999999999</v>
      </c>
      <c r="U25" s="20">
        <f>[21]Outubro!$D$24</f>
        <v>17</v>
      </c>
      <c r="V25" s="20">
        <f>[21]Outubro!$D$25</f>
        <v>19.7</v>
      </c>
      <c r="W25" s="20">
        <f>[21]Outubro!$D$26</f>
        <v>19</v>
      </c>
      <c r="X25" s="20">
        <f>[21]Outubro!$D$27</f>
        <v>21.6</v>
      </c>
      <c r="Y25" s="20">
        <f>[21]Outubro!$D$28</f>
        <v>21</v>
      </c>
      <c r="Z25" s="20">
        <f>[21]Outubro!$D$29</f>
        <v>19.899999999999999</v>
      </c>
      <c r="AA25" s="20">
        <f>[21]Outubro!$D$30</f>
        <v>19.3</v>
      </c>
      <c r="AB25" s="20">
        <f>[21]Outubro!$D$31</f>
        <v>21.3</v>
      </c>
      <c r="AC25" s="20">
        <f>[21]Outubro!$D$32</f>
        <v>17.7</v>
      </c>
      <c r="AD25" s="20">
        <f>[21]Outubro!$D$33</f>
        <v>19</v>
      </c>
      <c r="AE25" s="20">
        <f>[21]Outubro!$D$34</f>
        <v>18.399999999999999</v>
      </c>
      <c r="AF25" s="20">
        <f>[21]Outubro!$D$35</f>
        <v>20.5</v>
      </c>
      <c r="AG25" s="47">
        <f t="shared" si="7"/>
        <v>11.1</v>
      </c>
      <c r="AH25" s="49">
        <f t="shared" si="8"/>
        <v>17.509677419354837</v>
      </c>
    </row>
    <row r="26" spans="1:34" ht="17.100000000000001" customHeight="1" x14ac:dyDescent="0.2">
      <c r="A26" s="16" t="s">
        <v>16</v>
      </c>
      <c r="B26" s="20">
        <f>[22]Outubro!$D$5</f>
        <v>14.1</v>
      </c>
      <c r="C26" s="20">
        <f>[22]Outubro!$D$6</f>
        <v>15.9</v>
      </c>
      <c r="D26" s="20">
        <f>[22]Outubro!$D$7</f>
        <v>20.2</v>
      </c>
      <c r="E26" s="20">
        <f>[22]Outubro!$D$8</f>
        <v>19.100000000000001</v>
      </c>
      <c r="F26" s="20">
        <f>[22]Outubro!$D$9</f>
        <v>16.3</v>
      </c>
      <c r="G26" s="20">
        <f>[22]Outubro!$D$10</f>
        <v>16.7</v>
      </c>
      <c r="H26" s="20">
        <f>[22]Outubro!$D$11</f>
        <v>16.100000000000001</v>
      </c>
      <c r="I26" s="20">
        <f>[22]Outubro!$D$12</f>
        <v>16.7</v>
      </c>
      <c r="J26" s="20">
        <f>[22]Outubro!$D$13</f>
        <v>28.2</v>
      </c>
      <c r="K26" s="20">
        <f>[22]Outubro!$D$14</f>
        <v>20.7</v>
      </c>
      <c r="L26" s="20">
        <f>[22]Outubro!$D$15</f>
        <v>22.4</v>
      </c>
      <c r="M26" s="20">
        <f>[22]Outubro!$D$16</f>
        <v>23</v>
      </c>
      <c r="N26" s="20">
        <f>[22]Outubro!$D$17</f>
        <v>21.3</v>
      </c>
      <c r="O26" s="20">
        <f>[22]Outubro!$D$18</f>
        <v>22.2</v>
      </c>
      <c r="P26" s="20">
        <f>[22]Outubro!$D$19</f>
        <v>21.1</v>
      </c>
      <c r="Q26" s="20">
        <f>[22]Outubro!$D$20</f>
        <v>20.3</v>
      </c>
      <c r="R26" s="20">
        <f>[22]Outubro!$D$21</f>
        <v>21</v>
      </c>
      <c r="S26" s="20">
        <f>[22]Outubro!$D$22</f>
        <v>19.8</v>
      </c>
      <c r="T26" s="20">
        <f>[22]Outubro!$D$23</f>
        <v>16.100000000000001</v>
      </c>
      <c r="U26" s="20">
        <f>[22]Outubro!$D$24</f>
        <v>19.100000000000001</v>
      </c>
      <c r="V26" s="20">
        <f>[22]Outubro!$D$25</f>
        <v>23.9</v>
      </c>
      <c r="W26" s="20">
        <f>[22]Outubro!$D$26</f>
        <v>21</v>
      </c>
      <c r="X26" s="20">
        <f>[22]Outubro!$D$27</f>
        <v>24.6</v>
      </c>
      <c r="Y26" s="20">
        <f>[22]Outubro!$D$28</f>
        <v>25.1</v>
      </c>
      <c r="Z26" s="20">
        <f>[22]Outubro!$D$29</f>
        <v>21.5</v>
      </c>
      <c r="AA26" s="20">
        <f>[22]Outubro!$D$30</f>
        <v>21.5</v>
      </c>
      <c r="AB26" s="20">
        <f>[22]Outubro!$D$31</f>
        <v>21.7</v>
      </c>
      <c r="AC26" s="20">
        <f>[22]Outubro!$D$32</f>
        <v>20.399999999999999</v>
      </c>
      <c r="AD26" s="20">
        <f>[22]Outubro!$D$33</f>
        <v>23.5</v>
      </c>
      <c r="AE26" s="20">
        <f>[22]Outubro!$D$34</f>
        <v>21.6</v>
      </c>
      <c r="AF26" s="20">
        <f>[22]Outubro!$D$35</f>
        <v>21.7</v>
      </c>
      <c r="AG26" s="47">
        <f t="shared" si="7"/>
        <v>14.1</v>
      </c>
      <c r="AH26" s="49">
        <f t="shared" si="8"/>
        <v>20.541935483870972</v>
      </c>
    </row>
    <row r="27" spans="1:34" ht="17.100000000000001" customHeight="1" x14ac:dyDescent="0.2">
      <c r="A27" s="16" t="s">
        <v>17</v>
      </c>
      <c r="B27" s="20">
        <f>[23]Outubro!$D$5</f>
        <v>16.3</v>
      </c>
      <c r="C27" s="20">
        <f>[23]Outubro!$D$6</f>
        <v>18.3</v>
      </c>
      <c r="D27" s="20">
        <f>[23]Outubro!$D$7</f>
        <v>19.8</v>
      </c>
      <c r="E27" s="20">
        <f>[23]Outubro!$D$8</f>
        <v>20.100000000000001</v>
      </c>
      <c r="F27" s="20">
        <f>[23]Outubro!$D$9</f>
        <v>13.9</v>
      </c>
      <c r="G27" s="20">
        <f>[23]Outubro!$D$10</f>
        <v>11.1</v>
      </c>
      <c r="H27" s="20">
        <f>[23]Outubro!$D$11</f>
        <v>15.1</v>
      </c>
      <c r="I27" s="20">
        <f>[23]Outubro!$D$12</f>
        <v>15.1</v>
      </c>
      <c r="J27" s="20">
        <f>[23]Outubro!$D$13</f>
        <v>17.399999999999999</v>
      </c>
      <c r="K27" s="20">
        <f>[23]Outubro!$D$14</f>
        <v>17</v>
      </c>
      <c r="L27" s="20">
        <f>[23]Outubro!$D$15</f>
        <v>18.5</v>
      </c>
      <c r="M27" s="20">
        <f>[23]Outubro!$D$16</f>
        <v>18.399999999999999</v>
      </c>
      <c r="N27" s="20">
        <f>[23]Outubro!$D$17</f>
        <v>19.399999999999999</v>
      </c>
      <c r="O27" s="20">
        <f>[23]Outubro!$D$18</f>
        <v>16.5</v>
      </c>
      <c r="P27" s="20">
        <f>[23]Outubro!$D$19</f>
        <v>20.7</v>
      </c>
      <c r="Q27" s="20">
        <f>[23]Outubro!$D$20</f>
        <v>21.1</v>
      </c>
      <c r="R27" s="20">
        <f>[23]Outubro!$D$21</f>
        <v>20</v>
      </c>
      <c r="S27" s="20">
        <f>[23]Outubro!$D$22</f>
        <v>18</v>
      </c>
      <c r="T27" s="20">
        <f>[23]Outubro!$D$23</f>
        <v>13.2</v>
      </c>
      <c r="U27" s="20">
        <f>[23]Outubro!$D$24</f>
        <v>12.7</v>
      </c>
      <c r="V27" s="20">
        <f>[23]Outubro!$D$25</f>
        <v>21.9</v>
      </c>
      <c r="W27" s="20">
        <f>[23]Outubro!$D$26</f>
        <v>19.899999999999999</v>
      </c>
      <c r="X27" s="20">
        <f>[23]Outubro!$D$27</f>
        <v>20.399999999999999</v>
      </c>
      <c r="Y27" s="20">
        <f>[23]Outubro!$D$28</f>
        <v>21.9</v>
      </c>
      <c r="Z27" s="20">
        <f>[23]Outubro!$D$29</f>
        <v>20.8</v>
      </c>
      <c r="AA27" s="20">
        <f>[23]Outubro!$D$30</f>
        <v>21.2</v>
      </c>
      <c r="AB27" s="20">
        <f>[23]Outubro!$D$31</f>
        <v>21.3</v>
      </c>
      <c r="AC27" s="20">
        <f>[23]Outubro!$D$32</f>
        <v>17.899999999999999</v>
      </c>
      <c r="AD27" s="20">
        <f>[23]Outubro!$D$33</f>
        <v>20.2</v>
      </c>
      <c r="AE27" s="20">
        <f>[23]Outubro!$D$34</f>
        <v>21.4</v>
      </c>
      <c r="AF27" s="20">
        <f>[23]Outubro!$D$35</f>
        <v>21.7</v>
      </c>
      <c r="AG27" s="47">
        <f t="shared" si="7"/>
        <v>11.1</v>
      </c>
      <c r="AH27" s="49">
        <f t="shared" si="8"/>
        <v>18.4258064516129</v>
      </c>
    </row>
    <row r="28" spans="1:34" ht="17.100000000000001" customHeight="1" x14ac:dyDescent="0.2">
      <c r="A28" s="16" t="s">
        <v>18</v>
      </c>
      <c r="B28" s="20">
        <f>[24]Outubro!$D$5</f>
        <v>17.899999999999999</v>
      </c>
      <c r="C28" s="20">
        <f>[24]Outubro!$D$6</f>
        <v>19.399999999999999</v>
      </c>
      <c r="D28" s="20">
        <f>[24]Outubro!$D$7</f>
        <v>18.7</v>
      </c>
      <c r="E28" s="20">
        <f>[24]Outubro!$D$8</f>
        <v>18.7</v>
      </c>
      <c r="F28" s="20">
        <f>[24]Outubro!$D$9</f>
        <v>15.7</v>
      </c>
      <c r="G28" s="20">
        <f>[24]Outubro!$D$10</f>
        <v>15.6</v>
      </c>
      <c r="H28" s="20">
        <f>[24]Outubro!$D$11</f>
        <v>17.100000000000001</v>
      </c>
      <c r="I28" s="20">
        <f>[24]Outubro!$D$12</f>
        <v>18</v>
      </c>
      <c r="J28" s="20">
        <f>[24]Outubro!$D$13</f>
        <v>17.399999999999999</v>
      </c>
      <c r="K28" s="20">
        <f>[24]Outubro!$D$14</f>
        <v>18.8</v>
      </c>
      <c r="L28" s="20">
        <f>[24]Outubro!$D$15</f>
        <v>19.399999999999999</v>
      </c>
      <c r="M28" s="20">
        <f>[24]Outubro!$D$16</f>
        <v>18.5</v>
      </c>
      <c r="N28" s="20">
        <f>[24]Outubro!$D$17</f>
        <v>17.7</v>
      </c>
      <c r="O28" s="20">
        <f>[24]Outubro!$D$18</f>
        <v>18</v>
      </c>
      <c r="P28" s="20">
        <f>[24]Outubro!$D$19</f>
        <v>19.600000000000001</v>
      </c>
      <c r="Q28" s="20">
        <f>[24]Outubro!$D$20</f>
        <v>20.3</v>
      </c>
      <c r="R28" s="20">
        <f>[24]Outubro!$D$21</f>
        <v>20.2</v>
      </c>
      <c r="S28" s="20">
        <f>[24]Outubro!$D$22</f>
        <v>19.7</v>
      </c>
      <c r="T28" s="20">
        <f>[24]Outubro!$D$23</f>
        <v>16.399999999999999</v>
      </c>
      <c r="U28" s="20">
        <f>[24]Outubro!$D$24</f>
        <v>16.8</v>
      </c>
      <c r="V28" s="20">
        <f>[24]Outubro!$D$25</f>
        <v>23</v>
      </c>
      <c r="W28" s="20">
        <f>[24]Outubro!$D$26</f>
        <v>18.600000000000001</v>
      </c>
      <c r="X28" s="20">
        <f>[24]Outubro!$D$27</f>
        <v>21.3</v>
      </c>
      <c r="Y28" s="20">
        <f>[24]Outubro!$D$28</f>
        <v>20.7</v>
      </c>
      <c r="Z28" s="20">
        <f>[24]Outubro!$D$29</f>
        <v>19.3</v>
      </c>
      <c r="AA28" s="20">
        <f>[24]Outubro!$D$30</f>
        <v>21.3</v>
      </c>
      <c r="AB28" s="20">
        <f>[24]Outubro!$D$31</f>
        <v>21.3</v>
      </c>
      <c r="AC28" s="20">
        <f>[24]Outubro!$D$32</f>
        <v>16.3</v>
      </c>
      <c r="AD28" s="20">
        <f>[24]Outubro!$D$33</f>
        <v>19.2</v>
      </c>
      <c r="AE28" s="20">
        <f>[24]Outubro!$D$34</f>
        <v>20</v>
      </c>
      <c r="AF28" s="20">
        <f>[24]Outubro!$D$35</f>
        <v>19.600000000000001</v>
      </c>
      <c r="AG28" s="47">
        <f t="shared" si="7"/>
        <v>15.6</v>
      </c>
      <c r="AH28" s="49">
        <f t="shared" si="8"/>
        <v>18.854838709677423</v>
      </c>
    </row>
    <row r="29" spans="1:34" ht="17.100000000000001" customHeight="1" x14ac:dyDescent="0.2">
      <c r="A29" s="16" t="s">
        <v>19</v>
      </c>
      <c r="B29" s="20">
        <f>[25]Outubro!$D$5</f>
        <v>13.9</v>
      </c>
      <c r="C29" s="20">
        <f>[25]Outubro!$D$6</f>
        <v>15</v>
      </c>
      <c r="D29" s="20">
        <f>[25]Outubro!$D$7</f>
        <v>19.2</v>
      </c>
      <c r="E29" s="20">
        <f>[25]Outubro!$D$8</f>
        <v>17.600000000000001</v>
      </c>
      <c r="F29" s="20">
        <f>[25]Outubro!$D$9</f>
        <v>10.4</v>
      </c>
      <c r="G29" s="20">
        <f>[25]Outubro!$D$10</f>
        <v>11.9</v>
      </c>
      <c r="H29" s="20">
        <f>[25]Outubro!$D$11</f>
        <v>14.6</v>
      </c>
      <c r="I29" s="20">
        <f>[25]Outubro!$D$12</f>
        <v>14.2</v>
      </c>
      <c r="J29" s="20">
        <f>[25]Outubro!$D$13</f>
        <v>16.2</v>
      </c>
      <c r="K29" s="20">
        <f>[25]Outubro!$D$14</f>
        <v>17.899999999999999</v>
      </c>
      <c r="L29" s="20">
        <f>[25]Outubro!$D$15</f>
        <v>18.399999999999999</v>
      </c>
      <c r="M29" s="20">
        <f>[25]Outubro!$D$16</f>
        <v>17.899999999999999</v>
      </c>
      <c r="N29" s="20">
        <f>[25]Outubro!$D$17</f>
        <v>18.7</v>
      </c>
      <c r="O29" s="20">
        <f>[25]Outubro!$D$18</f>
        <v>17.3</v>
      </c>
      <c r="P29" s="20">
        <f>[25]Outubro!$D$19</f>
        <v>19.8</v>
      </c>
      <c r="Q29" s="20">
        <f>[25]Outubro!$D$20</f>
        <v>19.2</v>
      </c>
      <c r="R29" s="20">
        <f>[25]Outubro!$D$21</f>
        <v>19</v>
      </c>
      <c r="S29" s="20">
        <f>[25]Outubro!$D$22</f>
        <v>17.8</v>
      </c>
      <c r="T29" s="20">
        <f>[25]Outubro!$D$23</f>
        <v>17.3</v>
      </c>
      <c r="U29" s="20">
        <f>[25]Outubro!$D$24</f>
        <v>17.2</v>
      </c>
      <c r="V29" s="20">
        <f>[25]Outubro!$D$25</f>
        <v>18.3</v>
      </c>
      <c r="W29" s="20">
        <f>[25]Outubro!$D$26</f>
        <v>19</v>
      </c>
      <c r="X29" s="20">
        <f>[25]Outubro!$D$27</f>
        <v>21.3</v>
      </c>
      <c r="Y29" s="20">
        <f>[25]Outubro!$D$28</f>
        <v>20.7</v>
      </c>
      <c r="Z29" s="20">
        <f>[25]Outubro!$D$29</f>
        <v>19.3</v>
      </c>
      <c r="AA29" s="20">
        <f>[25]Outubro!$D$30</f>
        <v>21.3</v>
      </c>
      <c r="AB29" s="20">
        <f>[25]Outubro!$D$31</f>
        <v>21.3</v>
      </c>
      <c r="AC29" s="20">
        <f>[25]Outubro!$D$32</f>
        <v>16.3</v>
      </c>
      <c r="AD29" s="20">
        <f>[25]Outubro!$D$33</f>
        <v>18.7</v>
      </c>
      <c r="AE29" s="20">
        <f>[25]Outubro!$D$34</f>
        <v>19.899999999999999</v>
      </c>
      <c r="AF29" s="20">
        <f>[25]Outubro!$D$35</f>
        <v>21.4</v>
      </c>
      <c r="AG29" s="47">
        <f t="shared" si="7"/>
        <v>10.4</v>
      </c>
      <c r="AH29" s="49">
        <f t="shared" si="8"/>
        <v>17.7741935483871</v>
      </c>
    </row>
    <row r="30" spans="1:34" ht="17.100000000000001" customHeight="1" x14ac:dyDescent="0.2">
      <c r="A30" s="16" t="s">
        <v>31</v>
      </c>
      <c r="B30" s="20">
        <f>[26]Outubro!$D$5</f>
        <v>15.6</v>
      </c>
      <c r="C30" s="20">
        <f>[26]Outubro!$D$6</f>
        <v>17.899999999999999</v>
      </c>
      <c r="D30" s="20">
        <f>[26]Outubro!$D$7</f>
        <v>21.4</v>
      </c>
      <c r="E30" s="20">
        <f>[26]Outubro!$D$8</f>
        <v>19.100000000000001</v>
      </c>
      <c r="F30" s="20">
        <f>[26]Outubro!$D$9</f>
        <v>13.4</v>
      </c>
      <c r="G30" s="20">
        <f>[26]Outubro!$D$10</f>
        <v>14.9</v>
      </c>
      <c r="H30" s="20">
        <f>[26]Outubro!$D$11</f>
        <v>15.7</v>
      </c>
      <c r="I30" s="20">
        <f>[26]Outubro!$D$12</f>
        <v>16.600000000000001</v>
      </c>
      <c r="J30" s="20">
        <f>[26]Outubro!$D$13</f>
        <v>19.2</v>
      </c>
      <c r="K30" s="20">
        <f>[26]Outubro!$D$14</f>
        <v>20.3</v>
      </c>
      <c r="L30" s="20">
        <f>[26]Outubro!$D$15</f>
        <v>19</v>
      </c>
      <c r="M30" s="20">
        <f>[26]Outubro!$D$16</f>
        <v>18.8</v>
      </c>
      <c r="N30" s="20">
        <f>[26]Outubro!$D$17</f>
        <v>18</v>
      </c>
      <c r="O30" s="20">
        <f>[26]Outubro!$D$18</f>
        <v>17.600000000000001</v>
      </c>
      <c r="P30" s="20">
        <f>[26]Outubro!$D$19</f>
        <v>19.8</v>
      </c>
      <c r="Q30" s="20">
        <f>[26]Outubro!$D$20</f>
        <v>20.7</v>
      </c>
      <c r="R30" s="20">
        <f>[26]Outubro!$D$21</f>
        <v>20.399999999999999</v>
      </c>
      <c r="S30" s="20">
        <f>[26]Outubro!$D$22</f>
        <v>18.7</v>
      </c>
      <c r="T30" s="20">
        <f>[26]Outubro!$D$23</f>
        <v>16.7</v>
      </c>
      <c r="U30" s="20">
        <f>[26]Outubro!$D$24</f>
        <v>17.2</v>
      </c>
      <c r="V30" s="20">
        <f>[26]Outubro!$D$25</f>
        <v>25.1</v>
      </c>
      <c r="W30" s="20">
        <f>[26]Outubro!$D$26</f>
        <v>19.100000000000001</v>
      </c>
      <c r="X30" s="20">
        <f>[26]Outubro!$D$27</f>
        <v>22.1</v>
      </c>
      <c r="Y30" s="20">
        <f>[26]Outubro!$D$28</f>
        <v>22.4</v>
      </c>
      <c r="Z30" s="20">
        <f>[26]Outubro!$D$29</f>
        <v>21.3</v>
      </c>
      <c r="AA30" s="20">
        <f>[26]Outubro!$D$30</f>
        <v>21.6</v>
      </c>
      <c r="AB30" s="20">
        <f>[26]Outubro!$D$31</f>
        <v>19.600000000000001</v>
      </c>
      <c r="AC30" s="20">
        <f>[26]Outubro!$D$32</f>
        <v>18.3</v>
      </c>
      <c r="AD30" s="20">
        <f>[26]Outubro!$D$33</f>
        <v>22.8</v>
      </c>
      <c r="AE30" s="20">
        <f>[26]Outubro!$D$34</f>
        <v>21.1</v>
      </c>
      <c r="AF30" s="20">
        <f>[26]Outubro!$D$35</f>
        <v>21.5</v>
      </c>
      <c r="AG30" s="47">
        <f t="shared" si="7"/>
        <v>13.4</v>
      </c>
      <c r="AH30" s="49">
        <f t="shared" si="8"/>
        <v>19.22258064516129</v>
      </c>
    </row>
    <row r="31" spans="1:34" ht="17.100000000000001" customHeight="1" x14ac:dyDescent="0.2">
      <c r="A31" s="16" t="s">
        <v>51</v>
      </c>
      <c r="B31" s="20">
        <f>[27]Outubro!$D$5</f>
        <v>17.100000000000001</v>
      </c>
      <c r="C31" s="20">
        <f>[27]Outubro!$D$6</f>
        <v>19.7</v>
      </c>
      <c r="D31" s="20">
        <f>[27]Outubro!$D$7</f>
        <v>22</v>
      </c>
      <c r="E31" s="20">
        <f>[27]Outubro!$D$8</f>
        <v>21.5</v>
      </c>
      <c r="F31" s="20">
        <f>[27]Outubro!$D$9</f>
        <v>19</v>
      </c>
      <c r="G31" s="20">
        <f>[27]Outubro!$D$10</f>
        <v>18.899999999999999</v>
      </c>
      <c r="H31" s="20">
        <f>[27]Outubro!$D$11</f>
        <v>17.100000000000001</v>
      </c>
      <c r="I31" s="20">
        <f>[27]Outubro!$D$12</f>
        <v>20.100000000000001</v>
      </c>
      <c r="J31" s="20">
        <f>[27]Outubro!$D$13</f>
        <v>20.399999999999999</v>
      </c>
      <c r="K31" s="20">
        <f>[27]Outubro!$D$14</f>
        <v>21.5</v>
      </c>
      <c r="L31" s="20">
        <f>[27]Outubro!$D$15</f>
        <v>21.1</v>
      </c>
      <c r="M31" s="20">
        <f>[27]Outubro!$D$16</f>
        <v>20.2</v>
      </c>
      <c r="N31" s="20">
        <f>[27]Outubro!$D$17</f>
        <v>20.7</v>
      </c>
      <c r="O31" s="20">
        <f>[27]Outubro!$D$18</f>
        <v>20</v>
      </c>
      <c r="P31" s="20">
        <f>[27]Outubro!$D$19</f>
        <v>21.1</v>
      </c>
      <c r="Q31" s="20">
        <f>[27]Outubro!$D$20</f>
        <v>21.2</v>
      </c>
      <c r="R31" s="20">
        <f>[27]Outubro!$D$21</f>
        <v>21.5</v>
      </c>
      <c r="S31" s="20">
        <f>[27]Outubro!$D$22</f>
        <v>20.7</v>
      </c>
      <c r="T31" s="20">
        <f>[27]Outubro!$D$23</f>
        <v>20.2</v>
      </c>
      <c r="U31" s="20">
        <f>[27]Outubro!$D$24</f>
        <v>21.9</v>
      </c>
      <c r="V31" s="20">
        <f>[27]Outubro!$D$25</f>
        <v>23.6</v>
      </c>
      <c r="W31" s="20">
        <f>[27]Outubro!$D$26</f>
        <v>22.3</v>
      </c>
      <c r="X31" s="20">
        <f>[27]Outubro!$D$27</f>
        <v>21.7</v>
      </c>
      <c r="Y31" s="20">
        <f>[27]Outubro!$D$28</f>
        <v>22.2</v>
      </c>
      <c r="Z31" s="20">
        <f>[27]Outubro!$D$29</f>
        <v>21.7</v>
      </c>
      <c r="AA31" s="20">
        <f>[27]Outubro!$D$30</f>
        <v>22.6</v>
      </c>
      <c r="AB31" s="20">
        <f>[27]Outubro!$D$31</f>
        <v>20.100000000000001</v>
      </c>
      <c r="AC31" s="20">
        <f>[27]Outubro!$D$32</f>
        <v>19.899999999999999</v>
      </c>
      <c r="AD31" s="20">
        <f>[27]Outubro!$D$33</f>
        <v>20.399999999999999</v>
      </c>
      <c r="AE31" s="20">
        <f>[27]Outubro!$D$34</f>
        <v>21.2</v>
      </c>
      <c r="AF31" s="20">
        <f>[27]Outubro!$D$35</f>
        <v>21.2</v>
      </c>
      <c r="AG31" s="47">
        <f>MIN(B31:AF31)</f>
        <v>17.100000000000001</v>
      </c>
      <c r="AH31" s="49">
        <f>AVERAGE(B31:AF31)</f>
        <v>20.735483870967744</v>
      </c>
    </row>
    <row r="32" spans="1:34" ht="17.100000000000001" customHeight="1" x14ac:dyDescent="0.2">
      <c r="A32" s="16" t="s">
        <v>20</v>
      </c>
      <c r="B32" s="20">
        <f>[28]Outubro!$D$5</f>
        <v>20.399999999999999</v>
      </c>
      <c r="C32" s="20">
        <f>[28]Outubro!$D$6</f>
        <v>21.3</v>
      </c>
      <c r="D32" s="20">
        <f>[28]Outubro!$D$7</f>
        <v>21.4</v>
      </c>
      <c r="E32" s="20">
        <f>[28]Outubro!$D$8</f>
        <v>19.8</v>
      </c>
      <c r="F32" s="20">
        <f>[28]Outubro!$D$9</f>
        <v>18</v>
      </c>
      <c r="G32" s="20">
        <f>[28]Outubro!$D$10</f>
        <v>16.7</v>
      </c>
      <c r="H32" s="20">
        <f>[28]Outubro!$D$11</f>
        <v>18.5</v>
      </c>
      <c r="I32" s="20">
        <f>[28]Outubro!$D$12</f>
        <v>14.7</v>
      </c>
      <c r="J32" s="20">
        <f>[28]Outubro!$D$13</f>
        <v>17.5</v>
      </c>
      <c r="K32" s="20">
        <f>[28]Outubro!$D$14</f>
        <v>20.100000000000001</v>
      </c>
      <c r="L32" s="20">
        <f>[28]Outubro!$D$15</f>
        <v>20.9</v>
      </c>
      <c r="M32" s="20">
        <f>[28]Outubro!$D$16</f>
        <v>22</v>
      </c>
      <c r="N32" s="20">
        <f>[28]Outubro!$D$17</f>
        <v>19.2</v>
      </c>
      <c r="O32" s="20">
        <f>[28]Outubro!$D$18</f>
        <v>21.7</v>
      </c>
      <c r="P32" s="20">
        <f>[28]Outubro!$D$19</f>
        <v>21.5</v>
      </c>
      <c r="Q32" s="20">
        <f>[28]Outubro!$D$20</f>
        <v>21.6</v>
      </c>
      <c r="R32" s="20">
        <f>[28]Outubro!$D$21</f>
        <v>20.100000000000001</v>
      </c>
      <c r="S32" s="20">
        <f>[28]Outubro!$D$22</f>
        <v>21.6</v>
      </c>
      <c r="T32" s="20">
        <f>[28]Outubro!$D$23</f>
        <v>18.8</v>
      </c>
      <c r="U32" s="20">
        <f>[28]Outubro!$D$24</f>
        <v>18.8</v>
      </c>
      <c r="V32" s="20">
        <f>[28]Outubro!$D$25</f>
        <v>23.8</v>
      </c>
      <c r="W32" s="20">
        <f>[28]Outubro!$D$26</f>
        <v>21.2</v>
      </c>
      <c r="X32" s="20">
        <f>[28]Outubro!$D$27</f>
        <v>23.2</v>
      </c>
      <c r="Y32" s="20">
        <f>[28]Outubro!$D$28</f>
        <v>23.7</v>
      </c>
      <c r="Z32" s="20">
        <f>[28]Outubro!$D$29</f>
        <v>23.4</v>
      </c>
      <c r="AA32" s="20">
        <f>[28]Outubro!$D$30</f>
        <v>21.3</v>
      </c>
      <c r="AB32" s="20">
        <f>[28]Outubro!$D$31</f>
        <v>22.2</v>
      </c>
      <c r="AC32" s="20">
        <f>[28]Outubro!$D$32</f>
        <v>22.5</v>
      </c>
      <c r="AD32" s="20">
        <f>[28]Outubro!$D$33</f>
        <v>18.3</v>
      </c>
      <c r="AE32" s="20">
        <f>[28]Outubro!$D$34</f>
        <v>20.9</v>
      </c>
      <c r="AF32" s="20">
        <f>[28]Outubro!$D$35</f>
        <v>22.2</v>
      </c>
      <c r="AG32" s="47">
        <f>MIN(B32:AF32)</f>
        <v>14.7</v>
      </c>
      <c r="AH32" s="49">
        <f>AVERAGE(B32:AF32)</f>
        <v>20.558064516129033</v>
      </c>
    </row>
    <row r="33" spans="1:34" s="5" customFormat="1" ht="17.100000000000001" customHeight="1" x14ac:dyDescent="0.2">
      <c r="A33" s="38" t="s">
        <v>35</v>
      </c>
      <c r="B33" s="39">
        <f t="shared" ref="B33:AG33" si="11">MIN(B5:B32)</f>
        <v>12.3</v>
      </c>
      <c r="C33" s="39">
        <f t="shared" si="11"/>
        <v>14.8</v>
      </c>
      <c r="D33" s="39">
        <f t="shared" si="11"/>
        <v>18.100000000000001</v>
      </c>
      <c r="E33" s="39">
        <f t="shared" si="11"/>
        <v>17.2</v>
      </c>
      <c r="F33" s="39">
        <f t="shared" si="11"/>
        <v>10.4</v>
      </c>
      <c r="G33" s="39">
        <f t="shared" si="11"/>
        <v>9.8000000000000007</v>
      </c>
      <c r="H33" s="39">
        <f t="shared" si="11"/>
        <v>12.3</v>
      </c>
      <c r="I33" s="39">
        <f t="shared" si="11"/>
        <v>13</v>
      </c>
      <c r="J33" s="39">
        <f t="shared" si="11"/>
        <v>13.4</v>
      </c>
      <c r="K33" s="39">
        <f t="shared" si="11"/>
        <v>15.3</v>
      </c>
      <c r="L33" s="39">
        <f t="shared" si="11"/>
        <v>16.899999999999999</v>
      </c>
      <c r="M33" s="39">
        <f t="shared" si="11"/>
        <v>17</v>
      </c>
      <c r="N33" s="39">
        <f t="shared" si="11"/>
        <v>15</v>
      </c>
      <c r="O33" s="39">
        <f t="shared" si="11"/>
        <v>16.5</v>
      </c>
      <c r="P33" s="39">
        <f t="shared" si="11"/>
        <v>18.7</v>
      </c>
      <c r="Q33" s="39">
        <f t="shared" si="11"/>
        <v>18.399999999999999</v>
      </c>
      <c r="R33" s="39">
        <f t="shared" si="11"/>
        <v>18.600000000000001</v>
      </c>
      <c r="S33" s="39">
        <f t="shared" si="11"/>
        <v>16</v>
      </c>
      <c r="T33" s="39">
        <f t="shared" si="11"/>
        <v>12.8</v>
      </c>
      <c r="U33" s="39">
        <f t="shared" si="11"/>
        <v>12</v>
      </c>
      <c r="V33" s="39">
        <f t="shared" si="11"/>
        <v>18.3</v>
      </c>
      <c r="W33" s="39">
        <f t="shared" si="11"/>
        <v>18.600000000000001</v>
      </c>
      <c r="X33" s="39">
        <f t="shared" si="11"/>
        <v>18.899999999999999</v>
      </c>
      <c r="Y33" s="39">
        <f t="shared" si="11"/>
        <v>19.5</v>
      </c>
      <c r="Z33" s="39">
        <f t="shared" si="11"/>
        <v>19</v>
      </c>
      <c r="AA33" s="39">
        <f t="shared" si="11"/>
        <v>19.3</v>
      </c>
      <c r="AB33" s="39">
        <f t="shared" si="11"/>
        <v>19.600000000000001</v>
      </c>
      <c r="AC33" s="39">
        <f t="shared" si="11"/>
        <v>16.3</v>
      </c>
      <c r="AD33" s="39">
        <f t="shared" si="11"/>
        <v>17.100000000000001</v>
      </c>
      <c r="AE33" s="39">
        <f t="shared" si="11"/>
        <v>18.399999999999999</v>
      </c>
      <c r="AF33" s="39">
        <f t="shared" si="11"/>
        <v>19.3</v>
      </c>
      <c r="AG33" s="47">
        <f t="shared" si="11"/>
        <v>9.8000000000000007</v>
      </c>
      <c r="AH33" s="49">
        <f>AVERAGE(AH5:AH32)</f>
        <v>19.504838709677419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Z35" s="2" t="s">
        <v>65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Z36" s="32" t="s">
        <v>66</v>
      </c>
      <c r="AA36" s="32"/>
      <c r="AB36" s="32"/>
    </row>
    <row r="40" spans="1:34" x14ac:dyDescent="0.2">
      <c r="W40" s="2" t="s">
        <v>52</v>
      </c>
    </row>
    <row r="42" spans="1:34" x14ac:dyDescent="0.2">
      <c r="N42" s="2" t="s">
        <v>52</v>
      </c>
    </row>
    <row r="44" spans="1:34" x14ac:dyDescent="0.2">
      <c r="H44" s="2" t="s">
        <v>52</v>
      </c>
    </row>
    <row r="47" spans="1:34" x14ac:dyDescent="0.2">
      <c r="E47" s="2" t="s">
        <v>52</v>
      </c>
    </row>
  </sheetData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workbookViewId="0">
      <selection activeCell="AI17" sqref="AI17:AI1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40</v>
      </c>
      <c r="AH3" s="8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[1]Outubro!$E$5</f>
        <v>82.875</v>
      </c>
      <c r="C5" s="17">
        <f>[1]Outubro!$E$6</f>
        <v>86.041666666666671</v>
      </c>
      <c r="D5" s="17">
        <f>[1]Outubro!$E$7</f>
        <v>69.333333333333329</v>
      </c>
      <c r="E5" s="17">
        <f>[1]Outubro!$E$8</f>
        <v>87.291666666666671</v>
      </c>
      <c r="F5" s="17">
        <f>[1]Outubro!$E$9</f>
        <v>63.166666666666664</v>
      </c>
      <c r="G5" s="17">
        <f>[1]Outubro!$E$10</f>
        <v>55.416666666666664</v>
      </c>
      <c r="H5" s="17">
        <f>[1]Outubro!$E$11</f>
        <v>53.708333333333336</v>
      </c>
      <c r="I5" s="17">
        <f>[1]Outubro!$E$12</f>
        <v>57.125</v>
      </c>
      <c r="J5" s="17">
        <f>[1]Outubro!$E$13</f>
        <v>65.416666666666671</v>
      </c>
      <c r="K5" s="17">
        <f>[1]Outubro!$E$14</f>
        <v>53.833333333333336</v>
      </c>
      <c r="L5" s="17">
        <f>[1]Outubro!$E$15</f>
        <v>57.041666666666664</v>
      </c>
      <c r="M5" s="17">
        <f>[1]Outubro!$E$16</f>
        <v>75.125</v>
      </c>
      <c r="N5" s="17">
        <f>[1]Outubro!$E$17</f>
        <v>61.208333333333336</v>
      </c>
      <c r="O5" s="17">
        <f>[1]Outubro!$E$18</f>
        <v>66.5</v>
      </c>
      <c r="P5" s="17">
        <f>[1]Outubro!$E$19</f>
        <v>72.083333333333329</v>
      </c>
      <c r="Q5" s="17">
        <f>[1]Outubro!$E$20</f>
        <v>76.166666666666671</v>
      </c>
      <c r="R5" s="17">
        <f>[1]Outubro!$E$21</f>
        <v>79.083333333333329</v>
      </c>
      <c r="S5" s="17">
        <f>[1]Outubro!$E$22</f>
        <v>65.083333333333329</v>
      </c>
      <c r="T5" s="17">
        <f>[1]Outubro!$E$23</f>
        <v>57.791666666666664</v>
      </c>
      <c r="U5" s="17">
        <f>[1]Outubro!$E$24</f>
        <v>54.375</v>
      </c>
      <c r="V5" s="17">
        <f>[1]Outubro!$E$25</f>
        <v>50.5</v>
      </c>
      <c r="W5" s="17">
        <f>[1]Outubro!$E$26</f>
        <v>68.083333333333329</v>
      </c>
      <c r="X5" s="17">
        <f>[1]Outubro!$E$27</f>
        <v>65.25</v>
      </c>
      <c r="Y5" s="17">
        <f>[1]Outubro!$E$28</f>
        <v>69.458333333333329</v>
      </c>
      <c r="Z5" s="17">
        <f>[1]Outubro!$E$29</f>
        <v>81.75</v>
      </c>
      <c r="AA5" s="17">
        <f>[1]Outubro!$E$30</f>
        <v>73.208333333333329</v>
      </c>
      <c r="AB5" s="17">
        <f>[1]Outubro!$E$31</f>
        <v>74.708333333333329</v>
      </c>
      <c r="AC5" s="17">
        <f>[1]Outubro!$E$32</f>
        <v>74.625</v>
      </c>
      <c r="AD5" s="17">
        <f>[1]Outubro!$E$33</f>
        <v>58.625</v>
      </c>
      <c r="AE5" s="17">
        <f>[1]Outubro!$E$34</f>
        <v>59.958333333333336</v>
      </c>
      <c r="AF5" s="17">
        <f>[1]Outubro!$E$35</f>
        <v>64.875</v>
      </c>
      <c r="AG5" s="46">
        <f>AVERAGE(B5:AF5)</f>
        <v>67.087365591397841</v>
      </c>
      <c r="AH5" s="8"/>
    </row>
    <row r="6" spans="1:34" ht="17.100000000000001" customHeight="1" x14ac:dyDescent="0.2">
      <c r="A6" s="16" t="s">
        <v>0</v>
      </c>
      <c r="B6" s="18">
        <f>[2]Outubro!$E$5</f>
        <v>91.909090909090907</v>
      </c>
      <c r="C6" s="18">
        <f>[2]Outubro!$E$6</f>
        <v>78.2</v>
      </c>
      <c r="D6" s="18">
        <f>[2]Outubro!$E$7</f>
        <v>82.333333333333329</v>
      </c>
      <c r="E6" s="18">
        <f>[2]Outubro!$E$8</f>
        <v>85.625</v>
      </c>
      <c r="F6" s="18">
        <f>[2]Outubro!$E$9</f>
        <v>56.523809523809526</v>
      </c>
      <c r="G6" s="18">
        <f>[2]Outubro!$E$10</f>
        <v>59.25</v>
      </c>
      <c r="H6" s="18">
        <f>[2]Outubro!$E$11</f>
        <v>60.291666666666664</v>
      </c>
      <c r="I6" s="18">
        <f>[2]Outubro!$E$12</f>
        <v>59.458333333333336</v>
      </c>
      <c r="J6" s="18">
        <f>[2]Outubro!$E$13</f>
        <v>65.041666666666671</v>
      </c>
      <c r="K6" s="18">
        <f>[2]Outubro!$E$14</f>
        <v>75.208333333333329</v>
      </c>
      <c r="L6" s="18">
        <f>[2]Outubro!$E$15</f>
        <v>72.75</v>
      </c>
      <c r="M6" s="18">
        <f>[2]Outubro!$E$16</f>
        <v>76.523809523809518</v>
      </c>
      <c r="N6" s="18">
        <f>[2]Outubro!$E$17</f>
        <v>81.95</v>
      </c>
      <c r="O6" s="18">
        <f>[2]Outubro!$E$18</f>
        <v>78.19047619047619</v>
      </c>
      <c r="P6" s="18">
        <f>[2]Outubro!$E$19</f>
        <v>86.954545454545453</v>
      </c>
      <c r="Q6" s="18">
        <f>[2]Outubro!$E$20</f>
        <v>82</v>
      </c>
      <c r="R6" s="18">
        <f>[2]Outubro!$E$21</f>
        <v>73.684210526315795</v>
      </c>
      <c r="S6" s="18">
        <f>[2]Outubro!$E$22</f>
        <v>60.81818181818182</v>
      </c>
      <c r="T6" s="18">
        <f>[2]Outubro!$E$23</f>
        <v>52.041666666666664</v>
      </c>
      <c r="U6" s="18">
        <f>[2]Outubro!$E$24</f>
        <v>54.833333333333336</v>
      </c>
      <c r="V6" s="18">
        <f>[2]Outubro!$E$25</f>
        <v>65.041666666666671</v>
      </c>
      <c r="W6" s="18">
        <f>[2]Outubro!$E$26</f>
        <v>76.260869565217391</v>
      </c>
      <c r="X6" s="18">
        <f>[2]Outubro!$E$27</f>
        <v>61.333333333333336</v>
      </c>
      <c r="Y6" s="18">
        <f>[2]Outubro!$E$28</f>
        <v>71.25</v>
      </c>
      <c r="Z6" s="18">
        <f>[2]Outubro!$E$29</f>
        <v>86.166666666666671</v>
      </c>
      <c r="AA6" s="18">
        <f>[2]Outubro!$E$30</f>
        <v>76.791666666666671</v>
      </c>
      <c r="AB6" s="18">
        <f>[2]Outubro!$E$31</f>
        <v>71.75</v>
      </c>
      <c r="AC6" s="18">
        <f>[2]Outubro!$E$32</f>
        <v>52.166666666666664</v>
      </c>
      <c r="AD6" s="18">
        <f>[2]Outubro!$E$33</f>
        <v>60.708333333333336</v>
      </c>
      <c r="AE6" s="18">
        <f>[2]Outubro!$E$34</f>
        <v>70.75</v>
      </c>
      <c r="AF6" s="18">
        <f>[2]Outubro!$E$35</f>
        <v>63.875</v>
      </c>
      <c r="AG6" s="47">
        <f t="shared" ref="AG6:AG19" si="1">AVERAGE(B6:AF6)</f>
        <v>70.63489226381013</v>
      </c>
    </row>
    <row r="7" spans="1:34" ht="17.100000000000001" customHeight="1" x14ac:dyDescent="0.2">
      <c r="A7" s="16" t="s">
        <v>1</v>
      </c>
      <c r="B7" s="18">
        <f>[3]Outubro!$E$5</f>
        <v>78.583333333333329</v>
      </c>
      <c r="C7" s="18">
        <f>[3]Outubro!$E$6</f>
        <v>79.5</v>
      </c>
      <c r="D7" s="18">
        <f>[3]Outubro!$E$7</f>
        <v>65.083333333333329</v>
      </c>
      <c r="E7" s="18">
        <f>[3]Outubro!$E$8</f>
        <v>79.875</v>
      </c>
      <c r="F7" s="18">
        <f>[3]Outubro!$E$9</f>
        <v>59.666666666666664</v>
      </c>
      <c r="G7" s="18">
        <f>[3]Outubro!$E$10</f>
        <v>56.791666666666664</v>
      </c>
      <c r="H7" s="18">
        <f>[3]Outubro!$E$11</f>
        <v>57.5</v>
      </c>
      <c r="I7" s="18">
        <f>[3]Outubro!$E$12</f>
        <v>47.541666666666664</v>
      </c>
      <c r="J7" s="18">
        <f>[3]Outubro!$E$13</f>
        <v>50.875</v>
      </c>
      <c r="K7" s="18">
        <f>[3]Outubro!$E$14</f>
        <v>54.083333333333336</v>
      </c>
      <c r="L7" s="18">
        <f>[3]Outubro!$E$15</f>
        <v>80.75</v>
      </c>
      <c r="M7" s="18">
        <f>[3]Outubro!$E$16</f>
        <v>68.375</v>
      </c>
      <c r="N7" s="18">
        <f>[3]Outubro!$E$17</f>
        <v>80.083333333333329</v>
      </c>
      <c r="O7" s="18">
        <f>[3]Outubro!$E$18</f>
        <v>76.916666666666671</v>
      </c>
      <c r="P7" s="18">
        <f>[3]Outubro!$E$19</f>
        <v>83.25</v>
      </c>
      <c r="Q7" s="18">
        <f>[3]Outubro!$E$20</f>
        <v>75.625</v>
      </c>
      <c r="R7" s="18">
        <f>[3]Outubro!$E$21</f>
        <v>71.375</v>
      </c>
      <c r="S7" s="18">
        <f>[3]Outubro!$E$22</f>
        <v>69.125</v>
      </c>
      <c r="T7" s="18">
        <f>[3]Outubro!$E$23</f>
        <v>58.166666666666664</v>
      </c>
      <c r="U7" s="18">
        <f>[3]Outubro!$E$24</f>
        <v>58.541666666666664</v>
      </c>
      <c r="V7" s="18">
        <f>[3]Outubro!$E$25</f>
        <v>53.041666666666664</v>
      </c>
      <c r="W7" s="18">
        <f>[3]Outubro!$E$26</f>
        <v>67.125</v>
      </c>
      <c r="X7" s="18">
        <f>[3]Outubro!$E$27</f>
        <v>60.375</v>
      </c>
      <c r="Y7" s="18">
        <f>[3]Outubro!$E$28</f>
        <v>60.708333333333336</v>
      </c>
      <c r="Z7" s="18">
        <f>[3]Outubro!$E$29</f>
        <v>69.041666666666671</v>
      </c>
      <c r="AA7" s="18">
        <f>[3]Outubro!$E$30</f>
        <v>63.708333333333336</v>
      </c>
      <c r="AB7" s="18">
        <f>[3]Outubro!$E$31</f>
        <v>82.583333333333329</v>
      </c>
      <c r="AC7" s="18">
        <f>[3]Outubro!$E$32</f>
        <v>69.833333333333329</v>
      </c>
      <c r="AD7" s="18">
        <f>[3]Outubro!$E$33</f>
        <v>67.333333333333329</v>
      </c>
      <c r="AE7" s="18">
        <f>[3]Outubro!$E$34</f>
        <v>70.875</v>
      </c>
      <c r="AF7" s="18">
        <f>[3]Outubro!$E$35</f>
        <v>65.041666666666671</v>
      </c>
      <c r="AG7" s="47">
        <f t="shared" si="1"/>
        <v>67.141129032258064</v>
      </c>
    </row>
    <row r="8" spans="1:34" ht="17.100000000000001" customHeight="1" x14ac:dyDescent="0.2">
      <c r="A8" s="16" t="s">
        <v>56</v>
      </c>
      <c r="B8" s="18">
        <f>[4]Outubro!$E$5</f>
        <v>89</v>
      </c>
      <c r="C8" s="18">
        <f>[4]Outubro!$E$6</f>
        <v>90.75</v>
      </c>
      <c r="D8" s="18">
        <f>[4]Outubro!$E$7</f>
        <v>71.166666666666671</v>
      </c>
      <c r="E8" s="18">
        <f>[4]Outubro!$E$8</f>
        <v>88</v>
      </c>
      <c r="F8" s="18">
        <f>[4]Outubro!$E$9</f>
        <v>59</v>
      </c>
      <c r="G8" s="18">
        <f>[4]Outubro!$E$10</f>
        <v>51.416666666666664</v>
      </c>
      <c r="H8" s="18">
        <f>[4]Outubro!$E$11</f>
        <v>52.708333333333336</v>
      </c>
      <c r="I8" s="18">
        <f>[4]Outubro!$E$12</f>
        <v>47.541666666666664</v>
      </c>
      <c r="J8" s="18">
        <f>[4]Outubro!$E$13</f>
        <v>50.875</v>
      </c>
      <c r="K8" s="18">
        <f>[4]Outubro!$E$14</f>
        <v>62.25</v>
      </c>
      <c r="L8" s="18">
        <f>[4]Outubro!$E$15</f>
        <v>57.875</v>
      </c>
      <c r="M8" s="18">
        <f>[4]Outubro!$E$16</f>
        <v>59.260869565217391</v>
      </c>
      <c r="N8" s="18">
        <f>[4]Outubro!$E$17</f>
        <v>65.5</v>
      </c>
      <c r="O8" s="18">
        <f>[4]Outubro!$E$18</f>
        <v>60.958333333333336</v>
      </c>
      <c r="P8" s="18">
        <f>[4]Outubro!$E$19</f>
        <v>77.916666666666671</v>
      </c>
      <c r="Q8" s="18">
        <f>[4]Outubro!$E$20</f>
        <v>87.041666666666671</v>
      </c>
      <c r="R8" s="18">
        <f>[4]Outubro!$E$21</f>
        <v>79.791666666666671</v>
      </c>
      <c r="S8" s="18">
        <f>[4]Outubro!$E$22</f>
        <v>65.125</v>
      </c>
      <c r="T8" s="18">
        <f>[4]Outubro!$E$23</f>
        <v>47.083333333333336</v>
      </c>
      <c r="U8" s="18">
        <f>[4]Outubro!$E$24</f>
        <v>43.416666666666664</v>
      </c>
      <c r="V8" s="18">
        <f>[4]Outubro!$E$25</f>
        <v>50.291666666666664</v>
      </c>
      <c r="W8" s="18">
        <f>[4]Outubro!$E$26</f>
        <v>65.708333333333329</v>
      </c>
      <c r="X8" s="18">
        <f>[4]Outubro!$E$27</f>
        <v>66.125</v>
      </c>
      <c r="Y8" s="18">
        <f>[4]Outubro!$E$28</f>
        <v>61.583333333333336</v>
      </c>
      <c r="Z8" s="18">
        <f>[4]Outubro!$E$29</f>
        <v>67.958333333333329</v>
      </c>
      <c r="AA8" s="18">
        <f>[4]Outubro!$E$30</f>
        <v>69.083333333333329</v>
      </c>
      <c r="AB8" s="18">
        <f>[4]Outubro!$E$31</f>
        <v>67.583333333333329</v>
      </c>
      <c r="AC8" s="18">
        <f>[4]Outubro!$E$32</f>
        <v>61.333333333333336</v>
      </c>
      <c r="AD8" s="18">
        <f>[4]Outubro!$E$33</f>
        <v>52.75</v>
      </c>
      <c r="AE8" s="18">
        <f>[4]Outubro!$E$34</f>
        <v>49.958333333333336</v>
      </c>
      <c r="AF8" s="18">
        <f>[4]Outubro!$E$35</f>
        <v>52.375</v>
      </c>
      <c r="AG8" s="47">
        <f t="shared" si="1"/>
        <v>63.594436652641413</v>
      </c>
    </row>
    <row r="9" spans="1:34" ht="17.100000000000001" customHeight="1" x14ac:dyDescent="0.2">
      <c r="A9" s="16" t="s">
        <v>48</v>
      </c>
      <c r="B9" s="18">
        <f>[5]Outubro!$E$5</f>
        <v>93.375</v>
      </c>
      <c r="C9" s="18">
        <f>[5]Outubro!$E$6</f>
        <v>81.416666666666671</v>
      </c>
      <c r="D9" s="18">
        <f>[5]Outubro!$E$7</f>
        <v>77.75</v>
      </c>
      <c r="E9" s="18">
        <f>[5]Outubro!$E$8</f>
        <v>88.173913043478265</v>
      </c>
      <c r="F9" s="18">
        <f>[5]Outubro!$E$9</f>
        <v>62.125</v>
      </c>
      <c r="G9" s="18">
        <f>[5]Outubro!$E$10</f>
        <v>65.625</v>
      </c>
      <c r="H9" s="18">
        <f>[5]Outubro!$E$11</f>
        <v>64.208333333333329</v>
      </c>
      <c r="I9" s="18">
        <f>[5]Outubro!$E$12</f>
        <v>48.958333333333336</v>
      </c>
      <c r="J9" s="18">
        <f>[5]Outubro!$E$13</f>
        <v>54</v>
      </c>
      <c r="K9" s="18">
        <f>[5]Outubro!$E$14</f>
        <v>67.666666666666671</v>
      </c>
      <c r="L9" s="18">
        <f>[5]Outubro!$E$15</f>
        <v>85.708333333333329</v>
      </c>
      <c r="M9" s="18">
        <f>[5]Outubro!$E$16</f>
        <v>80.458333333333329</v>
      </c>
      <c r="N9" s="18">
        <f>[5]Outubro!$E$17</f>
        <v>87.375</v>
      </c>
      <c r="O9" s="18">
        <f>[5]Outubro!$E$18</f>
        <v>82.125</v>
      </c>
      <c r="P9" s="18">
        <f>[5]Outubro!$E$19</f>
        <v>90.458333333333329</v>
      </c>
      <c r="Q9" s="18">
        <f>[5]Outubro!$E$20</f>
        <v>80.375</v>
      </c>
      <c r="R9" s="18">
        <f>[5]Outubro!$E$21</f>
        <v>71</v>
      </c>
      <c r="S9" s="18">
        <f>[5]Outubro!$E$22</f>
        <v>65.208333333333329</v>
      </c>
      <c r="T9" s="18">
        <f>[5]Outubro!$E$23</f>
        <v>62.375</v>
      </c>
      <c r="U9" s="18">
        <f>[5]Outubro!$E$24</f>
        <v>60</v>
      </c>
      <c r="V9" s="18">
        <f>[5]Outubro!$E$25</f>
        <v>61.541666666666664</v>
      </c>
      <c r="W9" s="18">
        <f>[5]Outubro!$E$26</f>
        <v>78.583333333333329</v>
      </c>
      <c r="X9" s="18">
        <f>[5]Outubro!$E$27</f>
        <v>65.875</v>
      </c>
      <c r="Y9" s="18">
        <f>[5]Outubro!$E$28</f>
        <v>70.291666666666671</v>
      </c>
      <c r="Z9" s="18">
        <f>[5]Outubro!$E$29</f>
        <v>82.125</v>
      </c>
      <c r="AA9" s="18">
        <f>[5]Outubro!$E$30</f>
        <v>72.333333333333329</v>
      </c>
      <c r="AB9" s="18">
        <f>[5]Outubro!$E$31</f>
        <v>84.5</v>
      </c>
      <c r="AC9" s="18">
        <f>[5]Outubro!$E$32</f>
        <v>66.791666666666671</v>
      </c>
      <c r="AD9" s="18">
        <f>[5]Outubro!$E$33</f>
        <v>73.25</v>
      </c>
      <c r="AE9" s="18">
        <f>[5]Outubro!$E$34</f>
        <v>76.708333333333329</v>
      </c>
      <c r="AF9" s="18">
        <f>[5]Outubro!$E$35</f>
        <v>66.875</v>
      </c>
      <c r="AG9" s="47">
        <f t="shared" si="1"/>
        <v>73.137330528284238</v>
      </c>
    </row>
    <row r="10" spans="1:34" ht="17.100000000000001" customHeight="1" x14ac:dyDescent="0.2">
      <c r="A10" s="16" t="s">
        <v>2</v>
      </c>
      <c r="B10" s="18">
        <f>[6]Outubro!$E$5</f>
        <v>85.583333333333329</v>
      </c>
      <c r="C10" s="18">
        <f>[6]Outubro!$E$6</f>
        <v>83.791666666666671</v>
      </c>
      <c r="D10" s="18">
        <f>[6]Outubro!$E$7</f>
        <v>64.375</v>
      </c>
      <c r="E10" s="18">
        <f>[6]Outubro!$E$8</f>
        <v>87.043478260869563</v>
      </c>
      <c r="F10" s="18">
        <f>[6]Outubro!$E$9</f>
        <v>69.375</v>
      </c>
      <c r="G10" s="18">
        <f>[6]Outubro!$E$10</f>
        <v>44.708333333333336</v>
      </c>
      <c r="H10" s="18">
        <f>[6]Outubro!$E$11</f>
        <v>50.458333333333336</v>
      </c>
      <c r="I10" s="18">
        <f>[6]Outubro!$E$12</f>
        <v>49.416666666666664</v>
      </c>
      <c r="J10" s="18">
        <f>[6]Outubro!$E$13</f>
        <v>55.958333333333336</v>
      </c>
      <c r="K10" s="18">
        <f>[6]Outubro!$E$14</f>
        <v>56.5</v>
      </c>
      <c r="L10" s="18">
        <f>[6]Outubro!$E$15</f>
        <v>61.541666666666664</v>
      </c>
      <c r="M10" s="18">
        <f>[6]Outubro!$E$16</f>
        <v>64.666666666666671</v>
      </c>
      <c r="N10" s="18">
        <f>[6]Outubro!$E$17</f>
        <v>74.208333333333329</v>
      </c>
      <c r="O10" s="18">
        <f>[6]Outubro!$E$18</f>
        <v>69.833333333333329</v>
      </c>
      <c r="P10" s="18">
        <f>[6]Outubro!$E$19</f>
        <v>85.833333333333329</v>
      </c>
      <c r="Q10" s="18">
        <f>[6]Outubro!$E$20</f>
        <v>72.5</v>
      </c>
      <c r="R10" s="18">
        <f>[6]Outubro!$E$21</f>
        <v>70.125</v>
      </c>
      <c r="S10" s="18">
        <f>[6]Outubro!$E$22</f>
        <v>62.458333333333336</v>
      </c>
      <c r="T10" s="18">
        <f>[6]Outubro!$E$23</f>
        <v>45.583333333333336</v>
      </c>
      <c r="U10" s="18">
        <f>[6]Outubro!$E$24</f>
        <v>44.125</v>
      </c>
      <c r="V10" s="18">
        <f>[6]Outubro!$E$25</f>
        <v>55.166666666666664</v>
      </c>
      <c r="W10" s="18">
        <f>[6]Outubro!$E$26</f>
        <v>68.875</v>
      </c>
      <c r="X10" s="18">
        <f>[6]Outubro!$E$27</f>
        <v>61.875</v>
      </c>
      <c r="Y10" s="18">
        <f>[6]Outubro!$E$28</f>
        <v>67.416666666666671</v>
      </c>
      <c r="Z10" s="18">
        <f>[6]Outubro!$E$29</f>
        <v>73</v>
      </c>
      <c r="AA10" s="18">
        <f>[6]Outubro!$E$30</f>
        <v>68.958333333333329</v>
      </c>
      <c r="AB10" s="18">
        <f>[6]Outubro!$E$31</f>
        <v>78.541666666666671</v>
      </c>
      <c r="AC10" s="18">
        <f>[6]Outubro!$E$32</f>
        <v>68.541666666666671</v>
      </c>
      <c r="AD10" s="18">
        <f>[6]Outubro!$E$33</f>
        <v>62.291666666666664</v>
      </c>
      <c r="AE10" s="18">
        <f>[6]Outubro!$E$34</f>
        <v>63.791666666666664</v>
      </c>
      <c r="AF10" s="18">
        <f>[6]Outubro!$E$35</f>
        <v>63.333333333333336</v>
      </c>
      <c r="AG10" s="47">
        <f t="shared" si="1"/>
        <v>65.479897148200095</v>
      </c>
    </row>
    <row r="11" spans="1:34" ht="17.100000000000001" customHeight="1" x14ac:dyDescent="0.2">
      <c r="A11" s="16" t="s">
        <v>3</v>
      </c>
      <c r="B11" s="18">
        <f>[7]Outubro!$E$5</f>
        <v>73.75</v>
      </c>
      <c r="C11" s="18">
        <f>[7]Outubro!$E$6</f>
        <v>72</v>
      </c>
      <c r="D11" s="18">
        <f>[7]Outubro!$E$7</f>
        <v>66.375</v>
      </c>
      <c r="E11" s="18">
        <f>[7]Outubro!$E$8</f>
        <v>84.541666666666671</v>
      </c>
      <c r="F11" s="18">
        <f>[7]Outubro!$E$9</f>
        <v>69.875</v>
      </c>
      <c r="G11" s="18">
        <f>[7]Outubro!$E$10</f>
        <v>53.583333333333336</v>
      </c>
      <c r="H11" s="18">
        <f>[7]Outubro!$E$11</f>
        <v>47.125</v>
      </c>
      <c r="I11" s="18">
        <f>[7]Outubro!$E$12</f>
        <v>61.208333333333336</v>
      </c>
      <c r="J11" s="18">
        <f>[7]Outubro!$E$13</f>
        <v>66.041666666666671</v>
      </c>
      <c r="K11" s="18">
        <f>[7]Outubro!$E$14</f>
        <v>53.833333333333336</v>
      </c>
      <c r="L11" s="18">
        <f>[7]Outubro!$E$15</f>
        <v>47.458333333333336</v>
      </c>
      <c r="M11" s="18">
        <f>[7]Outubro!$E$16</f>
        <v>63.625</v>
      </c>
      <c r="N11" s="18">
        <f>[7]Outubro!$E$17</f>
        <v>61.208333333333336</v>
      </c>
      <c r="O11" s="18">
        <f>[7]Outubro!$E$18</f>
        <v>62.375</v>
      </c>
      <c r="P11" s="18">
        <f>[7]Outubro!$E$19</f>
        <v>71.416666666666671</v>
      </c>
      <c r="Q11" s="18">
        <f>[7]Outubro!$E$20</f>
        <v>74.5</v>
      </c>
      <c r="R11" s="18">
        <f>[7]Outubro!$E$21</f>
        <v>78.125</v>
      </c>
      <c r="S11" s="18">
        <f>[7]Outubro!$E$22</f>
        <v>75.208333333333329</v>
      </c>
      <c r="T11" s="18">
        <f>[7]Outubro!$E$23</f>
        <v>58.608695652173914</v>
      </c>
      <c r="U11" s="18">
        <f>[7]Outubro!$E$24</f>
        <v>60.75</v>
      </c>
      <c r="V11" s="18">
        <f>[7]Outubro!$E$25</f>
        <v>53.833333333333336</v>
      </c>
      <c r="W11" s="18">
        <f>[7]Outubro!$E$26</f>
        <v>66.25</v>
      </c>
      <c r="X11" s="18">
        <f>[7]Outubro!$E$27</f>
        <v>72.958333333333329</v>
      </c>
      <c r="Y11" s="18">
        <f>[7]Outubro!$E$28</f>
        <v>65.666666666666671</v>
      </c>
      <c r="Z11" s="18">
        <f>[7]Outubro!$E$29</f>
        <v>66.041666666666671</v>
      </c>
      <c r="AA11" s="18">
        <f>[7]Outubro!$E$30</f>
        <v>56.208333333333336</v>
      </c>
      <c r="AB11" s="18">
        <f>[7]Outubro!$E$31</f>
        <v>58.541666666666664</v>
      </c>
      <c r="AC11" s="18">
        <f>[7]Outubro!$E$32</f>
        <v>69.875</v>
      </c>
      <c r="AD11" s="18">
        <f>[7]Outubro!$E$33</f>
        <v>65.166666666666671</v>
      </c>
      <c r="AE11" s="18">
        <f>[7]Outubro!$E$34</f>
        <v>67.25</v>
      </c>
      <c r="AF11" s="18">
        <f>[7]Outubro!$E$35</f>
        <v>64.708333333333329</v>
      </c>
      <c r="AG11" s="47">
        <f t="shared" si="1"/>
        <v>64.777699859747543</v>
      </c>
    </row>
    <row r="12" spans="1:34" ht="17.100000000000001" customHeight="1" x14ac:dyDescent="0.2">
      <c r="A12" s="16" t="s">
        <v>4</v>
      </c>
      <c r="B12" s="18">
        <f>[8]Outubro!$E$5</f>
        <v>78.291666666666671</v>
      </c>
      <c r="C12" s="18">
        <f>[8]Outubro!$E$6</f>
        <v>78.958333333333329</v>
      </c>
      <c r="D12" s="18">
        <f>[8]Outubro!$E$7</f>
        <v>68.666666666666671</v>
      </c>
      <c r="E12" s="18">
        <f>[8]Outubro!$E$8</f>
        <v>81.791666666666671</v>
      </c>
      <c r="F12" s="18">
        <f>[8]Outubro!$E$9</f>
        <v>73.875</v>
      </c>
      <c r="G12" s="18">
        <f>[8]Outubro!$E$10</f>
        <v>44.375</v>
      </c>
      <c r="H12" s="18">
        <f>[8]Outubro!$E$11</f>
        <v>53.666666666666664</v>
      </c>
      <c r="I12" s="18">
        <f>[8]Outubro!$E$12</f>
        <v>58.458333333333336</v>
      </c>
      <c r="J12" s="18">
        <f>[8]Outubro!$E$13</f>
        <v>65.666666666666671</v>
      </c>
      <c r="K12" s="18">
        <f>[8]Outubro!$E$14</f>
        <v>57</v>
      </c>
      <c r="L12" s="18">
        <f>[8]Outubro!$E$15</f>
        <v>51.125</v>
      </c>
      <c r="M12" s="18">
        <f>[8]Outubro!$E$16</f>
        <v>74.083333333333329</v>
      </c>
      <c r="N12" s="18">
        <f>[8]Outubro!$E$17</f>
        <v>68.583333333333329</v>
      </c>
      <c r="O12" s="18">
        <f>[8]Outubro!$E$18</f>
        <v>70.5</v>
      </c>
      <c r="P12" s="18">
        <f>[8]Outubro!$E$19</f>
        <v>79.541666666666671</v>
      </c>
      <c r="Q12" s="18">
        <f>[8]Outubro!$E$20</f>
        <v>74.708333333333329</v>
      </c>
      <c r="R12" s="18">
        <f>[8]Outubro!$E$21</f>
        <v>73.5</v>
      </c>
      <c r="S12" s="18">
        <f>[8]Outubro!$E$22</f>
        <v>80.708333333333329</v>
      </c>
      <c r="T12" s="18">
        <f>[8]Outubro!$E$23</f>
        <v>61.666666666666664</v>
      </c>
      <c r="U12" s="18">
        <f>[8]Outubro!$E$24</f>
        <v>48.625</v>
      </c>
      <c r="V12" s="18">
        <f>[8]Outubro!$E$25</f>
        <v>60.041666666666664</v>
      </c>
      <c r="W12" s="18">
        <f>[8]Outubro!$E$26</f>
        <v>67.958333333333329</v>
      </c>
      <c r="X12" s="18">
        <f>[8]Outubro!$E$27</f>
        <v>77.75</v>
      </c>
      <c r="Y12" s="18">
        <f>[8]Outubro!$E$28</f>
        <v>67.416666666666671</v>
      </c>
      <c r="Z12" s="18">
        <f>[8]Outubro!$E$29</f>
        <v>71.541666666666671</v>
      </c>
      <c r="AA12" s="18">
        <f>[8]Outubro!$E$30</f>
        <v>59.333333333333336</v>
      </c>
      <c r="AB12" s="18">
        <f>[8]Outubro!$E$31</f>
        <v>68.166666666666671</v>
      </c>
      <c r="AC12" s="18">
        <f>[8]Outubro!$E$32</f>
        <v>76.958333333333329</v>
      </c>
      <c r="AD12" s="18">
        <f>[8]Outubro!$E$33</f>
        <v>73.458333333333329</v>
      </c>
      <c r="AE12" s="18">
        <f>[8]Outubro!$E$34</f>
        <v>73.041666666666671</v>
      </c>
      <c r="AF12" s="18">
        <f>[8]Outubro!$E$35</f>
        <v>68.791666666666671</v>
      </c>
      <c r="AG12" s="47">
        <f t="shared" si="1"/>
        <v>68.008064516129039</v>
      </c>
    </row>
    <row r="13" spans="1:34" ht="17.100000000000001" customHeight="1" x14ac:dyDescent="0.2">
      <c r="A13" s="16" t="s">
        <v>5</v>
      </c>
      <c r="B13" s="18">
        <f>[9]Outubro!$E$5</f>
        <v>61.583333333333336</v>
      </c>
      <c r="C13" s="18">
        <f>[9]Outubro!$E$6</f>
        <v>66.958333333333329</v>
      </c>
      <c r="D13" s="18">
        <f>[9]Outubro!$E$7</f>
        <v>58.25</v>
      </c>
      <c r="E13" s="18">
        <f>[9]Outubro!$E$8</f>
        <v>66.708333333333329</v>
      </c>
      <c r="F13" s="18">
        <f>[9]Outubro!$E$9</f>
        <v>50.625</v>
      </c>
      <c r="G13" s="18">
        <f>[9]Outubro!$E$10</f>
        <v>43.625</v>
      </c>
      <c r="H13" s="18">
        <f>[9]Outubro!$E$11</f>
        <v>65</v>
      </c>
      <c r="I13" s="18">
        <f>[9]Outubro!$E$12</f>
        <v>50.25</v>
      </c>
      <c r="J13" s="18">
        <f>[9]Outubro!$E$13</f>
        <v>45.166666666666664</v>
      </c>
      <c r="K13" s="18">
        <f>[9]Outubro!$E$14</f>
        <v>57.125</v>
      </c>
      <c r="L13" s="18">
        <f>[9]Outubro!$E$15</f>
        <v>72.375</v>
      </c>
      <c r="M13" s="18">
        <f>[9]Outubro!$E$16</f>
        <v>67.375</v>
      </c>
      <c r="N13" s="18">
        <f>[9]Outubro!$E$17</f>
        <v>67.916666666666671</v>
      </c>
      <c r="O13" s="18">
        <f>[9]Outubro!$E$18</f>
        <v>73.666666666666671</v>
      </c>
      <c r="P13" s="18">
        <f>[9]Outubro!$E$19</f>
        <v>78.625</v>
      </c>
      <c r="Q13" s="18">
        <f>[9]Outubro!$E$20</f>
        <v>73.291666666666671</v>
      </c>
      <c r="R13" s="18">
        <f>[9]Outubro!$E$21</f>
        <v>73.208333333333329</v>
      </c>
      <c r="S13" s="18">
        <f>[9]Outubro!$E$22</f>
        <v>66.791666666666671</v>
      </c>
      <c r="T13" s="18">
        <f>[9]Outubro!$E$23</f>
        <v>52.375</v>
      </c>
      <c r="U13" s="18">
        <f>[9]Outubro!$E$24</f>
        <v>52.791666666666664</v>
      </c>
      <c r="V13" s="18">
        <f>[9]Outubro!$E$25</f>
        <v>61.041666666666664</v>
      </c>
      <c r="W13" s="18">
        <f>[9]Outubro!$E$26</f>
        <v>65.625</v>
      </c>
      <c r="X13" s="18">
        <f>[9]Outubro!$E$27</f>
        <v>64.416666666666671</v>
      </c>
      <c r="Y13" s="18">
        <f>[9]Outubro!$E$28</f>
        <v>58.916666666666664</v>
      </c>
      <c r="Z13" s="18">
        <f>[9]Outubro!$E$29</f>
        <v>71</v>
      </c>
      <c r="AA13" s="18">
        <f>[9]Outubro!$E$30</f>
        <v>71.125</v>
      </c>
      <c r="AB13" s="18">
        <f>[9]Outubro!$E$31</f>
        <v>74.083333333333329</v>
      </c>
      <c r="AC13" s="18">
        <f>[9]Outubro!$E$32</f>
        <v>72.583333333333329</v>
      </c>
      <c r="AD13" s="18">
        <f>[9]Outubro!$E$33</f>
        <v>67.166666666666671</v>
      </c>
      <c r="AE13" s="18">
        <f>[9]Outubro!$E$34</f>
        <v>67.458333333333329</v>
      </c>
      <c r="AF13" s="18">
        <f>[9]Outubro!$E$35</f>
        <v>70.791666666666671</v>
      </c>
      <c r="AG13" s="47">
        <f t="shared" si="1"/>
        <v>64.126344086021518</v>
      </c>
    </row>
    <row r="14" spans="1:34" ht="17.100000000000001" customHeight="1" x14ac:dyDescent="0.2">
      <c r="A14" s="16" t="s">
        <v>50</v>
      </c>
      <c r="B14" s="18">
        <f>[10]Outubro!$E$5</f>
        <v>77.083333333333329</v>
      </c>
      <c r="C14" s="18">
        <f>[10]Outubro!$E$6</f>
        <v>71.875</v>
      </c>
      <c r="D14" s="18">
        <f>[10]Outubro!$E$7</f>
        <v>63.833333333333336</v>
      </c>
      <c r="E14" s="18">
        <f>[10]Outubro!$E$8</f>
        <v>81.208333333333329</v>
      </c>
      <c r="F14" s="18">
        <f>[10]Outubro!$E$9</f>
        <v>75.041666666666671</v>
      </c>
      <c r="G14" s="18">
        <f>[10]Outubro!$E$10</f>
        <v>45.375</v>
      </c>
      <c r="H14" s="18">
        <f>[10]Outubro!$E$11</f>
        <v>50.166666666666664</v>
      </c>
      <c r="I14" s="18">
        <f>[10]Outubro!$E$12</f>
        <v>49.739130434782609</v>
      </c>
      <c r="J14" s="18">
        <f>[10]Outubro!$E$13</f>
        <v>60</v>
      </c>
      <c r="K14" s="18">
        <f>[10]Outubro!$E$14</f>
        <v>56.875</v>
      </c>
      <c r="L14" s="18">
        <f>[10]Outubro!$E$15</f>
        <v>53.166666666666664</v>
      </c>
      <c r="M14" s="18">
        <f>[10]Outubro!$E$16</f>
        <v>73.041666666666671</v>
      </c>
      <c r="N14" s="18">
        <f>[10]Outubro!$E$17</f>
        <v>64.625</v>
      </c>
      <c r="O14" s="18">
        <f>[10]Outubro!$E$18</f>
        <v>70.416666666666671</v>
      </c>
      <c r="P14" s="18">
        <f>[10]Outubro!$E$19</f>
        <v>79.391304347826093</v>
      </c>
      <c r="Q14" s="18">
        <f>[10]Outubro!$E$20</f>
        <v>65.25</v>
      </c>
      <c r="R14" s="18">
        <f>[10]Outubro!$E$21</f>
        <v>70.458333333333329</v>
      </c>
      <c r="S14" s="18">
        <f>[10]Outubro!$E$22</f>
        <v>81</v>
      </c>
      <c r="T14" s="18">
        <f>[10]Outubro!$E$23</f>
        <v>65.625</v>
      </c>
      <c r="U14" s="18">
        <f>[10]Outubro!$E$24</f>
        <v>59.916666666666664</v>
      </c>
      <c r="V14" s="18">
        <f>[10]Outubro!$E$25</f>
        <v>59.583333333333336</v>
      </c>
      <c r="W14" s="18">
        <f>[10]Outubro!$E$26</f>
        <v>68.666666666666671</v>
      </c>
      <c r="X14" s="18">
        <f>[10]Outubro!$E$27</f>
        <v>71.5</v>
      </c>
      <c r="Y14" s="18">
        <f>[10]Outubro!$E$28</f>
        <v>74.125</v>
      </c>
      <c r="Z14" s="18">
        <f>[10]Outubro!$E$29</f>
        <v>75.416666666666671</v>
      </c>
      <c r="AA14" s="18">
        <f>[10]Outubro!$E$30</f>
        <v>62.583333333333336</v>
      </c>
      <c r="AB14" s="18">
        <f>[10]Outubro!$E$31</f>
        <v>77.666666666666671</v>
      </c>
      <c r="AC14" s="18">
        <f>[10]Outubro!$E$32</f>
        <v>82.916666666666671</v>
      </c>
      <c r="AD14" s="18">
        <f>[10]Outubro!$E$33</f>
        <v>75.291666666666671</v>
      </c>
      <c r="AE14" s="18">
        <f>[10]Outubro!$E$34</f>
        <v>79</v>
      </c>
      <c r="AF14" s="18">
        <f>[10]Outubro!$E$35</f>
        <v>67.833333333333329</v>
      </c>
      <c r="AG14" s="47">
        <f>AVERAGE(B14:AF14)</f>
        <v>68.02168069191211</v>
      </c>
    </row>
    <row r="15" spans="1:34" ht="17.100000000000001" customHeight="1" x14ac:dyDescent="0.2">
      <c r="A15" s="16" t="s">
        <v>6</v>
      </c>
      <c r="B15" s="18">
        <f>[11]Outubro!$E$5</f>
        <v>68.625</v>
      </c>
      <c r="C15" s="18">
        <f>[11]Outubro!$E$6</f>
        <v>66.583333333333329</v>
      </c>
      <c r="D15" s="18">
        <f>[11]Outubro!$E$7</f>
        <v>62.333333333333336</v>
      </c>
      <c r="E15" s="18">
        <f>[11]Outubro!$E$8</f>
        <v>71.125</v>
      </c>
      <c r="F15" s="18">
        <f>[11]Outubro!$E$9</f>
        <v>61.625</v>
      </c>
      <c r="G15" s="18">
        <f>[11]Outubro!$E$10</f>
        <v>42.916666666666664</v>
      </c>
      <c r="H15" s="18">
        <f>[11]Outubro!$E$11</f>
        <v>46.041666666666664</v>
      </c>
      <c r="I15" s="18">
        <f>[11]Outubro!$E$12</f>
        <v>44.291666666666664</v>
      </c>
      <c r="J15" s="18">
        <f>[11]Outubro!$E$13</f>
        <v>52.041666666666664</v>
      </c>
      <c r="K15" s="18">
        <f>[11]Outubro!$E$14</f>
        <v>67.958333333333329</v>
      </c>
      <c r="L15" s="18">
        <f>[11]Outubro!$E$15</f>
        <v>71.125</v>
      </c>
      <c r="M15" s="18">
        <f>[11]Outubro!$E$16</f>
        <v>65.25</v>
      </c>
      <c r="N15" s="18">
        <f>[11]Outubro!$E$17</f>
        <v>66.291666666666671</v>
      </c>
      <c r="O15" s="18">
        <f>[11]Outubro!$E$18</f>
        <v>65.083333333333329</v>
      </c>
      <c r="P15" s="18">
        <f>[11]Outubro!$E$19</f>
        <v>76.166666666666671</v>
      </c>
      <c r="Q15" s="18">
        <f>[11]Outubro!$E$20</f>
        <v>66.833333333333329</v>
      </c>
      <c r="R15" s="18">
        <f>[11]Outubro!$E$21</f>
        <v>69.208333333333329</v>
      </c>
      <c r="S15" s="18">
        <f>[11]Outubro!$E$22</f>
        <v>74.041666666666671</v>
      </c>
      <c r="T15" s="18">
        <f>[11]Outubro!$E$23</f>
        <v>63.416666666666664</v>
      </c>
      <c r="U15" s="18">
        <f>[11]Outubro!$E$24</f>
        <v>60.666666666666664</v>
      </c>
      <c r="V15" s="18">
        <f>[11]Outubro!$E$25</f>
        <v>52.083333333333336</v>
      </c>
      <c r="W15" s="18">
        <f>[11]Outubro!$E$26</f>
        <v>66.875</v>
      </c>
      <c r="X15" s="18">
        <f>[11]Outubro!$E$27</f>
        <v>56.875</v>
      </c>
      <c r="Y15" s="18">
        <f>[11]Outubro!$E$28</f>
        <v>70.75</v>
      </c>
      <c r="Z15" s="18">
        <f>[11]Outubro!$E$29</f>
        <v>70.666666666666671</v>
      </c>
      <c r="AA15" s="18">
        <f>[11]Outubro!$E$30</f>
        <v>65.541666666666671</v>
      </c>
      <c r="AB15" s="18">
        <f>[11]Outubro!$E$31</f>
        <v>81</v>
      </c>
      <c r="AC15" s="18">
        <f>[11]Outubro!$E$32</f>
        <v>77.583333333333329</v>
      </c>
      <c r="AD15" s="18">
        <f>[11]Outubro!$E$33</f>
        <v>66.666666666666671</v>
      </c>
      <c r="AE15" s="18">
        <f>[11]Outubro!$E$34</f>
        <v>81.041666666666671</v>
      </c>
      <c r="AF15" s="18">
        <f>[11]Outubro!$E$35</f>
        <v>72.208333333333329</v>
      </c>
      <c r="AG15" s="47">
        <f t="shared" si="1"/>
        <v>65.255376344086031</v>
      </c>
    </row>
    <row r="16" spans="1:34" ht="17.100000000000001" customHeight="1" x14ac:dyDescent="0.2">
      <c r="A16" s="16" t="s">
        <v>7</v>
      </c>
      <c r="B16" s="18">
        <f>[12]Outubro!$E$5</f>
        <v>95</v>
      </c>
      <c r="C16" s="18">
        <f>[12]Outubro!$E$6</f>
        <v>90.958333333333329</v>
      </c>
      <c r="D16" s="18">
        <f>[12]Outubro!$E$7</f>
        <v>81.5</v>
      </c>
      <c r="E16" s="18">
        <f>[12]Outubro!$E$8</f>
        <v>89.333333333333329</v>
      </c>
      <c r="F16" s="18">
        <f>[12]Outubro!$E$9</f>
        <v>58.416666666666664</v>
      </c>
      <c r="G16" s="18">
        <f>[12]Outubro!$E$10</f>
        <v>52.208333333333336</v>
      </c>
      <c r="H16" s="18">
        <f>[12]Outubro!$E$11</f>
        <v>51.916666666666664</v>
      </c>
      <c r="I16" s="18">
        <f>[12]Outubro!$E$12</f>
        <v>57.875</v>
      </c>
      <c r="J16" s="18">
        <f>[12]Outubro!$E$13</f>
        <v>63.791666666666664</v>
      </c>
      <c r="K16" s="18">
        <f>[12]Outubro!$E$14</f>
        <v>64.541666666666671</v>
      </c>
      <c r="L16" s="18">
        <f>[12]Outubro!$E$15</f>
        <v>70.416666666666671</v>
      </c>
      <c r="M16" s="18">
        <f>[12]Outubro!$E$16</f>
        <v>71.625</v>
      </c>
      <c r="N16" s="18">
        <f>[12]Outubro!$E$17</f>
        <v>88.333333333333329</v>
      </c>
      <c r="O16" s="18">
        <f>[12]Outubro!$E$18</f>
        <v>77.791666666666671</v>
      </c>
      <c r="P16" s="18">
        <f>[12]Outubro!$E$19</f>
        <v>89.625</v>
      </c>
      <c r="Q16" s="18">
        <f>[12]Outubro!$E$20</f>
        <v>86.125</v>
      </c>
      <c r="R16" s="18">
        <f>[12]Outubro!$E$21</f>
        <v>81.333333333333329</v>
      </c>
      <c r="S16" s="18">
        <f>[12]Outubro!$E$22</f>
        <v>65.375</v>
      </c>
      <c r="T16" s="18">
        <f>[12]Outubro!$E$23</f>
        <v>46.583333333333336</v>
      </c>
      <c r="U16" s="18">
        <f>[12]Outubro!$E$24</f>
        <v>41.125</v>
      </c>
      <c r="V16" s="18">
        <f>[12]Outubro!$E$25</f>
        <v>61.541666666666664</v>
      </c>
      <c r="W16" s="18">
        <f>[12]Outubro!$E$26</f>
        <v>76.958333333333329</v>
      </c>
      <c r="X16" s="18">
        <f>[12]Outubro!$E$27</f>
        <v>63.416666666666664</v>
      </c>
      <c r="Y16" s="18">
        <f>[12]Outubro!$E$28</f>
        <v>68.291666666666671</v>
      </c>
      <c r="Z16" s="18">
        <f>[12]Outubro!$E$29</f>
        <v>83.416666666666671</v>
      </c>
      <c r="AA16" s="18">
        <f>[12]Outubro!$E$30</f>
        <v>80.583333333333329</v>
      </c>
      <c r="AB16" s="18">
        <f>[12]Outubro!$E$31</f>
        <v>77.291666666666671</v>
      </c>
      <c r="AC16" s="18">
        <f>[12]Outubro!$E$32</f>
        <v>60.458333333333336</v>
      </c>
      <c r="AD16" s="18">
        <f>[12]Outubro!$E$33</f>
        <v>56.625</v>
      </c>
      <c r="AE16" s="18">
        <f>[12]Outubro!$E$34</f>
        <v>63.666666666666664</v>
      </c>
      <c r="AF16" s="18">
        <f>[12]Outubro!$E$35</f>
        <v>66.75</v>
      </c>
      <c r="AG16" s="47">
        <f t="shared" si="1"/>
        <v>70.415322580645153</v>
      </c>
    </row>
    <row r="17" spans="1:33" ht="17.100000000000001" customHeight="1" x14ac:dyDescent="0.2">
      <c r="A17" s="16" t="s">
        <v>8</v>
      </c>
      <c r="B17" s="18">
        <f>[13]Outubro!$E$5</f>
        <v>91.708333333333329</v>
      </c>
      <c r="C17" s="18">
        <f>[13]Outubro!$E$6</f>
        <v>86.208333333333329</v>
      </c>
      <c r="D17" s="18">
        <f>[13]Outubro!$E$7</f>
        <v>86.166666666666671</v>
      </c>
      <c r="E17" s="18">
        <f>[13]Outubro!$E$8</f>
        <v>84.25</v>
      </c>
      <c r="F17" s="18">
        <f>[13]Outubro!$E$9</f>
        <v>58.166666666666664</v>
      </c>
      <c r="G17" s="18">
        <f>[13]Outubro!$E$10</f>
        <v>56.041666666666664</v>
      </c>
      <c r="H17" s="18">
        <f>[13]Outubro!$E$11</f>
        <v>57.541666666666664</v>
      </c>
      <c r="I17" s="18">
        <f>[13]Outubro!$E$12</f>
        <v>56.833333333333336</v>
      </c>
      <c r="J17" s="18">
        <f>[13]Outubro!$E$13</f>
        <v>62.583333333333336</v>
      </c>
      <c r="K17" s="18">
        <f>[13]Outubro!$E$14</f>
        <v>65.791666666666671</v>
      </c>
      <c r="L17" s="18">
        <f>[13]Outubro!$E$15</f>
        <v>64.416666666666671</v>
      </c>
      <c r="M17" s="18">
        <f>[13]Outubro!$E$16</f>
        <v>66.5</v>
      </c>
      <c r="N17" s="18">
        <f>[13]Outubro!$E$17</f>
        <v>84.541666666666671</v>
      </c>
      <c r="O17" s="18">
        <f>[13]Outubro!$E$18</f>
        <v>73.958333333333329</v>
      </c>
      <c r="P17" s="18">
        <f>[13]Outubro!$E$19</f>
        <v>80.083333333333329</v>
      </c>
      <c r="Q17" s="18">
        <f>[13]Outubro!$E$20</f>
        <v>91.25</v>
      </c>
      <c r="R17" s="18">
        <f>[13]Outubro!$E$21</f>
        <v>87.916666666666671</v>
      </c>
      <c r="S17" s="18">
        <f>[13]Outubro!$E$22</f>
        <v>70</v>
      </c>
      <c r="T17" s="18">
        <f>[13]Outubro!$E$23</f>
        <v>51.791666666666664</v>
      </c>
      <c r="U17" s="18">
        <f>[13]Outubro!$E$24</f>
        <v>49.125</v>
      </c>
      <c r="V17" s="18">
        <f>[13]Outubro!$E$25</f>
        <v>59.375</v>
      </c>
      <c r="W17" s="18">
        <f>[13]Outubro!$E$26</f>
        <v>78.708333333333329</v>
      </c>
      <c r="X17" s="18">
        <f>[13]Outubro!$E$27</f>
        <v>68.083333333333329</v>
      </c>
      <c r="Y17" s="18">
        <f>[13]Outubro!$E$28</f>
        <v>78.208333333333329</v>
      </c>
      <c r="Z17" s="18">
        <f>[13]Outubro!$E$29</f>
        <v>78.75</v>
      </c>
      <c r="AA17" s="18">
        <f>[13]Outubro!$E$30</f>
        <v>73.083333333333329</v>
      </c>
      <c r="AB17" s="18">
        <f>[13]Outubro!$E$31</f>
        <v>72.5</v>
      </c>
      <c r="AC17" s="18">
        <f>[13]Outubro!$E$32</f>
        <v>61.791666666666664</v>
      </c>
      <c r="AD17" s="18">
        <f>[13]Outubro!$E$33</f>
        <v>58.875</v>
      </c>
      <c r="AE17" s="18">
        <f>[13]Outubro!$E$34</f>
        <v>60.916666666666664</v>
      </c>
      <c r="AF17" s="18">
        <f>[13]Outubro!$E$35</f>
        <v>57.666666666666664</v>
      </c>
      <c r="AG17" s="47">
        <f t="shared" si="1"/>
        <v>70.091397849462354</v>
      </c>
    </row>
    <row r="18" spans="1:33" ht="17.100000000000001" customHeight="1" x14ac:dyDescent="0.2">
      <c r="A18" s="16" t="s">
        <v>9</v>
      </c>
      <c r="B18" s="18">
        <f>[14]Outubro!$E$5</f>
        <v>90.916666666666671</v>
      </c>
      <c r="C18" s="18">
        <f>[14]Outubro!$E$6</f>
        <v>90.25</v>
      </c>
      <c r="D18" s="18">
        <f>[14]Outubro!$E$7</f>
        <v>80.25</v>
      </c>
      <c r="E18" s="18">
        <f>[14]Outubro!$E$8</f>
        <v>88.125</v>
      </c>
      <c r="F18" s="18">
        <f>[14]Outubro!$E$9</f>
        <v>52.083333333333336</v>
      </c>
      <c r="G18" s="18">
        <f>[14]Outubro!$E$10</f>
        <v>47.583333333333336</v>
      </c>
      <c r="H18" s="18">
        <f>[14]Outubro!$E$11</f>
        <v>52.125</v>
      </c>
      <c r="I18" s="18">
        <f>[14]Outubro!$E$12</f>
        <v>60.666666666666664</v>
      </c>
      <c r="J18" s="18">
        <f>[14]Outubro!$E$13</f>
        <v>63.708333333333336</v>
      </c>
      <c r="K18" s="18">
        <f>[14]Outubro!$E$14</f>
        <v>60.333333333333336</v>
      </c>
      <c r="L18" s="18">
        <f>[14]Outubro!$E$15</f>
        <v>61.041666666666664</v>
      </c>
      <c r="M18" s="18">
        <f>[14]Outubro!$E$16</f>
        <v>69.291666666666671</v>
      </c>
      <c r="N18" s="18">
        <f>[14]Outubro!$E$17</f>
        <v>78.208333333333329</v>
      </c>
      <c r="O18" s="18">
        <f>[14]Outubro!$E$18</f>
        <v>70.666666666666671</v>
      </c>
      <c r="P18" s="18">
        <f>[14]Outubro!$E$19</f>
        <v>77.541666666666671</v>
      </c>
      <c r="Q18" s="18">
        <f>[14]Outubro!$E$20</f>
        <v>85.541666666666671</v>
      </c>
      <c r="R18" s="18">
        <f>[14]Outubro!$E$21</f>
        <v>82.583333333333329</v>
      </c>
      <c r="S18" s="18">
        <f>[14]Outubro!$E$22</f>
        <v>64.75</v>
      </c>
      <c r="T18" s="18">
        <f>[14]Outubro!$E$23</f>
        <v>43.875</v>
      </c>
      <c r="U18" s="18">
        <f>[14]Outubro!$E$24</f>
        <v>45.166666666666664</v>
      </c>
      <c r="V18" s="18">
        <f>[14]Outubro!$E$25</f>
        <v>54.375</v>
      </c>
      <c r="W18" s="18">
        <f>[14]Outubro!$E$26</f>
        <v>74.541666666666671</v>
      </c>
      <c r="X18" s="18">
        <f>[14]Outubro!$E$27</f>
        <v>64.583333333333329</v>
      </c>
      <c r="Y18" s="18">
        <f>[14]Outubro!$E$28</f>
        <v>71.041666666666671</v>
      </c>
      <c r="Z18" s="18">
        <f>[14]Outubro!$E$29</f>
        <v>78</v>
      </c>
      <c r="AA18" s="18">
        <f>[14]Outubro!$E$30</f>
        <v>73.75</v>
      </c>
      <c r="AB18" s="18">
        <f>[14]Outubro!$E$31</f>
        <v>68.583333333333329</v>
      </c>
      <c r="AC18" s="18">
        <f>[14]Outubro!$E$32</f>
        <v>59.083333333333336</v>
      </c>
      <c r="AD18" s="18">
        <f>[14]Outubro!$E$33</f>
        <v>55.458333333333336</v>
      </c>
      <c r="AE18" s="18">
        <f>[14]Outubro!$E$34</f>
        <v>52.541666666666664</v>
      </c>
      <c r="AF18" s="18">
        <f>[14]Outubro!$E$35</f>
        <v>52.833333333333336</v>
      </c>
      <c r="AG18" s="47">
        <f t="shared" si="1"/>
        <v>66.758064516129039</v>
      </c>
    </row>
    <row r="19" spans="1:33" ht="17.100000000000001" customHeight="1" x14ac:dyDescent="0.2">
      <c r="A19" s="16" t="s">
        <v>49</v>
      </c>
      <c r="B19" s="18">
        <f>[15]Outubro!$E$5</f>
        <v>87.791666666666671</v>
      </c>
      <c r="C19" s="18">
        <f>[15]Outubro!$E$6</f>
        <v>78.958333333333329</v>
      </c>
      <c r="D19" s="18">
        <f>[15]Outubro!$E$7</f>
        <v>74.625</v>
      </c>
      <c r="E19" s="18">
        <f>[15]Outubro!$E$8</f>
        <v>87.166666666666671</v>
      </c>
      <c r="F19" s="18">
        <f>[15]Outubro!$E$9</f>
        <v>57.625</v>
      </c>
      <c r="G19" s="18">
        <f>[15]Outubro!$E$10</f>
        <v>56.416666666666664</v>
      </c>
      <c r="H19" s="18">
        <f>[15]Outubro!$E$11</f>
        <v>62.208333333333336</v>
      </c>
      <c r="I19" s="18">
        <f>[15]Outubro!$E$12</f>
        <v>48.583333333333336</v>
      </c>
      <c r="J19" s="18">
        <f>[15]Outubro!$E$13</f>
        <v>53.625</v>
      </c>
      <c r="K19" s="18">
        <f>[15]Outubro!$E$14</f>
        <v>62.041666666666664</v>
      </c>
      <c r="L19" s="18">
        <f>[15]Outubro!$E$15</f>
        <v>79.208333333333329</v>
      </c>
      <c r="M19" s="18">
        <f>[15]Outubro!$E$16</f>
        <v>75.416666666666671</v>
      </c>
      <c r="N19" s="18">
        <f>[15]Outubro!$E$17</f>
        <v>86.166666666666671</v>
      </c>
      <c r="O19" s="18">
        <f>[15]Outubro!$E$18</f>
        <v>82</v>
      </c>
      <c r="P19" s="18">
        <f>[15]Outubro!$E$19</f>
        <v>87.208333333333329</v>
      </c>
      <c r="Q19" s="18">
        <f>[15]Outubro!$E$20</f>
        <v>80.166666666666671</v>
      </c>
      <c r="R19" s="18">
        <f>[15]Outubro!$E$21</f>
        <v>66.625</v>
      </c>
      <c r="S19" s="18">
        <f>[15]Outubro!$E$22</f>
        <v>56.958333333333336</v>
      </c>
      <c r="T19" s="18">
        <f>[15]Outubro!$E$23</f>
        <v>52.333333333333336</v>
      </c>
      <c r="U19" s="18">
        <f>[15]Outubro!$E$24</f>
        <v>60.458333333333336</v>
      </c>
      <c r="V19" s="18">
        <f>[15]Outubro!$E$25</f>
        <v>61.583333333333336</v>
      </c>
      <c r="W19" s="18">
        <f>[15]Outubro!$E$26</f>
        <v>74.875</v>
      </c>
      <c r="X19" s="18">
        <f>[15]Outubro!$E$27</f>
        <v>63.458333333333336</v>
      </c>
      <c r="Y19" s="18">
        <f>[15]Outubro!$E$28</f>
        <v>64.5</v>
      </c>
      <c r="Z19" s="18">
        <f>[15]Outubro!$E$29</f>
        <v>74.875</v>
      </c>
      <c r="AA19" s="18">
        <f>[15]Outubro!$E$30</f>
        <v>71.375</v>
      </c>
      <c r="AB19" s="18">
        <f>[15]Outubro!$E$31</f>
        <v>82.458333333333329</v>
      </c>
      <c r="AC19" s="18">
        <f>[15]Outubro!$E$32</f>
        <v>66.333333333333329</v>
      </c>
      <c r="AD19" s="18">
        <f>[15]Outubro!$E$33</f>
        <v>68.125</v>
      </c>
      <c r="AE19" s="18">
        <f>[15]Outubro!$E$34</f>
        <v>75.208333333333329</v>
      </c>
      <c r="AF19" s="18">
        <f>[15]Outubro!$E$35</f>
        <v>69.875</v>
      </c>
      <c r="AG19" s="47">
        <f t="shared" si="1"/>
        <v>69.943548387096754</v>
      </c>
    </row>
    <row r="20" spans="1:33" ht="17.100000000000001" customHeight="1" x14ac:dyDescent="0.2">
      <c r="A20" s="16" t="s">
        <v>10</v>
      </c>
      <c r="B20" s="18">
        <f>[16]Outubro!$E$5</f>
        <v>91.625</v>
      </c>
      <c r="C20" s="18">
        <f>[16]Outubro!$E$6</f>
        <v>85.375</v>
      </c>
      <c r="D20" s="18">
        <f>[16]Outubro!$E$7</f>
        <v>81.875</v>
      </c>
      <c r="E20" s="18">
        <f>[16]Outubro!$E$8</f>
        <v>85.875</v>
      </c>
      <c r="F20" s="18">
        <f>[16]Outubro!$E$9</f>
        <v>57.666666666666664</v>
      </c>
      <c r="G20" s="18">
        <f>[16]Outubro!$E$10</f>
        <v>58.125</v>
      </c>
      <c r="H20" s="18">
        <f>[16]Outubro!$E$11</f>
        <v>56.083333333333336</v>
      </c>
      <c r="I20" s="18">
        <f>[16]Outubro!$E$12</f>
        <v>52.541666666666664</v>
      </c>
      <c r="J20" s="18">
        <f>[16]Outubro!$E$13</f>
        <v>61.458333333333336</v>
      </c>
      <c r="K20" s="18">
        <f>[16]Outubro!$E$14</f>
        <v>61.75</v>
      </c>
      <c r="L20" s="18">
        <f>[16]Outubro!$E$15</f>
        <v>66.458333333333329</v>
      </c>
      <c r="M20" s="18">
        <f>[16]Outubro!$E$16</f>
        <v>74.458333333333329</v>
      </c>
      <c r="N20" s="18">
        <f>[16]Outubro!$E$17</f>
        <v>85.333333333333329</v>
      </c>
      <c r="O20" s="18">
        <f>[16]Outubro!$E$18</f>
        <v>77.125</v>
      </c>
      <c r="P20" s="18">
        <f>[16]Outubro!$E$19</f>
        <v>82.458333333333329</v>
      </c>
      <c r="Q20" s="18">
        <f>[16]Outubro!$E$20</f>
        <v>87.083333333333329</v>
      </c>
      <c r="R20" s="18">
        <f>[16]Outubro!$E$21</f>
        <v>80.583333333333329</v>
      </c>
      <c r="S20" s="18">
        <f>[16]Outubro!$E$22</f>
        <v>67.041666666666671</v>
      </c>
      <c r="T20" s="18">
        <f>[16]Outubro!$E$23</f>
        <v>53.75</v>
      </c>
      <c r="U20" s="18">
        <f>[16]Outubro!$E$24</f>
        <v>47.958333333333336</v>
      </c>
      <c r="V20" s="18">
        <f>[16]Outubro!$E$25</f>
        <v>57.291666666666664</v>
      </c>
      <c r="W20" s="18">
        <f>[16]Outubro!$E$26</f>
        <v>74.75</v>
      </c>
      <c r="X20" s="18">
        <f>[16]Outubro!$E$27</f>
        <v>60.916666666666664</v>
      </c>
      <c r="Y20" s="18">
        <f>[16]Outubro!$E$28</f>
        <v>71.625</v>
      </c>
      <c r="Z20" s="18">
        <f>[16]Outubro!$E$29</f>
        <v>77.125</v>
      </c>
      <c r="AA20" s="18">
        <f>[16]Outubro!$E$30</f>
        <v>78.375</v>
      </c>
      <c r="AB20" s="18">
        <f>[16]Outubro!$E$31</f>
        <v>75.291666666666671</v>
      </c>
      <c r="AC20" s="18">
        <f>[16]Outubro!$E$32</f>
        <v>58.541666666666664</v>
      </c>
      <c r="AD20" s="18">
        <f>[16]Outubro!$E$33</f>
        <v>55.958333333333336</v>
      </c>
      <c r="AE20" s="18">
        <f>[16]Outubro!$E$34</f>
        <v>56.958333333333336</v>
      </c>
      <c r="AF20" s="18">
        <f>[16]Outubro!$E$35</f>
        <v>53.708333333333336</v>
      </c>
      <c r="AG20" s="47">
        <f t="shared" ref="AG20:AG32" si="2">AVERAGE(B20:AF20)</f>
        <v>68.876344086021518</v>
      </c>
    </row>
    <row r="21" spans="1:33" ht="17.100000000000001" customHeight="1" x14ac:dyDescent="0.2">
      <c r="A21" s="16" t="s">
        <v>11</v>
      </c>
      <c r="B21" s="18">
        <f>[17]Outubro!$E$5</f>
        <v>93.375</v>
      </c>
      <c r="C21" s="18">
        <f>[17]Outubro!$E$6</f>
        <v>92.5</v>
      </c>
      <c r="D21" s="18">
        <f>[17]Outubro!$E$7</f>
        <v>73.444444444444443</v>
      </c>
      <c r="E21" s="18">
        <f>[17]Outubro!$E$8</f>
        <v>86.5</v>
      </c>
      <c r="F21" s="18">
        <f>[17]Outubro!$E$9</f>
        <v>59.416666666666664</v>
      </c>
      <c r="G21" s="18">
        <f>[17]Outubro!$E$10</f>
        <v>53.583333333333336</v>
      </c>
      <c r="H21" s="18">
        <f>[17]Outubro!$E$11</f>
        <v>57.25</v>
      </c>
      <c r="I21" s="18">
        <f>[17]Outubro!$E$12</f>
        <v>56.958333333333336</v>
      </c>
      <c r="J21" s="18">
        <f>[17]Outubro!$E$13</f>
        <v>63.791666666666664</v>
      </c>
      <c r="K21" s="18">
        <f>[17]Outubro!$E$14</f>
        <v>67.416666666666671</v>
      </c>
      <c r="L21" s="18">
        <f>[17]Outubro!$E$15</f>
        <v>77.25</v>
      </c>
      <c r="M21" s="18">
        <f>[17]Outubro!$E$16</f>
        <v>74.333333333333329</v>
      </c>
      <c r="N21" s="18">
        <f>[17]Outubro!$E$17</f>
        <v>90.875</v>
      </c>
      <c r="O21" s="18">
        <f>[17]Outubro!$E$18</f>
        <v>81.681818181818187</v>
      </c>
      <c r="P21" s="18">
        <f>[17]Outubro!$E$19</f>
        <v>93.25</v>
      </c>
      <c r="Q21" s="18">
        <f>[17]Outubro!$E$20</f>
        <v>82.416666666666671</v>
      </c>
      <c r="R21" s="18">
        <f>[17]Outubro!$E$21</f>
        <v>81.333333333333329</v>
      </c>
      <c r="S21" s="18">
        <f>[17]Outubro!$E$22</f>
        <v>64.916666666666671</v>
      </c>
      <c r="T21" s="18">
        <f>[17]Outubro!$E$23</f>
        <v>50.666666666666664</v>
      </c>
      <c r="U21" s="18">
        <f>[17]Outubro!$E$24</f>
        <v>54.791666666666664</v>
      </c>
      <c r="V21" s="18">
        <f>[17]Outubro!$E$25</f>
        <v>60.625</v>
      </c>
      <c r="W21" s="18">
        <f>[17]Outubro!$E$26</f>
        <v>73.833333333333329</v>
      </c>
      <c r="X21" s="18">
        <f>[17]Outubro!$E$27</f>
        <v>65.583333333333329</v>
      </c>
      <c r="Y21" s="18">
        <f>[17]Outubro!$E$28</f>
        <v>63.416666666666664</v>
      </c>
      <c r="Z21" s="18">
        <f>[17]Outubro!$E$29</f>
        <v>79.782608695652172</v>
      </c>
      <c r="AA21" s="18">
        <f>[17]Outubro!$E$30</f>
        <v>74.75</v>
      </c>
      <c r="AB21" s="18">
        <f>[17]Outubro!$E$31</f>
        <v>85.166666666666671</v>
      </c>
      <c r="AC21" s="18">
        <f>[17]Outubro!$E$32</f>
        <v>61.541666666666664</v>
      </c>
      <c r="AD21" s="18">
        <f>[17]Outubro!$E$33</f>
        <v>64.125</v>
      </c>
      <c r="AE21" s="18">
        <f>[17]Outubro!$E$34</f>
        <v>66.833333333333329</v>
      </c>
      <c r="AF21" s="18">
        <f>[17]Outubro!$E$35</f>
        <v>73.142857142857139</v>
      </c>
      <c r="AG21" s="47">
        <f t="shared" si="2"/>
        <v>71.759733176282992</v>
      </c>
    </row>
    <row r="22" spans="1:33" ht="17.100000000000001" customHeight="1" x14ac:dyDescent="0.2">
      <c r="A22" s="16" t="s">
        <v>12</v>
      </c>
      <c r="B22" s="18">
        <f>[18]Outubro!$E$5</f>
        <v>68.333333333333329</v>
      </c>
      <c r="C22" s="18">
        <f>[18]Outubro!$E$6</f>
        <v>71.833333333333329</v>
      </c>
      <c r="D22" s="18">
        <f>[18]Outubro!$E$7</f>
        <v>64.125</v>
      </c>
      <c r="E22" s="18">
        <f>[18]Outubro!$E$8</f>
        <v>75.541666666666671</v>
      </c>
      <c r="F22" s="18">
        <f>[18]Outubro!$E$9</f>
        <v>54.333333333333336</v>
      </c>
      <c r="G22" s="18">
        <f>[18]Outubro!$E$10</f>
        <v>53.458333333333336</v>
      </c>
      <c r="H22" s="18">
        <f>[18]Outubro!$E$11</f>
        <v>53.166666666666664</v>
      </c>
      <c r="I22" s="18">
        <f>[18]Outubro!$E$12</f>
        <v>50.375</v>
      </c>
      <c r="J22" s="18">
        <f>[18]Outubro!$E$13</f>
        <v>54.75</v>
      </c>
      <c r="K22" s="18">
        <f>[18]Outubro!$E$14</f>
        <v>59.5</v>
      </c>
      <c r="L22" s="18">
        <f>[18]Outubro!$E$15</f>
        <v>79.541666666666671</v>
      </c>
      <c r="M22" s="18">
        <f>[18]Outubro!$E$16</f>
        <v>68.291666666666671</v>
      </c>
      <c r="N22" s="18">
        <f>[18]Outubro!$E$17</f>
        <v>80.208333333333329</v>
      </c>
      <c r="O22" s="18">
        <f>[18]Outubro!$E$18</f>
        <v>78.458333333333329</v>
      </c>
      <c r="P22" s="18">
        <f>[18]Outubro!$E$19</f>
        <v>81.583333333333329</v>
      </c>
      <c r="Q22" s="18">
        <f>[18]Outubro!$E$20</f>
        <v>73.5</v>
      </c>
      <c r="R22" s="18">
        <f>[18]Outubro!$E$21</f>
        <v>66.916666666666671</v>
      </c>
      <c r="S22" s="18">
        <f>[18]Outubro!$E$22</f>
        <v>65.291666666666671</v>
      </c>
      <c r="T22" s="18">
        <f>[18]Outubro!$E$23</f>
        <v>49.375</v>
      </c>
      <c r="U22" s="18">
        <f>[18]Outubro!$E$24</f>
        <v>59.5</v>
      </c>
      <c r="V22" s="18">
        <f>[18]Outubro!$E$25</f>
        <v>56.541666666666664</v>
      </c>
      <c r="W22" s="18">
        <f>[18]Outubro!$E$26</f>
        <v>68.375</v>
      </c>
      <c r="X22" s="18">
        <f>[18]Outubro!$E$27</f>
        <v>61.958333333333336</v>
      </c>
      <c r="Y22" s="18">
        <f>[18]Outubro!$E$28</f>
        <v>65.166666666666671</v>
      </c>
      <c r="Z22" s="18">
        <f>[18]Outubro!$E$29</f>
        <v>71.041666666666671</v>
      </c>
      <c r="AA22" s="18">
        <f>[18]Outubro!$E$30</f>
        <v>64.791666666666671</v>
      </c>
      <c r="AB22" s="18">
        <f>[18]Outubro!$E$31</f>
        <v>77.916666666666671</v>
      </c>
      <c r="AC22" s="18">
        <f>[18]Outubro!$E$32</f>
        <v>67.291666666666671</v>
      </c>
      <c r="AD22" s="18">
        <f>[18]Outubro!$E$33</f>
        <v>66.5</v>
      </c>
      <c r="AE22" s="18">
        <f>[18]Outubro!$E$34</f>
        <v>74.166666666666671</v>
      </c>
      <c r="AF22" s="18">
        <f>[18]Outubro!$E$35</f>
        <v>67</v>
      </c>
      <c r="AG22" s="47">
        <f t="shared" si="2"/>
        <v>66.091397849462382</v>
      </c>
    </row>
    <row r="23" spans="1:33" ht="17.100000000000001" customHeight="1" x14ac:dyDescent="0.2">
      <c r="A23" s="16" t="s">
        <v>13</v>
      </c>
      <c r="B23" s="18">
        <f>[19]Outubro!$E$5</f>
        <v>64.833333333333329</v>
      </c>
      <c r="C23" s="18">
        <f>[19]Outubro!$E$6</f>
        <v>63.083333333333336</v>
      </c>
      <c r="D23" s="18">
        <f>[19]Outubro!$E$7</f>
        <v>61.041666666666664</v>
      </c>
      <c r="E23" s="18">
        <f>[19]Outubro!$E$8</f>
        <v>67.416666666666671</v>
      </c>
      <c r="F23" s="18">
        <f>[19]Outubro!$E$9</f>
        <v>57.875</v>
      </c>
      <c r="G23" s="18">
        <f>[19]Outubro!$E$10</f>
        <v>50.291666666666664</v>
      </c>
      <c r="H23" s="18">
        <f>[19]Outubro!$E$11</f>
        <v>62.458333333333336</v>
      </c>
      <c r="I23" s="18">
        <f>[19]Outubro!$E$12</f>
        <v>48.291666666666664</v>
      </c>
      <c r="J23" s="18">
        <f>[19]Outubro!$E$13</f>
        <v>48.333333333333336</v>
      </c>
      <c r="K23" s="18">
        <f>[19]Outubro!$E$14</f>
        <v>54.583333333333336</v>
      </c>
      <c r="L23" s="18">
        <f>[19]Outubro!$E$15</f>
        <v>66.166666666666671</v>
      </c>
      <c r="M23" s="18">
        <f>[19]Outubro!$E$16</f>
        <v>63.791666666666664</v>
      </c>
      <c r="N23" s="18">
        <f>[19]Outubro!$E$17</f>
        <v>71</v>
      </c>
      <c r="O23" s="18">
        <f>[19]Outubro!$E$18</f>
        <v>81.125</v>
      </c>
      <c r="P23" s="18">
        <f>[19]Outubro!$E$19</f>
        <v>74.083333333333329</v>
      </c>
      <c r="Q23" s="18">
        <f>[19]Outubro!$E$20</f>
        <v>74.375</v>
      </c>
      <c r="R23" s="18">
        <f>[19]Outubro!$E$21</f>
        <v>67.958333333333329</v>
      </c>
      <c r="S23" s="18">
        <f>[19]Outubro!$E$22</f>
        <v>68.625</v>
      </c>
      <c r="T23" s="18">
        <f>[19]Outubro!$E$23</f>
        <v>56.625</v>
      </c>
      <c r="U23" s="18">
        <f>[19]Outubro!$E$24</f>
        <v>60.458333333333336</v>
      </c>
      <c r="V23" s="18">
        <f>[19]Outubro!$E$25</f>
        <v>54.041666666666664</v>
      </c>
      <c r="W23" s="18">
        <f>[19]Outubro!$E$26</f>
        <v>59.916666666666664</v>
      </c>
      <c r="X23" s="18">
        <f>[19]Outubro!$E$27</f>
        <v>57.416666666666664</v>
      </c>
      <c r="Y23" s="18">
        <f>[19]Outubro!$E$28</f>
        <v>59.916666666666664</v>
      </c>
      <c r="Z23" s="18">
        <f>[19]Outubro!$E$29</f>
        <v>76.791666666666671</v>
      </c>
      <c r="AA23" s="18">
        <f>[19]Outubro!$E$30</f>
        <v>65.958333333333329</v>
      </c>
      <c r="AB23" s="18">
        <f>[19]Outubro!$E$31</f>
        <v>75.125</v>
      </c>
      <c r="AC23" s="18">
        <f>[19]Outubro!$E$32</f>
        <v>71.833333333333329</v>
      </c>
      <c r="AD23" s="18">
        <f>[19]Outubro!$E$33</f>
        <v>63.75</v>
      </c>
      <c r="AE23" s="18">
        <f>[19]Outubro!$E$34</f>
        <v>66</v>
      </c>
      <c r="AF23" s="18">
        <f>[19]Outubro!$E$35</f>
        <v>64.791666666666671</v>
      </c>
      <c r="AG23" s="47">
        <f t="shared" si="2"/>
        <v>63.805107526881727</v>
      </c>
    </row>
    <row r="24" spans="1:33" ht="17.100000000000001" customHeight="1" x14ac:dyDescent="0.2">
      <c r="A24" s="16" t="s">
        <v>14</v>
      </c>
      <c r="B24" s="18">
        <f>[20]Outubro!$E$5</f>
        <v>75.125</v>
      </c>
      <c r="C24" s="18">
        <f>[20]Outubro!$E$6</f>
        <v>77.5</v>
      </c>
      <c r="D24" s="18">
        <f>[20]Outubro!$E$7</f>
        <v>65.916666666666671</v>
      </c>
      <c r="E24" s="18">
        <f>[20]Outubro!$E$8</f>
        <v>82.25</v>
      </c>
      <c r="F24" s="18">
        <f>[20]Outubro!$E$9</f>
        <v>71.083333333333329</v>
      </c>
      <c r="G24" s="18">
        <f>[20]Outubro!$E$10</f>
        <v>51.833333333333336</v>
      </c>
      <c r="H24" s="18">
        <f>[20]Outubro!$E$11</f>
        <v>49.666666666666664</v>
      </c>
      <c r="I24" s="18">
        <f>[20]Outubro!$E$12</f>
        <v>72.083333333333329</v>
      </c>
      <c r="J24" s="18">
        <f>[20]Outubro!$E$13</f>
        <v>71.916666666666671</v>
      </c>
      <c r="K24" s="18">
        <f>[20]Outubro!$E$14</f>
        <v>59.083333333333336</v>
      </c>
      <c r="L24" s="18">
        <f>[20]Outubro!$E$15</f>
        <v>47.458333333333336</v>
      </c>
      <c r="M24" s="18">
        <f>[20]Outubro!$E$16</f>
        <v>48.916666666666664</v>
      </c>
      <c r="N24" s="18">
        <f>[20]Outubro!$E$17</f>
        <v>50.708333333333336</v>
      </c>
      <c r="O24" s="18">
        <f>[20]Outubro!$E$18</f>
        <v>58.541666666666664</v>
      </c>
      <c r="P24" s="18">
        <f>[20]Outubro!$E$19</f>
        <v>78.583333333333329</v>
      </c>
      <c r="Q24" s="18">
        <f>[20]Outubro!$E$20</f>
        <v>76.125</v>
      </c>
      <c r="R24" s="18">
        <f>[20]Outubro!$E$21</f>
        <v>77.625</v>
      </c>
      <c r="S24" s="18">
        <f>[20]Outubro!$E$22</f>
        <v>75.541666666666671</v>
      </c>
      <c r="T24" s="18">
        <f>[20]Outubro!$E$23</f>
        <v>60.75</v>
      </c>
      <c r="U24" s="18">
        <f>[20]Outubro!$E$24</f>
        <v>59.083333333333336</v>
      </c>
      <c r="V24" s="18">
        <f>[20]Outubro!$E$25</f>
        <v>55.833333333333336</v>
      </c>
      <c r="W24" s="18">
        <f>[20]Outubro!$E$26</f>
        <v>64.833333333333329</v>
      </c>
      <c r="X24" s="18">
        <f>[20]Outubro!$E$27</f>
        <v>63.875</v>
      </c>
      <c r="Y24" s="18">
        <f>[20]Outubro!$E$28</f>
        <v>58.416666666666664</v>
      </c>
      <c r="Z24" s="18">
        <f>[20]Outubro!$E$29</f>
        <v>65.416666666666671</v>
      </c>
      <c r="AA24" s="18">
        <f>[20]Outubro!$E$30</f>
        <v>55.666666666666664</v>
      </c>
      <c r="AB24" s="18">
        <f>[20]Outubro!$E$31</f>
        <v>58.833333333333336</v>
      </c>
      <c r="AC24" s="18">
        <f>[20]Outubro!$E$32</f>
        <v>73</v>
      </c>
      <c r="AD24" s="18">
        <f>[20]Outubro!$E$33</f>
        <v>56.666666666666664</v>
      </c>
      <c r="AE24" s="18">
        <f>[20]Outubro!$E$34</f>
        <v>56.25</v>
      </c>
      <c r="AF24" s="18">
        <f>[20]Outubro!$E$35</f>
        <v>60.833333333333336</v>
      </c>
      <c r="AG24" s="47">
        <f t="shared" si="2"/>
        <v>63.852150537634408</v>
      </c>
    </row>
    <row r="25" spans="1:33" ht="17.100000000000001" customHeight="1" x14ac:dyDescent="0.2">
      <c r="A25" s="16" t="s">
        <v>15</v>
      </c>
      <c r="B25" s="18">
        <f>[21]Outubro!$E$5</f>
        <v>98.826086956521735</v>
      </c>
      <c r="C25" s="18">
        <f>[21]Outubro!$E$6</f>
        <v>87.5</v>
      </c>
      <c r="D25" s="18">
        <f>[21]Outubro!$E$7</f>
        <v>86.875</v>
      </c>
      <c r="E25" s="18">
        <f>[21]Outubro!$E$8</f>
        <v>87.5</v>
      </c>
      <c r="F25" s="18">
        <f>[21]Outubro!$E$9</f>
        <v>56.125</v>
      </c>
      <c r="G25" s="18">
        <f>[21]Outubro!$E$10</f>
        <v>45.625</v>
      </c>
      <c r="H25" s="18">
        <f>[21]Outubro!$E$11</f>
        <v>48</v>
      </c>
      <c r="I25" s="18">
        <f>[21]Outubro!$E$12</f>
        <v>58.208333333333336</v>
      </c>
      <c r="J25" s="18">
        <f>[21]Outubro!$E$13</f>
        <v>64.833333333333329</v>
      </c>
      <c r="K25" s="18">
        <f>[21]Outubro!$E$14</f>
        <v>78.833333333333329</v>
      </c>
      <c r="L25" s="18">
        <f>[21]Outubro!$E$15</f>
        <v>73.875</v>
      </c>
      <c r="M25" s="18">
        <f>[21]Outubro!$E$16</f>
        <v>74.583333333333329</v>
      </c>
      <c r="N25" s="18">
        <f>[21]Outubro!$E$17</f>
        <v>81.208333333333329</v>
      </c>
      <c r="O25" s="18">
        <f>[21]Outubro!$E$18</f>
        <v>81.291666666666671</v>
      </c>
      <c r="P25" s="18">
        <f>[21]Outubro!$E$19</f>
        <v>90.583333333333329</v>
      </c>
      <c r="Q25" s="18">
        <f>[21]Outubro!$E$20</f>
        <v>88.125</v>
      </c>
      <c r="R25" s="18">
        <f>[21]Outubro!$E$21</f>
        <v>76.791666666666671</v>
      </c>
      <c r="S25" s="18">
        <f>[21]Outubro!$E$22</f>
        <v>59.541666666666664</v>
      </c>
      <c r="T25" s="18">
        <f>[21]Outubro!$E$23</f>
        <v>41.125</v>
      </c>
      <c r="U25" s="18">
        <f>[21]Outubro!$E$24</f>
        <v>44.041666666666664</v>
      </c>
      <c r="V25" s="18">
        <f>[21]Outubro!$E$25</f>
        <v>70.25</v>
      </c>
      <c r="W25" s="18">
        <f>[21]Outubro!$E$26</f>
        <v>77.166666666666671</v>
      </c>
      <c r="X25" s="18">
        <f>[21]Outubro!$E$27</f>
        <v>66.458333333333329</v>
      </c>
      <c r="Y25" s="18">
        <f>[21]Outubro!$E$28</f>
        <v>64.375</v>
      </c>
      <c r="Z25" s="18">
        <f>[21]Outubro!$E$29</f>
        <v>86.869565217391298</v>
      </c>
      <c r="AA25" s="18">
        <f>[21]Outubro!$E$30</f>
        <v>79.083333333333329</v>
      </c>
      <c r="AB25" s="18">
        <f>[21]Outubro!$E$31</f>
        <v>77</v>
      </c>
      <c r="AC25" s="18">
        <f>[21]Outubro!$E$32</f>
        <v>52.333333333333336</v>
      </c>
      <c r="AD25" s="18">
        <f>[21]Outubro!$E$33</f>
        <v>61.75</v>
      </c>
      <c r="AE25" s="18">
        <f>[21]Outubro!$E$34</f>
        <v>68.5</v>
      </c>
      <c r="AF25" s="18">
        <f>[21]Outubro!$E$35</f>
        <v>73.875</v>
      </c>
      <c r="AG25" s="47">
        <f t="shared" si="2"/>
        <v>71.004967274427301</v>
      </c>
    </row>
    <row r="26" spans="1:33" ht="17.100000000000001" customHeight="1" x14ac:dyDescent="0.2">
      <c r="A26" s="16" t="s">
        <v>16</v>
      </c>
      <c r="B26" s="18">
        <f>[22]Outubro!$E$5</f>
        <v>77.695652173913047</v>
      </c>
      <c r="C26" s="18">
        <f>[22]Outubro!$E$6</f>
        <v>56.666666666666664</v>
      </c>
      <c r="D26" s="18">
        <f>[22]Outubro!$E$7</f>
        <v>64.666666666666671</v>
      </c>
      <c r="E26" s="18">
        <f>[22]Outubro!$E$8</f>
        <v>85.833333333333329</v>
      </c>
      <c r="F26" s="18">
        <f>[22]Outubro!$E$9</f>
        <v>50.89473684210526</v>
      </c>
      <c r="G26" s="18">
        <f>[22]Outubro!$E$10</f>
        <v>50.875</v>
      </c>
      <c r="H26" s="18">
        <f>[22]Outubro!$E$11</f>
        <v>58.833333333333336</v>
      </c>
      <c r="I26" s="18">
        <f>[22]Outubro!$E$12</f>
        <v>50.782608695652172</v>
      </c>
      <c r="J26" s="18">
        <f>[22]Outubro!$E$13</f>
        <v>34.333333333333336</v>
      </c>
      <c r="K26" s="18">
        <f>[22]Outubro!$E$14</f>
        <v>68.043478260869563</v>
      </c>
      <c r="L26" s="18">
        <f>[22]Outubro!$E$15</f>
        <v>81.400000000000006</v>
      </c>
      <c r="M26" s="18">
        <f>[22]Outubro!$E$16</f>
        <v>66.272727272727266</v>
      </c>
      <c r="N26" s="18">
        <f>[22]Outubro!$E$17</f>
        <v>77.722222222222229</v>
      </c>
      <c r="O26" s="18">
        <f>[22]Outubro!$E$18</f>
        <v>82.125</v>
      </c>
      <c r="P26" s="18">
        <f>[22]Outubro!$E$19</f>
        <v>92.666666666666671</v>
      </c>
      <c r="Q26" s="18">
        <f>[22]Outubro!$E$20</f>
        <v>71.090909090909093</v>
      </c>
      <c r="R26" s="18">
        <f>[22]Outubro!$E$21</f>
        <v>70.916666666666671</v>
      </c>
      <c r="S26" s="18">
        <f>[22]Outubro!$E$22</f>
        <v>56.583333333333336</v>
      </c>
      <c r="T26" s="18">
        <f>[22]Outubro!$E$23</f>
        <v>52.291666666666664</v>
      </c>
      <c r="U26" s="18">
        <f>[22]Outubro!$E$24</f>
        <v>52.541666666666664</v>
      </c>
      <c r="V26" s="18">
        <f>[22]Outubro!$E$25</f>
        <v>58.625</v>
      </c>
      <c r="W26" s="18">
        <f>[22]Outubro!$E$26</f>
        <v>83.25</v>
      </c>
      <c r="X26" s="18">
        <f>[22]Outubro!$E$27</f>
        <v>64.625</v>
      </c>
      <c r="Y26" s="18">
        <f>[22]Outubro!$E$28</f>
        <v>61.75</v>
      </c>
      <c r="Z26" s="18">
        <f>[22]Outubro!$E$29</f>
        <v>89.083333333333329</v>
      </c>
      <c r="AA26" s="18">
        <f>[22]Outubro!$E$30</f>
        <v>76.541666666666671</v>
      </c>
      <c r="AB26" s="18">
        <f>[22]Outubro!$E$31</f>
        <v>80.833333333333329</v>
      </c>
      <c r="AC26" s="18">
        <f>[22]Outubro!$E$32</f>
        <v>66.25</v>
      </c>
      <c r="AD26" s="18">
        <f>[22]Outubro!$E$33</f>
        <v>68.75</v>
      </c>
      <c r="AE26" s="18">
        <f>[22]Outubro!$E$34</f>
        <v>69.958333333333329</v>
      </c>
      <c r="AF26" s="18">
        <f>[22]Outubro!$E$35</f>
        <v>70.291666666666671</v>
      </c>
      <c r="AG26" s="47">
        <f t="shared" si="2"/>
        <v>67.490129071776295</v>
      </c>
    </row>
    <row r="27" spans="1:33" ht="17.100000000000001" customHeight="1" x14ac:dyDescent="0.2">
      <c r="A27" s="16" t="s">
        <v>17</v>
      </c>
      <c r="B27" s="18">
        <f>[23]Outubro!$E$5</f>
        <v>91.041666666666671</v>
      </c>
      <c r="C27" s="18">
        <f>[23]Outubro!$E$6</f>
        <v>89</v>
      </c>
      <c r="D27" s="18">
        <f>[23]Outubro!$E$7</f>
        <v>78.166666666666671</v>
      </c>
      <c r="E27" s="18">
        <f>[23]Outubro!$E$8</f>
        <v>89.208333333333329</v>
      </c>
      <c r="F27" s="18">
        <f>[23]Outubro!$E$9</f>
        <v>58.875</v>
      </c>
      <c r="G27" s="18">
        <f>[23]Outubro!$E$10</f>
        <v>59.5</v>
      </c>
      <c r="H27" s="18">
        <f>[23]Outubro!$E$11</f>
        <v>59.5</v>
      </c>
      <c r="I27" s="18">
        <f>[23]Outubro!$E$12</f>
        <v>56.25</v>
      </c>
      <c r="J27" s="18">
        <f>[23]Outubro!$E$13</f>
        <v>63.583333333333336</v>
      </c>
      <c r="K27" s="18">
        <f>[23]Outubro!$E$14</f>
        <v>60.458333333333336</v>
      </c>
      <c r="L27" s="18">
        <f>[23]Outubro!$E$15</f>
        <v>71.666666666666671</v>
      </c>
      <c r="M27" s="18">
        <f>[23]Outubro!$E$16</f>
        <v>69.875</v>
      </c>
      <c r="N27" s="18">
        <f>[23]Outubro!$E$17</f>
        <v>85.625</v>
      </c>
      <c r="O27" s="18">
        <f>[23]Outubro!$E$18</f>
        <v>77.083333333333329</v>
      </c>
      <c r="P27" s="18">
        <f>[23]Outubro!$E$19</f>
        <v>85.083333333333329</v>
      </c>
      <c r="Q27" s="18">
        <f>[23]Outubro!$E$20</f>
        <v>83.625</v>
      </c>
      <c r="R27" s="18">
        <f>[23]Outubro!$E$21</f>
        <v>78.541666666666671</v>
      </c>
      <c r="S27" s="18">
        <f>[23]Outubro!$E$22</f>
        <v>65.458333333333329</v>
      </c>
      <c r="T27" s="18">
        <f>[23]Outubro!$E$23</f>
        <v>56.708333333333336</v>
      </c>
      <c r="U27" s="18">
        <f>[23]Outubro!$E$24</f>
        <v>52.625</v>
      </c>
      <c r="V27" s="18">
        <f>[23]Outubro!$E$25</f>
        <v>55.5</v>
      </c>
      <c r="W27" s="18">
        <f>[23]Outubro!$E$26</f>
        <v>74.916666666666671</v>
      </c>
      <c r="X27" s="18">
        <f>[23]Outubro!$E$27</f>
        <v>62</v>
      </c>
      <c r="Y27" s="18">
        <f>[23]Outubro!$E$28</f>
        <v>70.958333333333329</v>
      </c>
      <c r="Z27" s="18">
        <f>[23]Outubro!$E$29</f>
        <v>85.38095238095238</v>
      </c>
      <c r="AA27" s="18">
        <f>[23]Outubro!$E$30</f>
        <v>84.130434782608702</v>
      </c>
      <c r="AB27" s="18">
        <f>[23]Outubro!$E$31</f>
        <v>81.791666666666671</v>
      </c>
      <c r="AC27" s="18">
        <f>[23]Outubro!$E$32</f>
        <v>66.25</v>
      </c>
      <c r="AD27" s="18">
        <f>[23]Outubro!$E$33</f>
        <v>60.083333333333336</v>
      </c>
      <c r="AE27" s="18">
        <f>[23]Outubro!$E$34</f>
        <v>60.291666666666664</v>
      </c>
      <c r="AF27" s="18">
        <f>[23]Outubro!$E$35</f>
        <v>69.5</v>
      </c>
      <c r="AG27" s="47">
        <f t="shared" si="2"/>
        <v>71.05413076871703</v>
      </c>
    </row>
    <row r="28" spans="1:33" ht="17.100000000000001" customHeight="1" x14ac:dyDescent="0.2">
      <c r="A28" s="16" t="s">
        <v>18</v>
      </c>
      <c r="B28" s="18">
        <f>[24]Outubro!$E$5</f>
        <v>82.041666666666671</v>
      </c>
      <c r="C28" s="18">
        <f>[24]Outubro!$E$6</f>
        <v>86.958333333333329</v>
      </c>
      <c r="D28" s="18">
        <f>[24]Outubro!$E$7</f>
        <v>72.083333333333329</v>
      </c>
      <c r="E28" s="18">
        <f>[24]Outubro!$E$8</f>
        <v>87.25</v>
      </c>
      <c r="F28" s="18">
        <f>[24]Outubro!$E$9</f>
        <v>69.375</v>
      </c>
      <c r="G28" s="18">
        <f>[24]Outubro!$E$10</f>
        <v>44.708333333333336</v>
      </c>
      <c r="H28" s="18">
        <f>[24]Outubro!$E$11</f>
        <v>54.416666666666664</v>
      </c>
      <c r="I28" s="18">
        <f>[24]Outubro!$E$12</f>
        <v>55.5</v>
      </c>
      <c r="J28" s="18">
        <f>[24]Outubro!$E$13</f>
        <v>65.416666666666671</v>
      </c>
      <c r="K28" s="18">
        <f>[24]Outubro!$E$14</f>
        <v>68.083333333333329</v>
      </c>
      <c r="L28" s="18">
        <f>[24]Outubro!$E$15</f>
        <v>64.833333333333329</v>
      </c>
      <c r="M28" s="18">
        <f>[24]Outubro!$E$16</f>
        <v>71.75</v>
      </c>
      <c r="N28" s="18">
        <f>[24]Outubro!$E$17</f>
        <v>73.625</v>
      </c>
      <c r="O28" s="18">
        <f>[24]Outubro!$E$18</f>
        <v>73.125</v>
      </c>
      <c r="P28" s="18">
        <f>[24]Outubro!$E$19</f>
        <v>81.625</v>
      </c>
      <c r="Q28" s="18">
        <f>[24]Outubro!$E$20</f>
        <v>75.125</v>
      </c>
      <c r="R28" s="18">
        <f>[24]Outubro!$E$21</f>
        <v>70.083333333333329</v>
      </c>
      <c r="S28" s="18">
        <f>[24]Outubro!$E$22</f>
        <v>74.25</v>
      </c>
      <c r="T28" s="18">
        <f>[24]Outubro!$E$23</f>
        <v>52.92</v>
      </c>
      <c r="U28" s="18">
        <f>[24]Outubro!$E$24</f>
        <v>50.956521739130437</v>
      </c>
      <c r="V28" s="18">
        <f>[24]Outubro!$E$25</f>
        <v>57.458333333333336</v>
      </c>
      <c r="W28" s="18">
        <f>[24]Outubro!$E$26</f>
        <v>74.333333333333329</v>
      </c>
      <c r="X28" s="18">
        <f>[24]Outubro!$E$27</f>
        <v>66.916666666666671</v>
      </c>
      <c r="Y28" s="18">
        <f>[24]Outubro!$E$28</f>
        <v>74.25</v>
      </c>
      <c r="Z28" s="18">
        <f>[24]Outubro!$E$29</f>
        <v>79.833333333333329</v>
      </c>
      <c r="AA28" s="18">
        <f>[24]Outubro!$E$30</f>
        <v>74.708333333333329</v>
      </c>
      <c r="AB28" s="18">
        <f>[24]Outubro!$E$31</f>
        <v>73.208333333333329</v>
      </c>
      <c r="AC28" s="18">
        <f>[24]Outubro!$E$32</f>
        <v>54.666666666666664</v>
      </c>
      <c r="AD28" s="18">
        <f>[24]Outubro!$E$33</f>
        <v>76.166666666666671</v>
      </c>
      <c r="AE28" s="18">
        <f>[24]Outubro!$E$34</f>
        <v>73.708333333333329</v>
      </c>
      <c r="AF28" s="18">
        <f>[24]Outubro!$E$35</f>
        <v>70.125</v>
      </c>
      <c r="AG28" s="47">
        <f t="shared" si="2"/>
        <v>69.338758765778394</v>
      </c>
    </row>
    <row r="29" spans="1:33" ht="17.100000000000001" customHeight="1" x14ac:dyDescent="0.2">
      <c r="A29" s="16" t="s">
        <v>19</v>
      </c>
      <c r="B29" s="18">
        <f>[25]Outubro!$E$5</f>
        <v>90.818181818181813</v>
      </c>
      <c r="C29" s="18">
        <f>[25]Outubro!$E$6</f>
        <v>80</v>
      </c>
      <c r="D29" s="18">
        <f>[25]Outubro!$E$7</f>
        <v>86.541666666666671</v>
      </c>
      <c r="E29" s="18">
        <f>[25]Outubro!$E$8</f>
        <v>79.166666666666671</v>
      </c>
      <c r="F29" s="18">
        <f>[25]Outubro!$E$9</f>
        <v>58.666666666666664</v>
      </c>
      <c r="G29" s="18">
        <f>[25]Outubro!$E$10</f>
        <v>54.416666666666664</v>
      </c>
      <c r="H29" s="18">
        <f>[25]Outubro!$E$11</f>
        <v>56</v>
      </c>
      <c r="I29" s="18">
        <f>[25]Outubro!$E$12</f>
        <v>51.875</v>
      </c>
      <c r="J29" s="18">
        <f>[25]Outubro!$E$13</f>
        <v>56.125</v>
      </c>
      <c r="K29" s="18">
        <f>[25]Outubro!$E$14</f>
        <v>68.166666666666671</v>
      </c>
      <c r="L29" s="18">
        <f>[25]Outubro!$E$15</f>
        <v>69.458333333333329</v>
      </c>
      <c r="M29" s="18">
        <f>[25]Outubro!$E$16</f>
        <v>75.333333333333329</v>
      </c>
      <c r="N29" s="18">
        <f>[25]Outubro!$E$17</f>
        <v>78.416666666666671</v>
      </c>
      <c r="O29" s="18">
        <f>[25]Outubro!$E$18</f>
        <v>74.625</v>
      </c>
      <c r="P29" s="18">
        <f>[25]Outubro!$E$19</f>
        <v>83.291666666666671</v>
      </c>
      <c r="Q29" s="18">
        <f>[25]Outubro!$E$20</f>
        <v>85.791666666666671</v>
      </c>
      <c r="R29" s="18">
        <f>[25]Outubro!$E$21</f>
        <v>78.25</v>
      </c>
      <c r="S29" s="18">
        <f>[25]Outubro!$E$22</f>
        <v>57.958333333333336</v>
      </c>
      <c r="T29" s="18">
        <f>[25]Outubro!$E$23</f>
        <v>45.916666666666664</v>
      </c>
      <c r="U29" s="18">
        <f>[25]Outubro!$E$24</f>
        <v>42.666666666666664</v>
      </c>
      <c r="V29" s="18">
        <f>[25]Outubro!$E$25</f>
        <v>67.25</v>
      </c>
      <c r="W29" s="18">
        <f>[25]Outubro!$E$26</f>
        <v>78.083333333333329</v>
      </c>
      <c r="X29" s="18">
        <f>[25]Outubro!$E$27</f>
        <v>66.916666666666671</v>
      </c>
      <c r="Y29" s="18">
        <f>[25]Outubro!$E$28</f>
        <v>74.25</v>
      </c>
      <c r="Z29" s="18">
        <f>[25]Outubro!$E$29</f>
        <v>79.833333333333329</v>
      </c>
      <c r="AA29" s="18">
        <f>[25]Outubro!$E$30</f>
        <v>74.708333333333329</v>
      </c>
      <c r="AB29" s="18">
        <f>[25]Outubro!$E$31</f>
        <v>73.208333333333329</v>
      </c>
      <c r="AC29" s="18">
        <f>[25]Outubro!$E$32</f>
        <v>54.666666666666664</v>
      </c>
      <c r="AD29" s="18">
        <f>[25]Outubro!$E$33</f>
        <v>54.583333333333336</v>
      </c>
      <c r="AE29" s="18">
        <f>[25]Outubro!$E$34</f>
        <v>61.583333333333336</v>
      </c>
      <c r="AF29" s="18">
        <f>[25]Outubro!$E$35</f>
        <v>57.666666666666664</v>
      </c>
      <c r="AG29" s="47">
        <f t="shared" si="2"/>
        <v>68.26564027370479</v>
      </c>
    </row>
    <row r="30" spans="1:33" ht="17.100000000000001" customHeight="1" x14ac:dyDescent="0.2">
      <c r="A30" s="16" t="s">
        <v>31</v>
      </c>
      <c r="B30" s="18">
        <f>[26]Outubro!$E$5</f>
        <v>87.666666666666671</v>
      </c>
      <c r="C30" s="18">
        <f>[26]Outubro!$E$6</f>
        <v>85.375</v>
      </c>
      <c r="D30" s="18">
        <f>[26]Outubro!$E$7</f>
        <v>68.208333333333329</v>
      </c>
      <c r="E30" s="18">
        <f>[26]Outubro!$E$8</f>
        <v>85.541666666666671</v>
      </c>
      <c r="F30" s="18">
        <f>[26]Outubro!$E$9</f>
        <v>60.625</v>
      </c>
      <c r="G30" s="18">
        <f>[26]Outubro!$E$10</f>
        <v>51.875</v>
      </c>
      <c r="H30" s="18">
        <f>[26]Outubro!$E$11</f>
        <v>58.958333333333336</v>
      </c>
      <c r="I30" s="18">
        <f>[26]Outubro!$E$12</f>
        <v>54.375</v>
      </c>
      <c r="J30" s="18">
        <f>[26]Outubro!$E$13</f>
        <v>58.5</v>
      </c>
      <c r="K30" s="18">
        <f>[26]Outubro!$E$14</f>
        <v>58.875</v>
      </c>
      <c r="L30" s="18">
        <f>[26]Outubro!$E$15</f>
        <v>72.25</v>
      </c>
      <c r="M30" s="18">
        <f>[26]Outubro!$E$16</f>
        <v>68.541666666666671</v>
      </c>
      <c r="N30" s="18">
        <f>[26]Outubro!$E$17</f>
        <v>83</v>
      </c>
      <c r="O30" s="18">
        <f>[26]Outubro!$E$18</f>
        <v>75</v>
      </c>
      <c r="P30" s="18">
        <f>[26]Outubro!$E$19</f>
        <v>87.875</v>
      </c>
      <c r="Q30" s="18">
        <f>[26]Outubro!$E$20</f>
        <v>79.5</v>
      </c>
      <c r="R30" s="18">
        <f>[26]Outubro!$E$21</f>
        <v>74.5</v>
      </c>
      <c r="S30" s="18">
        <f>[26]Outubro!$E$22</f>
        <v>69.166666666666671</v>
      </c>
      <c r="T30" s="18">
        <f>[26]Outubro!$E$23</f>
        <v>50.083333333333336</v>
      </c>
      <c r="U30" s="18">
        <f>[26]Outubro!$E$24</f>
        <v>44.708333333333336</v>
      </c>
      <c r="V30" s="18">
        <f>[26]Outubro!$E$25</f>
        <v>56.375</v>
      </c>
      <c r="W30" s="18">
        <f>[26]Outubro!$E$26</f>
        <v>72.833333333333329</v>
      </c>
      <c r="X30" s="18">
        <f>[26]Outubro!$E$27</f>
        <v>63.458333333333336</v>
      </c>
      <c r="Y30" s="18">
        <f>[26]Outubro!$E$28</f>
        <v>66.5</v>
      </c>
      <c r="Z30" s="18">
        <f>[26]Outubro!$E$29</f>
        <v>73.041666666666671</v>
      </c>
      <c r="AA30" s="18">
        <f>[26]Outubro!$E$30</f>
        <v>69.592592592592595</v>
      </c>
      <c r="AB30" s="18">
        <f>[26]Outubro!$E$31</f>
        <v>84.952380952380949</v>
      </c>
      <c r="AC30" s="18">
        <f>[26]Outubro!$E$32</f>
        <v>71.583333333333329</v>
      </c>
      <c r="AD30" s="18">
        <f>[26]Outubro!$E$33</f>
        <v>61.666666666666664</v>
      </c>
      <c r="AE30" s="18">
        <f>[26]Outubro!$E$34</f>
        <v>70.916666666666671</v>
      </c>
      <c r="AF30" s="18">
        <f>[26]Outubro!$E$35</f>
        <v>68.375</v>
      </c>
      <c r="AG30" s="47">
        <f t="shared" si="2"/>
        <v>68.836128178870112</v>
      </c>
    </row>
    <row r="31" spans="1:33" ht="17.100000000000001" customHeight="1" x14ac:dyDescent="0.2">
      <c r="A31" s="16" t="s">
        <v>51</v>
      </c>
      <c r="B31" s="18">
        <f>[27]Outubro!$E$5</f>
        <v>74.25</v>
      </c>
      <c r="C31" s="18">
        <f>[27]Outubro!$E$6</f>
        <v>67.666666666666671</v>
      </c>
      <c r="D31" s="18">
        <f>[27]Outubro!$E$7</f>
        <v>58.791666666666664</v>
      </c>
      <c r="E31" s="18">
        <f>[27]Outubro!$E$8</f>
        <v>74.083333333333329</v>
      </c>
      <c r="F31" s="18">
        <f>[27]Outubro!$E$9</f>
        <v>78.208333333333329</v>
      </c>
      <c r="G31" s="18">
        <f>[27]Outubro!$E$10</f>
        <v>53.083333333333336</v>
      </c>
      <c r="H31" s="18">
        <f>[27]Outubro!$E$11</f>
        <v>53</v>
      </c>
      <c r="I31" s="18">
        <f>[27]Outubro!$E$12</f>
        <v>50.083333333333336</v>
      </c>
      <c r="J31" s="18">
        <f>[27]Outubro!$E$13</f>
        <v>62.958333333333336</v>
      </c>
      <c r="K31" s="18">
        <f>[27]Outubro!$E$14</f>
        <v>62.916666666666664</v>
      </c>
      <c r="L31" s="18">
        <f>[27]Outubro!$E$15</f>
        <v>72.875</v>
      </c>
      <c r="M31" s="18">
        <f>[27]Outubro!$E$16</f>
        <v>67.291666666666671</v>
      </c>
      <c r="N31" s="18">
        <f>[27]Outubro!$E$17</f>
        <v>65.625</v>
      </c>
      <c r="O31" s="18">
        <f>[27]Outubro!$E$18</f>
        <v>73.208333333333329</v>
      </c>
      <c r="P31" s="18">
        <f>[27]Outubro!$E$19</f>
        <v>78.541666666666671</v>
      </c>
      <c r="Q31" s="18">
        <f>[27]Outubro!$E$20</f>
        <v>68.625</v>
      </c>
      <c r="R31" s="18">
        <f>[27]Outubro!$E$21</f>
        <v>68.041666666666671</v>
      </c>
      <c r="S31" s="18">
        <f>[27]Outubro!$E$22</f>
        <v>75.958333333333329</v>
      </c>
      <c r="T31" s="18">
        <f>[27]Outubro!$E$23</f>
        <v>73.208333333333329</v>
      </c>
      <c r="U31" s="18">
        <f>[27]Outubro!$E$24</f>
        <v>61.875</v>
      </c>
      <c r="V31" s="18">
        <f>[27]Outubro!$E$25</f>
        <v>59.458333333333336</v>
      </c>
      <c r="W31" s="18">
        <f>[27]Outubro!$E$26</f>
        <v>72.375</v>
      </c>
      <c r="X31" s="18">
        <f>[27]Outubro!$E$27</f>
        <v>61.125</v>
      </c>
      <c r="Y31" s="18">
        <f>[27]Outubro!$E$28</f>
        <v>63.583333333333336</v>
      </c>
      <c r="Z31" s="18">
        <f>[27]Outubro!$E$29</f>
        <v>66.75</v>
      </c>
      <c r="AA31" s="18">
        <f>[27]Outubro!$E$30</f>
        <v>64.75</v>
      </c>
      <c r="AB31" s="18">
        <f>[27]Outubro!$E$31</f>
        <v>78.083333333333329</v>
      </c>
      <c r="AC31" s="18">
        <f>[27]Outubro!$E$32</f>
        <v>78.375</v>
      </c>
      <c r="AD31" s="18">
        <f>[27]Outubro!$E$33</f>
        <v>70.916666666666671</v>
      </c>
      <c r="AE31" s="18">
        <f>[27]Outubro!$E$34</f>
        <v>77.125</v>
      </c>
      <c r="AF31" s="18">
        <f>[27]Outubro!$E$35</f>
        <v>65.375</v>
      </c>
      <c r="AG31" s="47">
        <f t="shared" ref="AG31" si="3">AVERAGE(B31:AF31)</f>
        <v>67.684139784946225</v>
      </c>
    </row>
    <row r="32" spans="1:33" ht="17.100000000000001" customHeight="1" x14ac:dyDescent="0.2">
      <c r="A32" s="16" t="s">
        <v>20</v>
      </c>
      <c r="B32" s="18">
        <f>[28]Outubro!$E$5</f>
        <v>82.25</v>
      </c>
      <c r="C32" s="18">
        <f>[28]Outubro!$E$6</f>
        <v>87.75</v>
      </c>
      <c r="D32" s="18">
        <f>[28]Outubro!$E$7</f>
        <v>69.375</v>
      </c>
      <c r="E32" s="18">
        <f>[28]Outubro!$E$8</f>
        <v>85.333333333333329</v>
      </c>
      <c r="F32" s="18">
        <f>[28]Outubro!$E$9</f>
        <v>65.125</v>
      </c>
      <c r="G32" s="18">
        <f>[28]Outubro!$E$10</f>
        <v>49.208333333333336</v>
      </c>
      <c r="H32" s="18">
        <f>[28]Outubro!$E$11</f>
        <v>49.291666666666664</v>
      </c>
      <c r="I32" s="18">
        <f>[28]Outubro!$E$12</f>
        <v>64.083333333333329</v>
      </c>
      <c r="J32" s="18">
        <f>[28]Outubro!$E$13</f>
        <v>66.166666666666671</v>
      </c>
      <c r="K32" s="18">
        <f>[28]Outubro!$E$14</f>
        <v>56.416666666666664</v>
      </c>
      <c r="L32" s="18">
        <f>[28]Outubro!$E$15</f>
        <v>48.291666666666664</v>
      </c>
      <c r="M32" s="18">
        <f>[28]Outubro!$E$16</f>
        <v>56.125</v>
      </c>
      <c r="N32" s="18">
        <f>[28]Outubro!$E$17</f>
        <v>59.375</v>
      </c>
      <c r="O32" s="18">
        <f>[28]Outubro!$E$18</f>
        <v>57.166666666666664</v>
      </c>
      <c r="P32" s="18">
        <f>[28]Outubro!$E$19</f>
        <v>73.083333333333329</v>
      </c>
      <c r="Q32" s="18">
        <f>[28]Outubro!$E$20</f>
        <v>77.291666666666671</v>
      </c>
      <c r="R32" s="18">
        <f>[28]Outubro!$E$21</f>
        <v>75.333333333333329</v>
      </c>
      <c r="S32" s="18">
        <f>[28]Outubro!$E$22</f>
        <v>67.666666666666671</v>
      </c>
      <c r="T32" s="18">
        <f>[28]Outubro!$E$23</f>
        <v>52.208333333333336</v>
      </c>
      <c r="U32" s="18">
        <f>[28]Outubro!$E$24</f>
        <v>50.458333333333336</v>
      </c>
      <c r="V32" s="18">
        <f>[28]Outubro!$E$25</f>
        <v>55.375</v>
      </c>
      <c r="W32" s="18">
        <f>[28]Outubro!$E$26</f>
        <v>66.625</v>
      </c>
      <c r="X32" s="18">
        <f>[28]Outubro!$E$27</f>
        <v>61</v>
      </c>
      <c r="Y32" s="18">
        <f>[28]Outubro!$E$28</f>
        <v>59</v>
      </c>
      <c r="Z32" s="18">
        <f>[28]Outubro!$E$29</f>
        <v>65.5</v>
      </c>
      <c r="AA32" s="18">
        <f>[28]Outubro!$E$30</f>
        <v>64.541666666666671</v>
      </c>
      <c r="AB32" s="18">
        <f>[28]Outubro!$E$31</f>
        <v>63.875</v>
      </c>
      <c r="AC32" s="18">
        <f>[28]Outubro!$E$32</f>
        <v>64</v>
      </c>
      <c r="AD32" s="18">
        <f>[28]Outubro!$E$33</f>
        <v>50.375</v>
      </c>
      <c r="AE32" s="18">
        <f>[28]Outubro!$E$34</f>
        <v>49.791666666666664</v>
      </c>
      <c r="AF32" s="18">
        <f>[28]Outubro!$E$35</f>
        <v>52.833333333333336</v>
      </c>
      <c r="AG32" s="47">
        <f t="shared" si="2"/>
        <v>62.739247311827953</v>
      </c>
    </row>
    <row r="33" spans="1:34" s="5" customFormat="1" ht="17.100000000000001" customHeight="1" x14ac:dyDescent="0.2">
      <c r="A33" s="38" t="s">
        <v>34</v>
      </c>
      <c r="B33" s="39">
        <f t="shared" ref="B33:AG33" si="4">AVERAGE(B5:B32)</f>
        <v>82.998476613965749</v>
      </c>
      <c r="C33" s="39">
        <f t="shared" si="4"/>
        <v>79.773511904761904</v>
      </c>
      <c r="D33" s="39">
        <f t="shared" si="4"/>
        <v>71.541170634920647</v>
      </c>
      <c r="E33" s="39">
        <f t="shared" si="4"/>
        <v>82.919966356107679</v>
      </c>
      <c r="F33" s="39">
        <f t="shared" si="4"/>
        <v>61.623579036877899</v>
      </c>
      <c r="G33" s="39">
        <f t="shared" si="4"/>
        <v>51.854166666666664</v>
      </c>
      <c r="H33" s="39">
        <f t="shared" si="4"/>
        <v>55.046130952380956</v>
      </c>
      <c r="I33" s="39">
        <f t="shared" si="4"/>
        <v>54.262681159420275</v>
      </c>
      <c r="J33" s="39">
        <f t="shared" si="4"/>
        <v>58.819940476190474</v>
      </c>
      <c r="K33" s="39">
        <f t="shared" si="4"/>
        <v>62.113159937888192</v>
      </c>
      <c r="L33" s="39">
        <f t="shared" si="4"/>
        <v>67.054464285714289</v>
      </c>
      <c r="M33" s="39">
        <f t="shared" si="4"/>
        <v>68.935085941491224</v>
      </c>
      <c r="N33" s="39">
        <f t="shared" si="4"/>
        <v>74.961507936507928</v>
      </c>
      <c r="O33" s="39">
        <f t="shared" si="4"/>
        <v>73.269248608534312</v>
      </c>
      <c r="P33" s="39">
        <f t="shared" si="4"/>
        <v>82.100149397703731</v>
      </c>
      <c r="Q33" s="39">
        <f t="shared" si="4"/>
        <v>78.358901515151516</v>
      </c>
      <c r="R33" s="39">
        <f t="shared" si="4"/>
        <v>74.817590852130337</v>
      </c>
      <c r="S33" s="39">
        <f t="shared" si="4"/>
        <v>67.523268398268399</v>
      </c>
      <c r="T33" s="39">
        <f t="shared" si="4"/>
        <v>54.105191511387162</v>
      </c>
      <c r="U33" s="39">
        <f t="shared" si="4"/>
        <v>52.699340062111801</v>
      </c>
      <c r="V33" s="39">
        <f t="shared" si="4"/>
        <v>57.988095238095234</v>
      </c>
      <c r="W33" s="39">
        <f t="shared" si="4"/>
        <v>71.656638198757761</v>
      </c>
      <c r="X33" s="39">
        <f t="shared" si="4"/>
        <v>64.504464285714292</v>
      </c>
      <c r="Y33" s="39">
        <f t="shared" si="4"/>
        <v>66.886904761904773</v>
      </c>
      <c r="Z33" s="39">
        <f t="shared" si="4"/>
        <v>75.935706891452227</v>
      </c>
      <c r="AA33" s="39">
        <f t="shared" si="4"/>
        <v>70.188024787209571</v>
      </c>
      <c r="AB33" s="39">
        <f t="shared" si="4"/>
        <v>75.187287414965979</v>
      </c>
      <c r="AC33" s="39">
        <f t="shared" si="4"/>
        <v>66.47172619047619</v>
      </c>
      <c r="AD33" s="39">
        <f t="shared" si="4"/>
        <v>63.324404761904766</v>
      </c>
      <c r="AE33" s="39">
        <f t="shared" si="4"/>
        <v>66.580357142857139</v>
      </c>
      <c r="AF33" s="39">
        <f t="shared" si="4"/>
        <v>64.833971088435376</v>
      </c>
      <c r="AG33" s="47">
        <f t="shared" si="4"/>
        <v>67.688229451934006</v>
      </c>
      <c r="AH33" s="8"/>
    </row>
    <row r="35" spans="1:34" x14ac:dyDescent="0.2">
      <c r="D35" s="31"/>
      <c r="E35" s="31" t="s">
        <v>53</v>
      </c>
      <c r="F35" s="31"/>
      <c r="G35" s="31"/>
      <c r="H35" s="31"/>
      <c r="N35" s="2" t="s">
        <v>54</v>
      </c>
      <c r="Y35" s="2" t="s">
        <v>65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Y36" s="32" t="s">
        <v>66</v>
      </c>
      <c r="Z36" s="32"/>
      <c r="AA36" s="32"/>
    </row>
    <row r="39" spans="1:34" x14ac:dyDescent="0.2">
      <c r="L39" s="2" t="s">
        <v>52</v>
      </c>
      <c r="U39" s="2" t="s">
        <v>52</v>
      </c>
    </row>
    <row r="40" spans="1:34" x14ac:dyDescent="0.2">
      <c r="H40" s="2" t="s">
        <v>52</v>
      </c>
    </row>
    <row r="48" spans="1:34" x14ac:dyDescent="0.2">
      <c r="J48" s="2" t="s">
        <v>52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J32" sqref="J32"/>
    </sheetView>
  </sheetViews>
  <sheetFormatPr defaultRowHeight="12.75" x14ac:dyDescent="0.2"/>
  <cols>
    <col min="1" max="1" width="17.8554687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7"/>
    </row>
    <row r="3" spans="1:35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41</v>
      </c>
      <c r="AH3" s="50" t="s">
        <v>40</v>
      </c>
      <c r="AI3" s="8"/>
    </row>
    <row r="4" spans="1:35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50" t="s">
        <v>39</v>
      </c>
      <c r="AI4" s="8"/>
    </row>
    <row r="5" spans="1:35" s="5" customFormat="1" ht="20.100000000000001" customHeight="1" x14ac:dyDescent="0.2">
      <c r="A5" s="16" t="s">
        <v>47</v>
      </c>
      <c r="B5" s="17">
        <f>[1]Outubro!$F$5</f>
        <v>97</v>
      </c>
      <c r="C5" s="17">
        <f>[1]Outubro!$F$6</f>
        <v>98</v>
      </c>
      <c r="D5" s="17">
        <f>[1]Outubro!$F$7</f>
        <v>97</v>
      </c>
      <c r="E5" s="17">
        <f>[1]Outubro!$F$8</f>
        <v>98</v>
      </c>
      <c r="F5" s="17">
        <f>[1]Outubro!$F$9</f>
        <v>98</v>
      </c>
      <c r="G5" s="17">
        <f>[1]Outubro!$F$10</f>
        <v>96</v>
      </c>
      <c r="H5" s="17">
        <f>[1]Outubro!$F$11</f>
        <v>79</v>
      </c>
      <c r="I5" s="17">
        <f>[1]Outubro!$F$12</f>
        <v>75</v>
      </c>
      <c r="J5" s="17">
        <f>[1]Outubro!$F$13</f>
        <v>96</v>
      </c>
      <c r="K5" s="17">
        <f>[1]Outubro!$F$14</f>
        <v>84</v>
      </c>
      <c r="L5" s="17">
        <f>[1]Outubro!$F$15</f>
        <v>92</v>
      </c>
      <c r="M5" s="17">
        <f>[1]Outubro!$F$16</f>
        <v>97</v>
      </c>
      <c r="N5" s="17">
        <f>[1]Outubro!$F$17</f>
        <v>83</v>
      </c>
      <c r="O5" s="17">
        <f>[1]Outubro!$F$18</f>
        <v>96</v>
      </c>
      <c r="P5" s="17">
        <f>[1]Outubro!$F$19</f>
        <v>94</v>
      </c>
      <c r="Q5" s="17">
        <f>[1]Outubro!$F$20</f>
        <v>97</v>
      </c>
      <c r="R5" s="17">
        <f>[1]Outubro!$F$21</f>
        <v>97</v>
      </c>
      <c r="S5" s="17">
        <f>[1]Outubro!$F$22</f>
        <v>97</v>
      </c>
      <c r="T5" s="17">
        <f>[1]Outubro!$F$23</f>
        <v>96</v>
      </c>
      <c r="U5" s="17">
        <f>[1]Outubro!$F$24</f>
        <v>94</v>
      </c>
      <c r="V5" s="17">
        <f>[1]Outubro!$F$25</f>
        <v>78</v>
      </c>
      <c r="W5" s="17">
        <f>[1]Outubro!$F$26</f>
        <v>97</v>
      </c>
      <c r="X5" s="17">
        <f>[1]Outubro!$F$27</f>
        <v>94</v>
      </c>
      <c r="Y5" s="17">
        <f>[1]Outubro!$F$28</f>
        <v>97</v>
      </c>
      <c r="Z5" s="17">
        <f>[1]Outubro!$F$29</f>
        <v>97</v>
      </c>
      <c r="AA5" s="17">
        <f>[1]Outubro!$F$30</f>
        <v>97</v>
      </c>
      <c r="AB5" s="17">
        <f>[1]Outubro!$F$31</f>
        <v>95</v>
      </c>
      <c r="AC5" s="17">
        <f>[1]Outubro!$F$32</f>
        <v>97</v>
      </c>
      <c r="AD5" s="17">
        <f>[1]Outubro!$F$33</f>
        <v>85</v>
      </c>
      <c r="AE5" s="17">
        <f>[1]Outubro!$F$34</f>
        <v>93</v>
      </c>
      <c r="AF5" s="17">
        <f>[1]Outubro!$F$35</f>
        <v>92</v>
      </c>
      <c r="AG5" s="46">
        <f>MAX(B5:AF5)</f>
        <v>98</v>
      </c>
      <c r="AH5" s="51">
        <f>AVERAGE(B5:AF5)</f>
        <v>93</v>
      </c>
      <c r="AI5" s="8"/>
    </row>
    <row r="6" spans="1:35" ht="17.100000000000001" customHeight="1" x14ac:dyDescent="0.2">
      <c r="A6" s="16" t="s">
        <v>0</v>
      </c>
      <c r="B6" s="18">
        <f>[2]Outubro!$F$5</f>
        <v>96</v>
      </c>
      <c r="C6" s="18">
        <f>[2]Outubro!$F$6</f>
        <v>97</v>
      </c>
      <c r="D6" s="18">
        <f>[2]Outubro!$F$7</f>
        <v>94</v>
      </c>
      <c r="E6" s="18">
        <f>[2]Outubro!$F$8</f>
        <v>97</v>
      </c>
      <c r="F6" s="18">
        <f>[2]Outubro!$F$9</f>
        <v>88</v>
      </c>
      <c r="G6" s="18">
        <f>[2]Outubro!$F$10</f>
        <v>91</v>
      </c>
      <c r="H6" s="18">
        <f>[2]Outubro!$F$11</f>
        <v>89</v>
      </c>
      <c r="I6" s="18">
        <f>[2]Outubro!$F$12</f>
        <v>85</v>
      </c>
      <c r="J6" s="18">
        <f>[2]Outubro!$F$13</f>
        <v>95</v>
      </c>
      <c r="K6" s="18">
        <f>[2]Outubro!$F$14</f>
        <v>93</v>
      </c>
      <c r="L6" s="18">
        <f>[2]Outubro!$F$15</f>
        <v>92</v>
      </c>
      <c r="M6" s="18">
        <f>[2]Outubro!$F$16</f>
        <v>95</v>
      </c>
      <c r="N6" s="18">
        <f>[2]Outubro!$F$17</f>
        <v>96</v>
      </c>
      <c r="O6" s="18">
        <f>[2]Outubro!$F$18</f>
        <v>96</v>
      </c>
      <c r="P6" s="18">
        <f>[2]Outubro!$F$19</f>
        <v>96</v>
      </c>
      <c r="Q6" s="18">
        <f>[2]Outubro!$F$20</f>
        <v>96</v>
      </c>
      <c r="R6" s="18">
        <f>[2]Outubro!$F$21</f>
        <v>96</v>
      </c>
      <c r="S6" s="18">
        <f>[2]Outubro!$F$22</f>
        <v>94</v>
      </c>
      <c r="T6" s="18">
        <f>[2]Outubro!$F$23</f>
        <v>85</v>
      </c>
      <c r="U6" s="18">
        <f>[2]Outubro!$F$24</f>
        <v>93</v>
      </c>
      <c r="V6" s="18">
        <f>[2]Outubro!$F$25</f>
        <v>94</v>
      </c>
      <c r="W6" s="18">
        <f>[2]Outubro!$F$26</f>
        <v>96</v>
      </c>
      <c r="X6" s="18">
        <f>[2]Outubro!$F$27</f>
        <v>88</v>
      </c>
      <c r="Y6" s="18">
        <f>[2]Outubro!$F$28</f>
        <v>95</v>
      </c>
      <c r="Z6" s="18">
        <f>[2]Outubro!$F$29</f>
        <v>96</v>
      </c>
      <c r="AA6" s="18">
        <f>[2]Outubro!$F$30</f>
        <v>97</v>
      </c>
      <c r="AB6" s="18">
        <f>[2]Outubro!$F$31</f>
        <v>93</v>
      </c>
      <c r="AC6" s="18">
        <f>[2]Outubro!$F$32</f>
        <v>76</v>
      </c>
      <c r="AD6" s="18">
        <f>[2]Outubro!$F$33</f>
        <v>89</v>
      </c>
      <c r="AE6" s="18">
        <f>[2]Outubro!$F$34</f>
        <v>95</v>
      </c>
      <c r="AF6" s="18">
        <f>[2]Outubro!$F$35</f>
        <v>89</v>
      </c>
      <c r="AG6" s="47">
        <f>MAX(B6:AF6)</f>
        <v>97</v>
      </c>
      <c r="AH6" s="49">
        <f t="shared" ref="AH6:AH16" si="1">AVERAGE(B6:AF6)</f>
        <v>92.645161290322577</v>
      </c>
    </row>
    <row r="7" spans="1:35" ht="17.100000000000001" customHeight="1" x14ac:dyDescent="0.2">
      <c r="A7" s="16" t="s">
        <v>1</v>
      </c>
      <c r="B7" s="18">
        <f>[3]Outubro!$F$5</f>
        <v>91</v>
      </c>
      <c r="C7" s="18">
        <f>[3]Outubro!$F$6</f>
        <v>95</v>
      </c>
      <c r="D7" s="18">
        <f>[3]Outubro!$F$7</f>
        <v>94</v>
      </c>
      <c r="E7" s="18">
        <f>[3]Outubro!$F$8</f>
        <v>96</v>
      </c>
      <c r="F7" s="18">
        <f>[3]Outubro!$F$9</f>
        <v>92</v>
      </c>
      <c r="G7" s="18">
        <f>[3]Outubro!$F$10</f>
        <v>86</v>
      </c>
      <c r="H7" s="18">
        <f>[3]Outubro!$F$11</f>
        <v>81</v>
      </c>
      <c r="I7" s="18">
        <f>[3]Outubro!$F$12</f>
        <v>69</v>
      </c>
      <c r="J7" s="18">
        <f>[3]Outubro!$F$13</f>
        <v>69</v>
      </c>
      <c r="K7" s="18">
        <f>[3]Outubro!$F$14</f>
        <v>74</v>
      </c>
      <c r="L7" s="18">
        <f>[3]Outubro!$F$15</f>
        <v>92</v>
      </c>
      <c r="M7" s="18">
        <f>[3]Outubro!$F$16</f>
        <v>92</v>
      </c>
      <c r="N7" s="18">
        <f>[3]Outubro!$F$17</f>
        <v>95</v>
      </c>
      <c r="O7" s="18">
        <f>[3]Outubro!$F$18</f>
        <v>95</v>
      </c>
      <c r="P7" s="18">
        <f>[3]Outubro!$F$19</f>
        <v>96</v>
      </c>
      <c r="Q7" s="18">
        <f>[3]Outubro!$F$20</f>
        <v>93</v>
      </c>
      <c r="R7" s="18">
        <f>[3]Outubro!$F$21</f>
        <v>90</v>
      </c>
      <c r="S7" s="18">
        <f>[3]Outubro!$F$22</f>
        <v>96</v>
      </c>
      <c r="T7" s="18">
        <f>[3]Outubro!$F$23</f>
        <v>93</v>
      </c>
      <c r="U7" s="18">
        <f>[3]Outubro!$F$24</f>
        <v>88</v>
      </c>
      <c r="V7" s="18">
        <f>[3]Outubro!$F$25</f>
        <v>69</v>
      </c>
      <c r="W7" s="18">
        <f>[3]Outubro!$F$26</f>
        <v>93</v>
      </c>
      <c r="X7" s="18">
        <f>[3]Outubro!$F$27</f>
        <v>87</v>
      </c>
      <c r="Y7" s="18">
        <f>[3]Outubro!$F$28</f>
        <v>73</v>
      </c>
      <c r="Z7" s="18">
        <f>[3]Outubro!$F$29</f>
        <v>90</v>
      </c>
      <c r="AA7" s="18">
        <f>[3]Outubro!$F$30</f>
        <v>94</v>
      </c>
      <c r="AB7" s="18">
        <f>[3]Outubro!$F$31</f>
        <v>95</v>
      </c>
      <c r="AC7" s="18">
        <f>[3]Outubro!$F$32</f>
        <v>97</v>
      </c>
      <c r="AD7" s="18">
        <f>[3]Outubro!$F$33</f>
        <v>93</v>
      </c>
      <c r="AE7" s="18">
        <f>[3]Outubro!$F$34</f>
        <v>95</v>
      </c>
      <c r="AF7" s="18">
        <f>[3]Outubro!$F$35</f>
        <v>94</v>
      </c>
      <c r="AG7" s="47">
        <f>MAX(B7:AF7)</f>
        <v>97</v>
      </c>
      <c r="AH7" s="49">
        <f t="shared" si="1"/>
        <v>88.935483870967744</v>
      </c>
    </row>
    <row r="8" spans="1:35" ht="17.100000000000001" customHeight="1" x14ac:dyDescent="0.2">
      <c r="A8" s="16" t="s">
        <v>56</v>
      </c>
      <c r="B8" s="18">
        <f>[4]Outubro!$F$5</f>
        <v>96</v>
      </c>
      <c r="C8" s="18">
        <f>[4]Outubro!$F$6</f>
        <v>95</v>
      </c>
      <c r="D8" s="18">
        <f>[4]Outubro!$F$7</f>
        <v>95</v>
      </c>
      <c r="E8" s="18">
        <f>[4]Outubro!$F$8</f>
        <v>96</v>
      </c>
      <c r="F8" s="18">
        <f>[4]Outubro!$F$9</f>
        <v>88</v>
      </c>
      <c r="G8" s="18">
        <f>[4]Outubro!$F$10</f>
        <v>74</v>
      </c>
      <c r="H8" s="18">
        <f>[4]Outubro!$F$11</f>
        <v>75</v>
      </c>
      <c r="I8" s="18">
        <f>[4]Outubro!$F$12</f>
        <v>69</v>
      </c>
      <c r="J8" s="18">
        <f>[4]Outubro!$F$13</f>
        <v>69</v>
      </c>
      <c r="K8" s="18">
        <f>[4]Outubro!$F$14</f>
        <v>86</v>
      </c>
      <c r="L8" s="18">
        <f>[4]Outubro!$F$15</f>
        <v>73</v>
      </c>
      <c r="M8" s="18">
        <f>[4]Outubro!$F$16</f>
        <v>84</v>
      </c>
      <c r="N8" s="18">
        <f>[4]Outubro!$F$17</f>
        <v>92</v>
      </c>
      <c r="O8" s="18">
        <f>[4]Outubro!$F$18</f>
        <v>89</v>
      </c>
      <c r="P8" s="18">
        <f>[4]Outubro!$F$19</f>
        <v>92</v>
      </c>
      <c r="Q8" s="18">
        <f>[4]Outubro!$F$20</f>
        <v>94</v>
      </c>
      <c r="R8" s="18">
        <f>[4]Outubro!$F$21</f>
        <v>95</v>
      </c>
      <c r="S8" s="18">
        <f>[4]Outubro!$F$22</f>
        <v>94</v>
      </c>
      <c r="T8" s="18">
        <f>[4]Outubro!$F$23</f>
        <v>81</v>
      </c>
      <c r="U8" s="18">
        <f>[4]Outubro!$F$24</f>
        <v>74</v>
      </c>
      <c r="V8" s="18">
        <f>[4]Outubro!$F$25</f>
        <v>72</v>
      </c>
      <c r="W8" s="18">
        <f>[4]Outubro!$F$26</f>
        <v>92</v>
      </c>
      <c r="X8" s="18">
        <f>[4]Outubro!$F$27</f>
        <v>88</v>
      </c>
      <c r="Y8" s="18">
        <f>[4]Outubro!$F$28</f>
        <v>81</v>
      </c>
      <c r="Z8" s="18">
        <f>[4]Outubro!$F$29</f>
        <v>91</v>
      </c>
      <c r="AA8" s="18">
        <f>[4]Outubro!$F$30</f>
        <v>92</v>
      </c>
      <c r="AB8" s="18">
        <f>[4]Outubro!$F$31</f>
        <v>84</v>
      </c>
      <c r="AC8" s="18">
        <f>[4]Outubro!$F$32</f>
        <v>87</v>
      </c>
      <c r="AD8" s="18">
        <f>[4]Outubro!$F$33</f>
        <v>73</v>
      </c>
      <c r="AE8" s="18">
        <f>[4]Outubro!$F$34</f>
        <v>76</v>
      </c>
      <c r="AF8" s="18">
        <f>[4]Outubro!$F$35</f>
        <v>71</v>
      </c>
      <c r="AG8" s="47">
        <f>MAX(B8:AF8)</f>
        <v>96</v>
      </c>
      <c r="AH8" s="49">
        <f t="shared" ref="AH8" si="2">AVERAGE(B8:AF8)</f>
        <v>84.451612903225808</v>
      </c>
    </row>
    <row r="9" spans="1:35" ht="17.100000000000001" customHeight="1" x14ac:dyDescent="0.2">
      <c r="A9" s="16" t="s">
        <v>48</v>
      </c>
      <c r="B9" s="18">
        <f>[5]Outubro!$F$5</f>
        <v>97</v>
      </c>
      <c r="C9" s="18">
        <f>[5]Outubro!$F$6</f>
        <v>96</v>
      </c>
      <c r="D9" s="18">
        <f>[5]Outubro!$F$7</f>
        <v>94</v>
      </c>
      <c r="E9" s="18">
        <f>[5]Outubro!$F$8</f>
        <v>95</v>
      </c>
      <c r="F9" s="18">
        <f>[5]Outubro!$F$9</f>
        <v>96</v>
      </c>
      <c r="G9" s="18">
        <f>[5]Outubro!$F$10</f>
        <v>91</v>
      </c>
      <c r="H9" s="18">
        <f>[5]Outubro!$F$11</f>
        <v>96</v>
      </c>
      <c r="I9" s="18">
        <f>[5]Outubro!$F$12</f>
        <v>89</v>
      </c>
      <c r="J9" s="18">
        <f>[5]Outubro!$F$13</f>
        <v>82</v>
      </c>
      <c r="K9" s="18">
        <f>[5]Outubro!$F$14</f>
        <v>93</v>
      </c>
      <c r="L9" s="18">
        <f>[5]Outubro!$F$15</f>
        <v>96</v>
      </c>
      <c r="M9" s="18">
        <f>[5]Outubro!$F$16</f>
        <v>100</v>
      </c>
      <c r="N9" s="18">
        <f>[5]Outubro!$F$17</f>
        <v>96</v>
      </c>
      <c r="O9" s="18">
        <f>[5]Outubro!$F$18</f>
        <v>95</v>
      </c>
      <c r="P9" s="18">
        <f>[5]Outubro!$F$19</f>
        <v>95</v>
      </c>
      <c r="Q9" s="18">
        <f>[5]Outubro!$F$20</f>
        <v>96</v>
      </c>
      <c r="R9" s="18">
        <f>[5]Outubro!$F$21</f>
        <v>96</v>
      </c>
      <c r="S9" s="18">
        <f>[5]Outubro!$F$22</f>
        <v>100</v>
      </c>
      <c r="T9" s="18">
        <f>[5]Outubro!$F$23</f>
        <v>97</v>
      </c>
      <c r="U9" s="18">
        <f>[5]Outubro!$F$24</f>
        <v>92</v>
      </c>
      <c r="V9" s="18">
        <f>[5]Outubro!$F$25</f>
        <v>95</v>
      </c>
      <c r="W9" s="18">
        <f>[5]Outubro!$F$26</f>
        <v>95</v>
      </c>
      <c r="X9" s="18">
        <f>[5]Outubro!$F$27</f>
        <v>88</v>
      </c>
      <c r="Y9" s="18">
        <f>[5]Outubro!$F$28</f>
        <v>88</v>
      </c>
      <c r="Z9" s="18">
        <f>[5]Outubro!$F$29</f>
        <v>93</v>
      </c>
      <c r="AA9" s="18">
        <f>[5]Outubro!$F$30</f>
        <v>97</v>
      </c>
      <c r="AB9" s="18">
        <f>[5]Outubro!$F$31</f>
        <v>94</v>
      </c>
      <c r="AC9" s="18">
        <f>[5]Outubro!$F$32</f>
        <v>95</v>
      </c>
      <c r="AD9" s="18">
        <f>[5]Outubro!$F$33</f>
        <v>95</v>
      </c>
      <c r="AE9" s="18">
        <f>[5]Outubro!$F$34</f>
        <v>94</v>
      </c>
      <c r="AF9" s="18">
        <f>[5]Outubro!$F$35</f>
        <v>90</v>
      </c>
      <c r="AG9" s="47">
        <f>MAX(B9:AF9)</f>
        <v>100</v>
      </c>
      <c r="AH9" s="49">
        <f t="shared" ref="AH9" si="3">AVERAGE(B9:AF9)</f>
        <v>94.064516129032256</v>
      </c>
    </row>
    <row r="10" spans="1:35" ht="17.100000000000001" customHeight="1" x14ac:dyDescent="0.2">
      <c r="A10" s="16" t="s">
        <v>2</v>
      </c>
      <c r="B10" s="18">
        <f>[6]Outubro!$F$5</f>
        <v>96</v>
      </c>
      <c r="C10" s="18">
        <f>[6]Outubro!$F$6</f>
        <v>95</v>
      </c>
      <c r="D10" s="18">
        <f>[6]Outubro!$F$7</f>
        <v>87</v>
      </c>
      <c r="E10" s="18">
        <f>[6]Outubro!$F$8</f>
        <v>97</v>
      </c>
      <c r="F10" s="18">
        <f>[6]Outubro!$F$9</f>
        <v>97</v>
      </c>
      <c r="G10" s="18">
        <f>[6]Outubro!$F$10</f>
        <v>72</v>
      </c>
      <c r="H10" s="18">
        <f>[6]Outubro!$F$11</f>
        <v>75</v>
      </c>
      <c r="I10" s="18">
        <f>[6]Outubro!$F$12</f>
        <v>67</v>
      </c>
      <c r="J10" s="18">
        <f>[6]Outubro!$F$13</f>
        <v>81</v>
      </c>
      <c r="K10" s="18">
        <f>[6]Outubro!$F$14</f>
        <v>88</v>
      </c>
      <c r="L10" s="18">
        <f>[6]Outubro!$F$15</f>
        <v>93</v>
      </c>
      <c r="M10" s="18">
        <f>[6]Outubro!$F$16</f>
        <v>94</v>
      </c>
      <c r="N10" s="18">
        <f>[6]Outubro!$F$17</f>
        <v>90</v>
      </c>
      <c r="O10" s="18">
        <f>[6]Outubro!$F$18</f>
        <v>88</v>
      </c>
      <c r="P10" s="18">
        <f>[6]Outubro!$F$19</f>
        <v>94</v>
      </c>
      <c r="Q10" s="18">
        <f>[6]Outubro!$F$20</f>
        <v>89</v>
      </c>
      <c r="R10" s="18">
        <f>[6]Outubro!$F$21</f>
        <v>89</v>
      </c>
      <c r="S10" s="18">
        <f>[6]Outubro!$F$22</f>
        <v>90</v>
      </c>
      <c r="T10" s="18">
        <f>[6]Outubro!$F$23</f>
        <v>76</v>
      </c>
      <c r="U10" s="18">
        <f>[6]Outubro!$F$24</f>
        <v>65</v>
      </c>
      <c r="V10" s="18">
        <f>[6]Outubro!$F$25</f>
        <v>67</v>
      </c>
      <c r="W10" s="18">
        <f>[6]Outubro!$F$26</f>
        <v>95</v>
      </c>
      <c r="X10" s="18">
        <f>[6]Outubro!$F$27</f>
        <v>86</v>
      </c>
      <c r="Y10" s="18">
        <f>[6]Outubro!$F$28</f>
        <v>87</v>
      </c>
      <c r="Z10" s="18">
        <f>[6]Outubro!$F$29</f>
        <v>92</v>
      </c>
      <c r="AA10" s="18">
        <f>[6]Outubro!$F$30</f>
        <v>89</v>
      </c>
      <c r="AB10" s="18">
        <f>[6]Outubro!$F$31</f>
        <v>92</v>
      </c>
      <c r="AC10" s="18">
        <f>[6]Outubro!$F$32</f>
        <v>94</v>
      </c>
      <c r="AD10" s="18">
        <f>[6]Outubro!$F$33</f>
        <v>90</v>
      </c>
      <c r="AE10" s="18">
        <f>[6]Outubro!$F$34</f>
        <v>92</v>
      </c>
      <c r="AF10" s="18">
        <f>[6]Outubro!$F$35</f>
        <v>87</v>
      </c>
      <c r="AG10" s="47">
        <f t="shared" ref="AG10:AG16" si="4">MAX(B10:AF10)</f>
        <v>97</v>
      </c>
      <c r="AH10" s="49">
        <f>AVERAGE(B10:AF10)</f>
        <v>86.903225806451616</v>
      </c>
    </row>
    <row r="11" spans="1:35" ht="17.100000000000001" customHeight="1" x14ac:dyDescent="0.2">
      <c r="A11" s="16" t="s">
        <v>3</v>
      </c>
      <c r="B11" s="18">
        <f>[7]Outubro!$F$5</f>
        <v>94</v>
      </c>
      <c r="C11" s="18">
        <f>[7]Outubro!$F$6</f>
        <v>88</v>
      </c>
      <c r="D11" s="18">
        <f>[7]Outubro!$F$7</f>
        <v>92</v>
      </c>
      <c r="E11" s="18">
        <f>[7]Outubro!$F$8</f>
        <v>94</v>
      </c>
      <c r="F11" s="18">
        <f>[7]Outubro!$F$9</f>
        <v>95</v>
      </c>
      <c r="G11" s="18">
        <f>[7]Outubro!$F$10</f>
        <v>90</v>
      </c>
      <c r="H11" s="18">
        <f>[7]Outubro!$F$11</f>
        <v>73</v>
      </c>
      <c r="I11" s="18">
        <f>[7]Outubro!$F$12</f>
        <v>80</v>
      </c>
      <c r="J11" s="18">
        <f>[7]Outubro!$F$13</f>
        <v>92</v>
      </c>
      <c r="K11" s="18">
        <f>[7]Outubro!$F$14</f>
        <v>89</v>
      </c>
      <c r="L11" s="18">
        <f>[7]Outubro!$F$15</f>
        <v>74</v>
      </c>
      <c r="M11" s="18">
        <f>[7]Outubro!$F$16</f>
        <v>87</v>
      </c>
      <c r="N11" s="18">
        <f>[7]Outubro!$F$17</f>
        <v>90</v>
      </c>
      <c r="O11" s="18">
        <f>[7]Outubro!$F$18</f>
        <v>92</v>
      </c>
      <c r="P11" s="18">
        <f>[7]Outubro!$F$19</f>
        <v>91</v>
      </c>
      <c r="Q11" s="18">
        <f>[7]Outubro!$F$20</f>
        <v>91</v>
      </c>
      <c r="R11" s="18">
        <f>[7]Outubro!$F$21</f>
        <v>94</v>
      </c>
      <c r="S11" s="18">
        <f>[7]Outubro!$F$22</f>
        <v>95</v>
      </c>
      <c r="T11" s="18">
        <f>[7]Outubro!$F$23</f>
        <v>91</v>
      </c>
      <c r="U11" s="18">
        <f>[7]Outubro!$F$24</f>
        <v>88</v>
      </c>
      <c r="V11" s="18">
        <f>[7]Outubro!$F$25</f>
        <v>78</v>
      </c>
      <c r="W11" s="18">
        <f>[7]Outubro!$F$26</f>
        <v>83</v>
      </c>
      <c r="X11" s="18">
        <f>[7]Outubro!$F$27</f>
        <v>93</v>
      </c>
      <c r="Y11" s="18">
        <f>[7]Outubro!$F$28</f>
        <v>91</v>
      </c>
      <c r="Z11" s="18">
        <f>[7]Outubro!$F$29</f>
        <v>88</v>
      </c>
      <c r="AA11" s="18">
        <f>[7]Outubro!$F$30</f>
        <v>86</v>
      </c>
      <c r="AB11" s="18">
        <f>[7]Outubro!$F$31</f>
        <v>83</v>
      </c>
      <c r="AC11" s="18">
        <f>[7]Outubro!$F$32</f>
        <v>87</v>
      </c>
      <c r="AD11" s="18">
        <f>[7]Outubro!$F$33</f>
        <v>90</v>
      </c>
      <c r="AE11" s="18">
        <f>[7]Outubro!$F$34</f>
        <v>90</v>
      </c>
      <c r="AF11" s="18">
        <f>[7]Outubro!$F$35</f>
        <v>92</v>
      </c>
      <c r="AG11" s="47">
        <f t="shared" si="4"/>
        <v>95</v>
      </c>
      <c r="AH11" s="49">
        <f>AVERAGE(B11:AF11)</f>
        <v>88.41935483870968</v>
      </c>
    </row>
    <row r="12" spans="1:35" ht="17.100000000000001" customHeight="1" x14ac:dyDescent="0.2">
      <c r="A12" s="16" t="s">
        <v>4</v>
      </c>
      <c r="B12" s="18">
        <f>[8]Outubro!$F$5</f>
        <v>96</v>
      </c>
      <c r="C12" s="18">
        <f>[8]Outubro!$F$6</f>
        <v>91</v>
      </c>
      <c r="D12" s="18">
        <f>[8]Outubro!$F$7</f>
        <v>93</v>
      </c>
      <c r="E12" s="18">
        <f>[8]Outubro!$F$8</f>
        <v>95</v>
      </c>
      <c r="F12" s="18">
        <f>[8]Outubro!$F$9</f>
        <v>96</v>
      </c>
      <c r="G12" s="18">
        <f>[8]Outubro!$F$10</f>
        <v>63</v>
      </c>
      <c r="H12" s="18">
        <f>[8]Outubro!$F$11</f>
        <v>78</v>
      </c>
      <c r="I12" s="18">
        <f>[8]Outubro!$F$12</f>
        <v>77</v>
      </c>
      <c r="J12" s="18">
        <f>[8]Outubro!$F$13</f>
        <v>93</v>
      </c>
      <c r="K12" s="18">
        <f>[8]Outubro!$F$14</f>
        <v>90</v>
      </c>
      <c r="L12" s="18">
        <f>[8]Outubro!$F$15</f>
        <v>81</v>
      </c>
      <c r="M12" s="18">
        <f>[8]Outubro!$F$16</f>
        <v>94</v>
      </c>
      <c r="N12" s="18">
        <f>[8]Outubro!$F$17</f>
        <v>90</v>
      </c>
      <c r="O12" s="18">
        <f>[8]Outubro!$F$18</f>
        <v>91</v>
      </c>
      <c r="P12" s="18">
        <f>[8]Outubro!$F$19</f>
        <v>95</v>
      </c>
      <c r="Q12" s="18">
        <f>[8]Outubro!$F$20</f>
        <v>95</v>
      </c>
      <c r="R12" s="18">
        <f>[8]Outubro!$F$21</f>
        <v>88</v>
      </c>
      <c r="S12" s="18">
        <f>[8]Outubro!$F$22</f>
        <v>96</v>
      </c>
      <c r="T12" s="18">
        <f>[8]Outubro!$F$23</f>
        <v>92</v>
      </c>
      <c r="U12" s="18">
        <f>[8]Outubro!$F$24</f>
        <v>71</v>
      </c>
      <c r="V12" s="18">
        <f>[8]Outubro!$F$25</f>
        <v>81</v>
      </c>
      <c r="W12" s="18">
        <f>[8]Outubro!$F$26</f>
        <v>90</v>
      </c>
      <c r="X12" s="18">
        <f>[8]Outubro!$F$27</f>
        <v>92</v>
      </c>
      <c r="Y12" s="18">
        <f>[8]Outubro!$F$28</f>
        <v>85</v>
      </c>
      <c r="Z12" s="18">
        <f>[8]Outubro!$F$29</f>
        <v>91</v>
      </c>
      <c r="AA12" s="18">
        <f>[8]Outubro!$F$30</f>
        <v>87</v>
      </c>
      <c r="AB12" s="18">
        <f>[8]Outubro!$F$31</f>
        <v>81</v>
      </c>
      <c r="AC12" s="18">
        <f>[8]Outubro!$F$32</f>
        <v>92</v>
      </c>
      <c r="AD12" s="18">
        <f>[8]Outubro!$F$33</f>
        <v>94</v>
      </c>
      <c r="AE12" s="18">
        <f>[8]Outubro!$F$34</f>
        <v>93</v>
      </c>
      <c r="AF12" s="18">
        <f>[8]Outubro!$F$35</f>
        <v>92</v>
      </c>
      <c r="AG12" s="47">
        <f>MAX(B12:AF12)</f>
        <v>96</v>
      </c>
      <c r="AH12" s="49">
        <f t="shared" si="1"/>
        <v>88.483870967741936</v>
      </c>
    </row>
    <row r="13" spans="1:35" ht="17.100000000000001" customHeight="1" x14ac:dyDescent="0.2">
      <c r="A13" s="16" t="s">
        <v>5</v>
      </c>
      <c r="B13" s="20">
        <f>[9]Outubro!$F$5</f>
        <v>75</v>
      </c>
      <c r="C13" s="20">
        <f>[9]Outubro!$F$6</f>
        <v>89</v>
      </c>
      <c r="D13" s="20">
        <f>[9]Outubro!$F$7</f>
        <v>75</v>
      </c>
      <c r="E13" s="20">
        <f>[9]Outubro!$F$8</f>
        <v>88</v>
      </c>
      <c r="F13" s="20">
        <f>[9]Outubro!$F$9</f>
        <v>75</v>
      </c>
      <c r="G13" s="20">
        <f>[9]Outubro!$F$10</f>
        <v>73</v>
      </c>
      <c r="H13" s="20">
        <f>[9]Outubro!$F$11</f>
        <v>89</v>
      </c>
      <c r="I13" s="20">
        <f>[9]Outubro!$F$12</f>
        <v>83</v>
      </c>
      <c r="J13" s="20">
        <f>[9]Outubro!$F$13</f>
        <v>61</v>
      </c>
      <c r="K13" s="20">
        <f>[9]Outubro!$F$14</f>
        <v>75</v>
      </c>
      <c r="L13" s="20">
        <f>[9]Outubro!$F$15</f>
        <v>86</v>
      </c>
      <c r="M13" s="20">
        <f>[9]Outubro!$F$16</f>
        <v>88</v>
      </c>
      <c r="N13" s="20">
        <f>[9]Outubro!$F$17</f>
        <v>89</v>
      </c>
      <c r="O13" s="20">
        <f>[9]Outubro!$F$18</f>
        <v>89</v>
      </c>
      <c r="P13" s="20">
        <f>[9]Outubro!$F$19</f>
        <v>92</v>
      </c>
      <c r="Q13" s="20">
        <f>[9]Outubro!$F$20</f>
        <v>91</v>
      </c>
      <c r="R13" s="20">
        <f>[9]Outubro!$F$21</f>
        <v>90</v>
      </c>
      <c r="S13" s="20">
        <f>[9]Outubro!$F$22</f>
        <v>92</v>
      </c>
      <c r="T13" s="20">
        <f>[9]Outubro!$F$23</f>
        <v>85</v>
      </c>
      <c r="U13" s="20">
        <f>[9]Outubro!$F$24</f>
        <v>73</v>
      </c>
      <c r="V13" s="20">
        <f>[9]Outubro!$F$25</f>
        <v>77</v>
      </c>
      <c r="W13" s="20">
        <f>[9]Outubro!$F$26</f>
        <v>85</v>
      </c>
      <c r="X13" s="20">
        <f>[9]Outubro!$F$27</f>
        <v>87</v>
      </c>
      <c r="Y13" s="20">
        <f>[9]Outubro!$F$28</f>
        <v>75</v>
      </c>
      <c r="Z13" s="20">
        <f>[9]Outubro!$F$29</f>
        <v>88</v>
      </c>
      <c r="AA13" s="20">
        <f>[9]Outubro!$F$30</f>
        <v>92</v>
      </c>
      <c r="AB13" s="20">
        <f>[9]Outubro!$F$31</f>
        <v>89</v>
      </c>
      <c r="AC13" s="20">
        <f>[9]Outubro!$F$32</f>
        <v>93</v>
      </c>
      <c r="AD13" s="20">
        <f>[9]Outubro!$F$33</f>
        <v>90</v>
      </c>
      <c r="AE13" s="20">
        <f>[9]Outubro!$F$34</f>
        <v>86</v>
      </c>
      <c r="AF13" s="20">
        <f>[9]Outubro!$F$35</f>
        <v>92</v>
      </c>
      <c r="AG13" s="47">
        <f t="shared" si="4"/>
        <v>93</v>
      </c>
      <c r="AH13" s="49">
        <f t="shared" si="1"/>
        <v>84.258064516129039</v>
      </c>
    </row>
    <row r="14" spans="1:35" ht="17.100000000000001" customHeight="1" x14ac:dyDescent="0.2">
      <c r="A14" s="16" t="s">
        <v>50</v>
      </c>
      <c r="B14" s="20">
        <f>[10]Outubro!$F$5</f>
        <v>95</v>
      </c>
      <c r="C14" s="20">
        <f>[10]Outubro!$F$6</f>
        <v>94</v>
      </c>
      <c r="D14" s="20">
        <f>[10]Outubro!$F$7</f>
        <v>87</v>
      </c>
      <c r="E14" s="20">
        <f>[10]Outubro!$F$8</f>
        <v>95</v>
      </c>
      <c r="F14" s="20">
        <f>[10]Outubro!$F$9</f>
        <v>97</v>
      </c>
      <c r="G14" s="20">
        <f>[10]Outubro!$F$10</f>
        <v>72</v>
      </c>
      <c r="H14" s="20">
        <f>[10]Outubro!$F$11</f>
        <v>73</v>
      </c>
      <c r="I14" s="20">
        <f>[10]Outubro!$F$12</f>
        <v>68</v>
      </c>
      <c r="J14" s="20">
        <f>[10]Outubro!$F$13</f>
        <v>87</v>
      </c>
      <c r="K14" s="20">
        <f>[10]Outubro!$F$14</f>
        <v>78</v>
      </c>
      <c r="L14" s="20">
        <f>[10]Outubro!$F$15</f>
        <v>83</v>
      </c>
      <c r="M14" s="20">
        <f>[10]Outubro!$F$16</f>
        <v>94</v>
      </c>
      <c r="N14" s="20">
        <f>[10]Outubro!$F$17</f>
        <v>94</v>
      </c>
      <c r="O14" s="20">
        <f>[10]Outubro!$F$18</f>
        <v>91</v>
      </c>
      <c r="P14" s="20">
        <f>[10]Outubro!$F$19</f>
        <v>95</v>
      </c>
      <c r="Q14" s="20">
        <f>[10]Outubro!$F$20</f>
        <v>89</v>
      </c>
      <c r="R14" s="20">
        <f>[10]Outubro!$F$21</f>
        <v>89</v>
      </c>
      <c r="S14" s="20">
        <f>[10]Outubro!$F$22</f>
        <v>96</v>
      </c>
      <c r="T14" s="20">
        <f>[10]Outubro!$F$23</f>
        <v>95</v>
      </c>
      <c r="U14" s="20">
        <f>[10]Outubro!$F$24</f>
        <v>83</v>
      </c>
      <c r="V14" s="20">
        <f>[10]Outubro!$F$25</f>
        <v>82</v>
      </c>
      <c r="W14" s="20">
        <f>[10]Outubro!$F$26</f>
        <v>86</v>
      </c>
      <c r="X14" s="20">
        <f>[10]Outubro!$F$27</f>
        <v>92</v>
      </c>
      <c r="Y14" s="20">
        <f>[10]Outubro!$F$28</f>
        <v>91</v>
      </c>
      <c r="Z14" s="20">
        <f>[10]Outubro!$F$29</f>
        <v>93</v>
      </c>
      <c r="AA14" s="20">
        <f>[10]Outubro!$F$30</f>
        <v>87</v>
      </c>
      <c r="AB14" s="20">
        <f>[10]Outubro!$F$31</f>
        <v>94</v>
      </c>
      <c r="AC14" s="20">
        <f>[10]Outubro!$F$32</f>
        <v>96</v>
      </c>
      <c r="AD14" s="20">
        <f>[10]Outubro!$F$33</f>
        <v>94</v>
      </c>
      <c r="AE14" s="20">
        <f>[10]Outubro!$F$34</f>
        <v>96</v>
      </c>
      <c r="AF14" s="20">
        <f>[10]Outubro!$F$35</f>
        <v>95</v>
      </c>
      <c r="AG14" s="47">
        <f t="shared" ref="AG14" si="5">MAX(B14:AF14)</f>
        <v>97</v>
      </c>
      <c r="AH14" s="49">
        <f t="shared" ref="AH14" si="6">AVERAGE(B14:AF14)</f>
        <v>89.064516129032256</v>
      </c>
    </row>
    <row r="15" spans="1:35" ht="17.100000000000001" customHeight="1" x14ac:dyDescent="0.2">
      <c r="A15" s="16" t="s">
        <v>6</v>
      </c>
      <c r="B15" s="20">
        <f>[11]Outubro!$F$5</f>
        <v>87</v>
      </c>
      <c r="C15" s="20">
        <f>[11]Outubro!$F$6</f>
        <v>91</v>
      </c>
      <c r="D15" s="20">
        <f>[11]Outubro!$F$7</f>
        <v>93</v>
      </c>
      <c r="E15" s="20">
        <f>[11]Outubro!$F$8</f>
        <v>92</v>
      </c>
      <c r="F15" s="20">
        <f>[11]Outubro!$F$9</f>
        <v>91</v>
      </c>
      <c r="G15" s="20">
        <f>[11]Outubro!$F$10</f>
        <v>66</v>
      </c>
      <c r="H15" s="20">
        <f>[11]Outubro!$F$11</f>
        <v>74</v>
      </c>
      <c r="I15" s="20">
        <f>[11]Outubro!$F$12</f>
        <v>63</v>
      </c>
      <c r="J15" s="20">
        <f>[11]Outubro!$F$13</f>
        <v>80</v>
      </c>
      <c r="K15" s="20">
        <f>[11]Outubro!$F$14</f>
        <v>88</v>
      </c>
      <c r="L15" s="20">
        <f>[11]Outubro!$F$15</f>
        <v>93</v>
      </c>
      <c r="M15" s="20">
        <f>[11]Outubro!$F$16</f>
        <v>86</v>
      </c>
      <c r="N15" s="20">
        <f>[11]Outubro!$F$17</f>
        <v>90</v>
      </c>
      <c r="O15" s="20">
        <f>[11]Outubro!$F$18</f>
        <v>93</v>
      </c>
      <c r="P15" s="20">
        <f>[11]Outubro!$F$19</f>
        <v>93</v>
      </c>
      <c r="Q15" s="20">
        <f>[11]Outubro!$F$20</f>
        <v>90</v>
      </c>
      <c r="R15" s="20">
        <f>[11]Outubro!$F$21</f>
        <v>89</v>
      </c>
      <c r="S15" s="20">
        <f>[11]Outubro!$F$22</f>
        <v>94</v>
      </c>
      <c r="T15" s="20">
        <f>[11]Outubro!$F$23</f>
        <v>93</v>
      </c>
      <c r="U15" s="20">
        <f>[11]Outubro!$F$24</f>
        <v>92</v>
      </c>
      <c r="V15" s="20">
        <f>[11]Outubro!$F$25</f>
        <v>74</v>
      </c>
      <c r="W15" s="20">
        <f>[11]Outubro!$F$26</f>
        <v>85</v>
      </c>
      <c r="X15" s="20">
        <f>[11]Outubro!$F$27</f>
        <v>88</v>
      </c>
      <c r="Y15" s="20">
        <f>[11]Outubro!$F$28</f>
        <v>92</v>
      </c>
      <c r="Z15" s="20">
        <f>[11]Outubro!$F$29</f>
        <v>93</v>
      </c>
      <c r="AA15" s="20">
        <f>[11]Outubro!$F$30</f>
        <v>91</v>
      </c>
      <c r="AB15" s="20">
        <f>[11]Outubro!$F$31</f>
        <v>92</v>
      </c>
      <c r="AC15" s="20">
        <f>[11]Outubro!$F$32</f>
        <v>94</v>
      </c>
      <c r="AD15" s="20">
        <f>[11]Outubro!$F$33</f>
        <v>92</v>
      </c>
      <c r="AE15" s="20">
        <f>[11]Outubro!$F$34</f>
        <v>93</v>
      </c>
      <c r="AF15" s="20">
        <f>[11]Outubro!$F$35</f>
        <v>94</v>
      </c>
      <c r="AG15" s="47">
        <f t="shared" si="4"/>
        <v>94</v>
      </c>
      <c r="AH15" s="49">
        <f t="shared" si="1"/>
        <v>87.935483870967744</v>
      </c>
    </row>
    <row r="16" spans="1:35" ht="17.100000000000001" customHeight="1" x14ac:dyDescent="0.2">
      <c r="A16" s="16" t="s">
        <v>7</v>
      </c>
      <c r="B16" s="20">
        <f>[12]Outubro!$F$5</f>
        <v>97</v>
      </c>
      <c r="C16" s="20">
        <f>[12]Outubro!$F$6</f>
        <v>98</v>
      </c>
      <c r="D16" s="20">
        <f>[12]Outubro!$F$7</f>
        <v>96</v>
      </c>
      <c r="E16" s="20">
        <f>[12]Outubro!$F$8</f>
        <v>97</v>
      </c>
      <c r="F16" s="20">
        <f>[12]Outubro!$F$9</f>
        <v>82</v>
      </c>
      <c r="G16" s="20">
        <f>[12]Outubro!$F$10</f>
        <v>82</v>
      </c>
      <c r="H16" s="20">
        <f>[12]Outubro!$F$11</f>
        <v>79</v>
      </c>
      <c r="I16" s="20">
        <f>[12]Outubro!$F$12</f>
        <v>77</v>
      </c>
      <c r="J16" s="20">
        <f>[12]Outubro!$F$13</f>
        <v>86</v>
      </c>
      <c r="K16" s="20">
        <f>[12]Outubro!$F$14</f>
        <v>84</v>
      </c>
      <c r="L16" s="20">
        <f>[12]Outubro!$F$15</f>
        <v>89</v>
      </c>
      <c r="M16" s="20">
        <f>[12]Outubro!$F$16</f>
        <v>96</v>
      </c>
      <c r="N16" s="20">
        <f>[12]Outubro!$F$17</f>
        <v>96</v>
      </c>
      <c r="O16" s="20">
        <f>[12]Outubro!$F$18</f>
        <v>96</v>
      </c>
      <c r="P16" s="20">
        <f>[12]Outubro!$F$19</f>
        <v>96</v>
      </c>
      <c r="Q16" s="20">
        <f>[12]Outubro!$F$20</f>
        <v>97</v>
      </c>
      <c r="R16" s="20">
        <f>[12]Outubro!$F$21</f>
        <v>96</v>
      </c>
      <c r="S16" s="20">
        <f>[12]Outubro!$F$22</f>
        <v>97</v>
      </c>
      <c r="T16" s="20">
        <f>[12]Outubro!$F$23</f>
        <v>79</v>
      </c>
      <c r="U16" s="20">
        <f>[12]Outubro!$F$24</f>
        <v>66</v>
      </c>
      <c r="V16" s="20">
        <f>[12]Outubro!$F$25</f>
        <v>91</v>
      </c>
      <c r="W16" s="20">
        <f>[12]Outubro!$F$26</f>
        <v>97</v>
      </c>
      <c r="X16" s="20">
        <f>[12]Outubro!$F$27</f>
        <v>90</v>
      </c>
      <c r="Y16" s="20">
        <f>[12]Outubro!$F$28</f>
        <v>93</v>
      </c>
      <c r="Z16" s="20">
        <f>[12]Outubro!$F$29</f>
        <v>96</v>
      </c>
      <c r="AA16" s="20">
        <f>[12]Outubro!$F$30</f>
        <v>95</v>
      </c>
      <c r="AB16" s="20">
        <f>[12]Outubro!$F$31</f>
        <v>92</v>
      </c>
      <c r="AC16" s="20">
        <f>[12]Outubro!$F$32</f>
        <v>82</v>
      </c>
      <c r="AD16" s="20">
        <f>[12]Outubro!$F$33</f>
        <v>76</v>
      </c>
      <c r="AE16" s="20">
        <f>[12]Outubro!$F$34</f>
        <v>89</v>
      </c>
      <c r="AF16" s="20">
        <f>[12]Outubro!$F$35</f>
        <v>94</v>
      </c>
      <c r="AG16" s="47">
        <f t="shared" si="4"/>
        <v>98</v>
      </c>
      <c r="AH16" s="49">
        <f t="shared" si="1"/>
        <v>89.709677419354833</v>
      </c>
    </row>
    <row r="17" spans="1:34" ht="17.100000000000001" customHeight="1" x14ac:dyDescent="0.2">
      <c r="A17" s="16" t="s">
        <v>8</v>
      </c>
      <c r="B17" s="20">
        <f>[13]Outubro!$F$5</f>
        <v>97</v>
      </c>
      <c r="C17" s="20">
        <f>[13]Outubro!$F$6</f>
        <v>96</v>
      </c>
      <c r="D17" s="20">
        <f>[13]Outubro!$F$7</f>
        <v>96</v>
      </c>
      <c r="E17" s="20">
        <f>[13]Outubro!$F$8</f>
        <v>97</v>
      </c>
      <c r="F17" s="20">
        <f>[13]Outubro!$F$9</f>
        <v>87</v>
      </c>
      <c r="G17" s="20">
        <f>[13]Outubro!$F$10</f>
        <v>91</v>
      </c>
      <c r="H17" s="20">
        <f>[13]Outubro!$F$11</f>
        <v>94</v>
      </c>
      <c r="I17" s="20">
        <f>[13]Outubro!$F$12</f>
        <v>80</v>
      </c>
      <c r="J17" s="20">
        <f>[13]Outubro!$F$13</f>
        <v>84</v>
      </c>
      <c r="K17" s="20">
        <f>[13]Outubro!$F$14</f>
        <v>79</v>
      </c>
      <c r="L17" s="20">
        <f>[13]Outubro!$F$15</f>
        <v>78</v>
      </c>
      <c r="M17" s="20">
        <f>[13]Outubro!$F$16</f>
        <v>91</v>
      </c>
      <c r="N17" s="20">
        <f>[13]Outubro!$F$17</f>
        <v>92</v>
      </c>
      <c r="O17" s="20">
        <f>[13]Outubro!$F$18</f>
        <v>97</v>
      </c>
      <c r="P17" s="20">
        <f>[13]Outubro!$F$19</f>
        <v>95</v>
      </c>
      <c r="Q17" s="20">
        <f>[13]Outubro!$F$20</f>
        <v>98</v>
      </c>
      <c r="R17" s="20">
        <f>[13]Outubro!$F$21</f>
        <v>97</v>
      </c>
      <c r="S17" s="20">
        <f>[13]Outubro!$F$22</f>
        <v>97</v>
      </c>
      <c r="T17" s="20">
        <f>[13]Outubro!$F$23</f>
        <v>87</v>
      </c>
      <c r="U17" s="20">
        <f>[13]Outubro!$F$24</f>
        <v>88</v>
      </c>
      <c r="V17" s="20">
        <f>[13]Outubro!$F$25</f>
        <v>92</v>
      </c>
      <c r="W17" s="20">
        <f>[13]Outubro!$F$26</f>
        <v>96</v>
      </c>
      <c r="X17" s="20">
        <f>[13]Outubro!$F$27</f>
        <v>92</v>
      </c>
      <c r="Y17" s="20">
        <f>[13]Outubro!$F$28</f>
        <v>95</v>
      </c>
      <c r="Z17" s="20">
        <f>[13]Outubro!$F$29</f>
        <v>96</v>
      </c>
      <c r="AA17" s="20">
        <f>[13]Outubro!$F$30</f>
        <v>91</v>
      </c>
      <c r="AB17" s="20">
        <f>[13]Outubro!$F$31</f>
        <v>95</v>
      </c>
      <c r="AC17" s="20">
        <f>[13]Outubro!$F$32</f>
        <v>80</v>
      </c>
      <c r="AD17" s="20">
        <f>[13]Outubro!$F$33</f>
        <v>83</v>
      </c>
      <c r="AE17" s="20">
        <f>[13]Outubro!$F$34</f>
        <v>78</v>
      </c>
      <c r="AF17" s="20">
        <f>[13]Outubro!$F$35</f>
        <v>75</v>
      </c>
      <c r="AG17" s="47">
        <f>MAX(B17:AF17)</f>
        <v>98</v>
      </c>
      <c r="AH17" s="49">
        <f>AVERAGE(B17:AF17)</f>
        <v>90.129032258064512</v>
      </c>
    </row>
    <row r="18" spans="1:34" ht="17.100000000000001" customHeight="1" x14ac:dyDescent="0.2">
      <c r="A18" s="16" t="s">
        <v>9</v>
      </c>
      <c r="B18" s="20">
        <f>[14]Outubro!$F$5</f>
        <v>97</v>
      </c>
      <c r="C18" s="20">
        <f>[14]Outubro!$F$6</f>
        <v>97</v>
      </c>
      <c r="D18" s="20">
        <f>[14]Outubro!$F$7</f>
        <v>96</v>
      </c>
      <c r="E18" s="20">
        <f>[14]Outubro!$F$8</f>
        <v>97</v>
      </c>
      <c r="F18" s="20">
        <f>[14]Outubro!$F$9</f>
        <v>82</v>
      </c>
      <c r="G18" s="20">
        <f>[14]Outubro!$F$10</f>
        <v>63</v>
      </c>
      <c r="H18" s="20">
        <f>[14]Outubro!$F$11</f>
        <v>77</v>
      </c>
      <c r="I18" s="20">
        <f>[14]Outubro!$F$12</f>
        <v>83</v>
      </c>
      <c r="J18" s="20">
        <f>[14]Outubro!$F$13</f>
        <v>87</v>
      </c>
      <c r="K18" s="20">
        <f>[14]Outubro!$F$14</f>
        <v>86</v>
      </c>
      <c r="L18" s="20">
        <f>[14]Outubro!$F$15</f>
        <v>84</v>
      </c>
      <c r="M18" s="20">
        <f>[14]Outubro!$F$16</f>
        <v>94</v>
      </c>
      <c r="N18" s="20">
        <f>[14]Outubro!$F$17</f>
        <v>96</v>
      </c>
      <c r="O18" s="20">
        <f>[14]Outubro!$F$18</f>
        <v>94</v>
      </c>
      <c r="P18" s="20">
        <f>[14]Outubro!$F$19</f>
        <v>91</v>
      </c>
      <c r="Q18" s="20">
        <f>[14]Outubro!$F$20</f>
        <v>96</v>
      </c>
      <c r="R18" s="20">
        <f>[14]Outubro!$F$21</f>
        <v>97</v>
      </c>
      <c r="S18" s="20">
        <f>[14]Outubro!$F$22</f>
        <v>95</v>
      </c>
      <c r="T18" s="20">
        <f>[14]Outubro!$F$23</f>
        <v>65</v>
      </c>
      <c r="U18" s="20">
        <f>[14]Outubro!$F$24</f>
        <v>72</v>
      </c>
      <c r="V18" s="20">
        <f>[14]Outubro!$F$25</f>
        <v>75</v>
      </c>
      <c r="W18" s="20">
        <f>[14]Outubro!$F$26</f>
        <v>95</v>
      </c>
      <c r="X18" s="20">
        <f>[14]Outubro!$F$27</f>
        <v>86</v>
      </c>
      <c r="Y18" s="20">
        <f>[14]Outubro!$F$28</f>
        <v>91</v>
      </c>
      <c r="Z18" s="20">
        <f>[14]Outubro!$F$29</f>
        <v>96</v>
      </c>
      <c r="AA18" s="20">
        <f>[14]Outubro!$F$30</f>
        <v>90</v>
      </c>
      <c r="AB18" s="20">
        <f>[14]Outubro!$F$31</f>
        <v>89</v>
      </c>
      <c r="AC18" s="20">
        <f>[14]Outubro!$F$32</f>
        <v>76</v>
      </c>
      <c r="AD18" s="20">
        <f>[14]Outubro!$F$33</f>
        <v>74</v>
      </c>
      <c r="AE18" s="20">
        <f>[14]Outubro!$F$34</f>
        <v>70</v>
      </c>
      <c r="AF18" s="20">
        <f>[14]Outubro!$F$35</f>
        <v>73</v>
      </c>
      <c r="AG18" s="47">
        <f t="shared" ref="AG18:AG29" si="7">MAX(B18:AF18)</f>
        <v>97</v>
      </c>
      <c r="AH18" s="49">
        <f t="shared" ref="AH18:AH30" si="8">AVERAGE(B18:AF18)</f>
        <v>85.935483870967744</v>
      </c>
    </row>
    <row r="19" spans="1:34" ht="17.100000000000001" customHeight="1" x14ac:dyDescent="0.2">
      <c r="A19" s="16" t="s">
        <v>49</v>
      </c>
      <c r="B19" s="20">
        <f>[15]Outubro!$F$5</f>
        <v>95</v>
      </c>
      <c r="C19" s="20">
        <f>[15]Outubro!$F$6</f>
        <v>95</v>
      </c>
      <c r="D19" s="20">
        <f>[15]Outubro!$F$7</f>
        <v>93</v>
      </c>
      <c r="E19" s="20">
        <f>[15]Outubro!$F$8</f>
        <v>95</v>
      </c>
      <c r="F19" s="20">
        <f>[15]Outubro!$F$9</f>
        <v>92</v>
      </c>
      <c r="G19" s="20">
        <f>[15]Outubro!$F$10</f>
        <v>86</v>
      </c>
      <c r="H19" s="20">
        <f>[15]Outubro!$F$11</f>
        <v>92</v>
      </c>
      <c r="I19" s="20">
        <f>[15]Outubro!$F$12</f>
        <v>67</v>
      </c>
      <c r="J19" s="20">
        <f>[15]Outubro!$F$13</f>
        <v>75</v>
      </c>
      <c r="K19" s="20">
        <f>[15]Outubro!$F$14</f>
        <v>76</v>
      </c>
      <c r="L19" s="20">
        <f>[15]Outubro!$F$15</f>
        <v>94</v>
      </c>
      <c r="M19" s="20">
        <f>[15]Outubro!$F$16</f>
        <v>96</v>
      </c>
      <c r="N19" s="20">
        <f>[15]Outubro!$F$17</f>
        <v>96</v>
      </c>
      <c r="O19" s="20">
        <f>[15]Outubro!$F$18</f>
        <v>95</v>
      </c>
      <c r="P19" s="20">
        <f>[15]Outubro!$F$19</f>
        <v>95</v>
      </c>
      <c r="Q19" s="20">
        <f>[15]Outubro!$F$20</f>
        <v>95</v>
      </c>
      <c r="R19" s="20">
        <f>[15]Outubro!$F$21</f>
        <v>92</v>
      </c>
      <c r="S19" s="20">
        <f>[15]Outubro!$F$22</f>
        <v>92</v>
      </c>
      <c r="T19" s="20">
        <f>[15]Outubro!$F$23</f>
        <v>92</v>
      </c>
      <c r="U19" s="20">
        <f>[15]Outubro!$F$24</f>
        <v>92</v>
      </c>
      <c r="V19" s="20">
        <f>[15]Outubro!$F$25</f>
        <v>80</v>
      </c>
      <c r="W19" s="20">
        <f>[15]Outubro!$F$26</f>
        <v>95</v>
      </c>
      <c r="X19" s="20">
        <f>[15]Outubro!$F$27</f>
        <v>85</v>
      </c>
      <c r="Y19" s="20">
        <f>[15]Outubro!$F$28</f>
        <v>78</v>
      </c>
      <c r="Z19" s="20">
        <f>[15]Outubro!$F$29</f>
        <v>87</v>
      </c>
      <c r="AA19" s="20">
        <f>[15]Outubro!$F$30</f>
        <v>95</v>
      </c>
      <c r="AB19" s="20">
        <f>[15]Outubro!$F$31</f>
        <v>96</v>
      </c>
      <c r="AC19" s="20">
        <f>[15]Outubro!$F$32</f>
        <v>95</v>
      </c>
      <c r="AD19" s="20">
        <f>[15]Outubro!$F$33</f>
        <v>90</v>
      </c>
      <c r="AE19" s="20">
        <f>[15]Outubro!$F$34</f>
        <v>92</v>
      </c>
      <c r="AF19" s="20">
        <f>[15]Outubro!$F$35</f>
        <v>92</v>
      </c>
      <c r="AG19" s="47">
        <f t="shared" ref="AG19" si="9">MAX(B19:AF19)</f>
        <v>96</v>
      </c>
      <c r="AH19" s="49">
        <f t="shared" ref="AH19" si="10">AVERAGE(B19:AF19)</f>
        <v>90</v>
      </c>
    </row>
    <row r="20" spans="1:34" ht="17.100000000000001" customHeight="1" x14ac:dyDescent="0.2">
      <c r="A20" s="16" t="s">
        <v>10</v>
      </c>
      <c r="B20" s="20">
        <f>[16]Outubro!$F$5</f>
        <v>96</v>
      </c>
      <c r="C20" s="20">
        <f>[16]Outubro!$F$6</f>
        <v>96</v>
      </c>
      <c r="D20" s="20">
        <f>[16]Outubro!$F$7</f>
        <v>94</v>
      </c>
      <c r="E20" s="20">
        <f>[16]Outubro!$F$8</f>
        <v>96</v>
      </c>
      <c r="F20" s="20">
        <f>[16]Outubro!$F$9</f>
        <v>86</v>
      </c>
      <c r="G20" s="20">
        <f>[16]Outubro!$F$10</f>
        <v>87</v>
      </c>
      <c r="H20" s="20">
        <f>[16]Outubro!$F$11</f>
        <v>83</v>
      </c>
      <c r="I20" s="20">
        <f>[16]Outubro!$F$12</f>
        <v>74</v>
      </c>
      <c r="J20" s="20">
        <f>[16]Outubro!$F$13</f>
        <v>86</v>
      </c>
      <c r="K20" s="20">
        <f>[16]Outubro!$F$14</f>
        <v>86</v>
      </c>
      <c r="L20" s="20">
        <f>[16]Outubro!$F$15</f>
        <v>83</v>
      </c>
      <c r="M20" s="20">
        <f>[16]Outubro!$F$16</f>
        <v>94</v>
      </c>
      <c r="N20" s="20">
        <f>[16]Outubro!$F$17</f>
        <v>94</v>
      </c>
      <c r="O20" s="20">
        <f>[16]Outubro!$F$18</f>
        <v>95</v>
      </c>
      <c r="P20" s="20">
        <f>[16]Outubro!$F$19</f>
        <v>94</v>
      </c>
      <c r="Q20" s="20">
        <f>[16]Outubro!$F$20</f>
        <v>95</v>
      </c>
      <c r="R20" s="20">
        <f>[16]Outubro!$F$21</f>
        <v>95</v>
      </c>
      <c r="S20" s="20">
        <f>[16]Outubro!$F$22</f>
        <v>96</v>
      </c>
      <c r="T20" s="20">
        <f>[16]Outubro!$F$23</f>
        <v>88</v>
      </c>
      <c r="U20" s="20">
        <f>[16]Outubro!$F$24</f>
        <v>81</v>
      </c>
      <c r="V20" s="20">
        <f>[16]Outubro!$F$25</f>
        <v>96</v>
      </c>
      <c r="W20" s="20">
        <f>[16]Outubro!$F$26</f>
        <v>94</v>
      </c>
      <c r="X20" s="20">
        <f>[16]Outubro!$F$27</f>
        <v>83</v>
      </c>
      <c r="Y20" s="20">
        <f>[16]Outubro!$F$28</f>
        <v>94</v>
      </c>
      <c r="Z20" s="20">
        <f>[16]Outubro!$F$29</f>
        <v>94</v>
      </c>
      <c r="AA20" s="20">
        <f>[16]Outubro!$F$30</f>
        <v>94</v>
      </c>
      <c r="AB20" s="20">
        <f>[16]Outubro!$F$31</f>
        <v>95</v>
      </c>
      <c r="AC20" s="20">
        <f>[16]Outubro!$F$32</f>
        <v>82</v>
      </c>
      <c r="AD20" s="20">
        <f>[16]Outubro!$F$33</f>
        <v>72</v>
      </c>
      <c r="AE20" s="20">
        <f>[16]Outubro!$F$34</f>
        <v>75</v>
      </c>
      <c r="AF20" s="20">
        <f>[16]Outubro!$F$35</f>
        <v>70</v>
      </c>
      <c r="AG20" s="47">
        <f t="shared" si="7"/>
        <v>96</v>
      </c>
      <c r="AH20" s="49">
        <f t="shared" si="8"/>
        <v>88.645161290322577</v>
      </c>
    </row>
    <row r="21" spans="1:34" ht="17.100000000000001" customHeight="1" x14ac:dyDescent="0.2">
      <c r="A21" s="16" t="s">
        <v>11</v>
      </c>
      <c r="B21" s="20">
        <f>[17]Outubro!$F$5</f>
        <v>100</v>
      </c>
      <c r="C21" s="20">
        <f>[17]Outubro!$F$6</f>
        <v>100</v>
      </c>
      <c r="D21" s="20">
        <f>[17]Outubro!$F$7</f>
        <v>100</v>
      </c>
      <c r="E21" s="20">
        <f>[17]Outubro!$F$8</f>
        <v>100</v>
      </c>
      <c r="F21" s="20">
        <f>[17]Outubro!$F$9</f>
        <v>95</v>
      </c>
      <c r="G21" s="20">
        <f>[17]Outubro!$F$10</f>
        <v>85</v>
      </c>
      <c r="H21" s="20">
        <f>[17]Outubro!$F$11</f>
        <v>91</v>
      </c>
      <c r="I21" s="20">
        <f>[17]Outubro!$F$12</f>
        <v>82</v>
      </c>
      <c r="J21" s="20">
        <f>[17]Outubro!$F$13</f>
        <v>95</v>
      </c>
      <c r="K21" s="20">
        <f>[17]Outubro!$F$14</f>
        <v>100</v>
      </c>
      <c r="L21" s="20">
        <f>[17]Outubro!$F$15</f>
        <v>97</v>
      </c>
      <c r="M21" s="20">
        <f>[17]Outubro!$F$16</f>
        <v>100</v>
      </c>
      <c r="N21" s="20">
        <f>[17]Outubro!$F$17</f>
        <v>100</v>
      </c>
      <c r="O21" s="20">
        <f>[17]Outubro!$F$18</f>
        <v>100</v>
      </c>
      <c r="P21" s="20">
        <f>[17]Outubro!$F$19</f>
        <v>100</v>
      </c>
      <c r="Q21" s="20">
        <f>[17]Outubro!$F$20</f>
        <v>100</v>
      </c>
      <c r="R21" s="20">
        <f>[17]Outubro!$F$21</f>
        <v>100</v>
      </c>
      <c r="S21" s="20">
        <f>[17]Outubro!$F$22</f>
        <v>100</v>
      </c>
      <c r="T21" s="20">
        <f>[17]Outubro!$F$23</f>
        <v>87</v>
      </c>
      <c r="U21" s="20">
        <f>[17]Outubro!$F$24</f>
        <v>92</v>
      </c>
      <c r="V21" s="20">
        <f>[17]Outubro!$F$25</f>
        <v>84</v>
      </c>
      <c r="W21" s="20">
        <f>[17]Outubro!$F$26</f>
        <v>100</v>
      </c>
      <c r="X21" s="20">
        <f>[17]Outubro!$F$27</f>
        <v>93</v>
      </c>
      <c r="Y21" s="20">
        <f>[17]Outubro!$F$28</f>
        <v>87</v>
      </c>
      <c r="Z21" s="20">
        <f>[17]Outubro!$F$29</f>
        <v>99</v>
      </c>
      <c r="AA21" s="20">
        <f>[17]Outubro!$F$30</f>
        <v>100</v>
      </c>
      <c r="AB21" s="20">
        <f>[17]Outubro!$F$31</f>
        <v>100</v>
      </c>
      <c r="AC21" s="20">
        <f>[17]Outubro!$F$32</f>
        <v>100</v>
      </c>
      <c r="AD21" s="20">
        <f>[17]Outubro!$F$33</f>
        <v>91</v>
      </c>
      <c r="AE21" s="20">
        <f>[17]Outubro!$F$34</f>
        <v>100</v>
      </c>
      <c r="AF21" s="20">
        <f>[17]Outubro!$F$35</f>
        <v>100</v>
      </c>
      <c r="AG21" s="47">
        <f t="shared" si="7"/>
        <v>100</v>
      </c>
      <c r="AH21" s="49">
        <f t="shared" si="8"/>
        <v>96.064516129032256</v>
      </c>
    </row>
    <row r="22" spans="1:34" ht="17.100000000000001" customHeight="1" x14ac:dyDescent="0.2">
      <c r="A22" s="16" t="s">
        <v>12</v>
      </c>
      <c r="B22" s="20">
        <f>[18]Outubro!$F$5</f>
        <v>81</v>
      </c>
      <c r="C22" s="20">
        <f>[18]Outubro!$F$6</f>
        <v>88</v>
      </c>
      <c r="D22" s="20">
        <f>[18]Outubro!$F$7</f>
        <v>89</v>
      </c>
      <c r="E22" s="20">
        <f>[18]Outubro!$F$8</f>
        <v>95</v>
      </c>
      <c r="F22" s="20">
        <f>[18]Outubro!$F$9</f>
        <v>89</v>
      </c>
      <c r="G22" s="20">
        <f>[18]Outubro!$F$10</f>
        <v>84</v>
      </c>
      <c r="H22" s="20">
        <f>[18]Outubro!$F$11</f>
        <v>76</v>
      </c>
      <c r="I22" s="20">
        <f>[18]Outubro!$F$12</f>
        <v>67</v>
      </c>
      <c r="J22" s="20">
        <f>[18]Outubro!$F$13</f>
        <v>77</v>
      </c>
      <c r="K22" s="20">
        <f>[18]Outubro!$F$14</f>
        <v>78</v>
      </c>
      <c r="L22" s="20">
        <f>[18]Outubro!$F$15</f>
        <v>93</v>
      </c>
      <c r="M22" s="20">
        <f>[18]Outubro!$F$16</f>
        <v>94</v>
      </c>
      <c r="N22" s="20">
        <f>[18]Outubro!$F$17</f>
        <v>94</v>
      </c>
      <c r="O22" s="20">
        <f>[18]Outubro!$F$18</f>
        <v>95</v>
      </c>
      <c r="P22" s="20">
        <f>[18]Outubro!$F$19</f>
        <v>94</v>
      </c>
      <c r="Q22" s="20">
        <f>[18]Outubro!$F$20</f>
        <v>93</v>
      </c>
      <c r="R22" s="20">
        <f>[18]Outubro!$F$21</f>
        <v>87</v>
      </c>
      <c r="S22" s="20">
        <f>[18]Outubro!$F$22</f>
        <v>91</v>
      </c>
      <c r="T22" s="20">
        <f>[18]Outubro!$F$23</f>
        <v>84</v>
      </c>
      <c r="U22" s="20">
        <f>[18]Outubro!$F$24</f>
        <v>89</v>
      </c>
      <c r="V22" s="20">
        <f>[18]Outubro!$F$25</f>
        <v>75</v>
      </c>
      <c r="W22" s="20">
        <f>[18]Outubro!$F$26</f>
        <v>93</v>
      </c>
      <c r="X22" s="20">
        <f>[18]Outubro!$F$27</f>
        <v>91</v>
      </c>
      <c r="Y22" s="20">
        <f>[18]Outubro!$F$28</f>
        <v>88</v>
      </c>
      <c r="Z22" s="20">
        <f>[18]Outubro!$F$29</f>
        <v>86</v>
      </c>
      <c r="AA22" s="20">
        <f>[18]Outubro!$F$30</f>
        <v>93</v>
      </c>
      <c r="AB22" s="20">
        <f>[18]Outubro!$F$31</f>
        <v>93</v>
      </c>
      <c r="AC22" s="20">
        <f>[18]Outubro!$F$32</f>
        <v>96</v>
      </c>
      <c r="AD22" s="20">
        <f>[18]Outubro!$F$33</f>
        <v>92</v>
      </c>
      <c r="AE22" s="20">
        <f>[18]Outubro!$F$34</f>
        <v>95</v>
      </c>
      <c r="AF22" s="20">
        <f>[18]Outubro!$F$35</f>
        <v>92</v>
      </c>
      <c r="AG22" s="47">
        <f t="shared" si="7"/>
        <v>96</v>
      </c>
      <c r="AH22" s="49">
        <f t="shared" si="8"/>
        <v>88.129032258064512</v>
      </c>
    </row>
    <row r="23" spans="1:34" ht="17.100000000000001" customHeight="1" x14ac:dyDescent="0.2">
      <c r="A23" s="16" t="s">
        <v>13</v>
      </c>
      <c r="B23" s="20">
        <f>[19]Outubro!$F$5</f>
        <v>78</v>
      </c>
      <c r="C23" s="20">
        <f>[19]Outubro!$F$6</f>
        <v>80</v>
      </c>
      <c r="D23" s="20">
        <f>[19]Outubro!$F$7</f>
        <v>88</v>
      </c>
      <c r="E23" s="20">
        <f>[19]Outubro!$F$8</f>
        <v>86</v>
      </c>
      <c r="F23" s="20">
        <f>[19]Outubro!$F$9</f>
        <v>84</v>
      </c>
      <c r="G23" s="20">
        <f>[19]Outubro!$F$10</f>
        <v>68</v>
      </c>
      <c r="H23" s="20">
        <f>[19]Outubro!$F$11</f>
        <v>82</v>
      </c>
      <c r="I23" s="20">
        <f>[19]Outubro!$F$12</f>
        <v>75</v>
      </c>
      <c r="J23" s="20">
        <f>[19]Outubro!$F$13</f>
        <v>72</v>
      </c>
      <c r="K23" s="20">
        <f>[19]Outubro!$F$14</f>
        <v>77</v>
      </c>
      <c r="L23" s="20">
        <f>[19]Outubro!$F$15</f>
        <v>81</v>
      </c>
      <c r="M23" s="20">
        <f>[19]Outubro!$F$16</f>
        <v>87</v>
      </c>
      <c r="N23" s="20">
        <f>[19]Outubro!$F$17</f>
        <v>88</v>
      </c>
      <c r="O23" s="20">
        <f>[19]Outubro!$F$18</f>
        <v>94</v>
      </c>
      <c r="P23" s="20">
        <f>[19]Outubro!$F$19</f>
        <v>87</v>
      </c>
      <c r="Q23" s="20">
        <f>[19]Outubro!$F$20</f>
        <v>92</v>
      </c>
      <c r="R23" s="20">
        <f>[19]Outubro!$F$21</f>
        <v>79</v>
      </c>
      <c r="S23" s="20">
        <f>[19]Outubro!$F$22</f>
        <v>92</v>
      </c>
      <c r="T23" s="20">
        <f>[19]Outubro!$F$23</f>
        <v>88</v>
      </c>
      <c r="U23" s="20">
        <f>[19]Outubro!$F$24</f>
        <v>84</v>
      </c>
      <c r="V23" s="20">
        <f>[19]Outubro!$F$25</f>
        <v>69</v>
      </c>
      <c r="W23" s="20">
        <f>[19]Outubro!$F$26</f>
        <v>81</v>
      </c>
      <c r="X23" s="20">
        <f>[19]Outubro!$F$27</f>
        <v>84</v>
      </c>
      <c r="Y23" s="20">
        <f>[19]Outubro!$F$28</f>
        <v>84</v>
      </c>
      <c r="Z23" s="20">
        <f>[19]Outubro!$F$29</f>
        <v>92</v>
      </c>
      <c r="AA23" s="20">
        <f>[19]Outubro!$F$30</f>
        <v>93</v>
      </c>
      <c r="AB23" s="20">
        <f>[19]Outubro!$F$31</f>
        <v>86</v>
      </c>
      <c r="AC23" s="20">
        <f>[19]Outubro!$F$32</f>
        <v>93</v>
      </c>
      <c r="AD23" s="20">
        <f>[19]Outubro!$F$33</f>
        <v>90</v>
      </c>
      <c r="AE23" s="20">
        <f>[19]Outubro!$F$34</f>
        <v>88</v>
      </c>
      <c r="AF23" s="20">
        <f>[19]Outubro!$F$35</f>
        <v>91</v>
      </c>
      <c r="AG23" s="47">
        <f t="shared" si="7"/>
        <v>94</v>
      </c>
      <c r="AH23" s="49">
        <f t="shared" si="8"/>
        <v>84.290322580645167</v>
      </c>
    </row>
    <row r="24" spans="1:34" ht="17.100000000000001" customHeight="1" x14ac:dyDescent="0.2">
      <c r="A24" s="16" t="s">
        <v>14</v>
      </c>
      <c r="B24" s="20">
        <f>[20]Outubro!$F$5</f>
        <v>95</v>
      </c>
      <c r="C24" s="20">
        <f>[20]Outubro!$F$6</f>
        <v>94</v>
      </c>
      <c r="D24" s="20">
        <f>[20]Outubro!$F$7</f>
        <v>88</v>
      </c>
      <c r="E24" s="20">
        <f>[20]Outubro!$F$8</f>
        <v>94</v>
      </c>
      <c r="F24" s="20">
        <f>[20]Outubro!$F$9</f>
        <v>95</v>
      </c>
      <c r="G24" s="20">
        <f>[20]Outubro!$F$10</f>
        <v>80</v>
      </c>
      <c r="H24" s="20">
        <f>[20]Outubro!$F$11</f>
        <v>70</v>
      </c>
      <c r="I24" s="20">
        <f>[20]Outubro!$F$12</f>
        <v>95</v>
      </c>
      <c r="J24" s="20">
        <f>[20]Outubro!$F$13</f>
        <v>94</v>
      </c>
      <c r="K24" s="20">
        <f>[20]Outubro!$F$14</f>
        <v>85</v>
      </c>
      <c r="L24" s="20">
        <f>[20]Outubro!$F$15</f>
        <v>67</v>
      </c>
      <c r="M24" s="20">
        <f>[20]Outubro!$F$16</f>
        <v>68</v>
      </c>
      <c r="N24" s="20">
        <f>[20]Outubro!$F$17</f>
        <v>82</v>
      </c>
      <c r="O24" s="20">
        <f>[20]Outubro!$F$18</f>
        <v>86</v>
      </c>
      <c r="P24" s="20">
        <f>[20]Outubro!$F$19</f>
        <v>93</v>
      </c>
      <c r="Q24" s="20">
        <f>[20]Outubro!$F$20</f>
        <v>90</v>
      </c>
      <c r="R24" s="20">
        <f>[20]Outubro!$F$21</f>
        <v>94</v>
      </c>
      <c r="S24" s="20">
        <f>[20]Outubro!$F$22</f>
        <v>94</v>
      </c>
      <c r="T24" s="20">
        <f>[20]Outubro!$F$23</f>
        <v>93</v>
      </c>
      <c r="U24" s="20">
        <f>[20]Outubro!$F$24</f>
        <v>89</v>
      </c>
      <c r="V24" s="20">
        <f>[20]Outubro!$F$25</f>
        <v>74</v>
      </c>
      <c r="W24" s="20">
        <f>[20]Outubro!$F$26</f>
        <v>88</v>
      </c>
      <c r="X24" s="20">
        <f>[20]Outubro!$F$27</f>
        <v>87</v>
      </c>
      <c r="Y24" s="20">
        <f>[20]Outubro!$F$28</f>
        <v>83</v>
      </c>
      <c r="Z24" s="20">
        <f>[20]Outubro!$F$29</f>
        <v>88</v>
      </c>
      <c r="AA24" s="20">
        <f>[20]Outubro!$F$30</f>
        <v>84</v>
      </c>
      <c r="AB24" s="20">
        <f>[20]Outubro!$F$31</f>
        <v>85</v>
      </c>
      <c r="AC24" s="20">
        <f>[20]Outubro!$F$32</f>
        <v>91</v>
      </c>
      <c r="AD24" s="20">
        <f>[20]Outubro!$F$33</f>
        <v>85</v>
      </c>
      <c r="AE24" s="20">
        <f>[20]Outubro!$F$34</f>
        <v>80</v>
      </c>
      <c r="AF24" s="20">
        <f>[20]Outubro!$F$35</f>
        <v>91</v>
      </c>
      <c r="AG24" s="47">
        <f t="shared" si="7"/>
        <v>95</v>
      </c>
      <c r="AH24" s="49">
        <f t="shared" si="8"/>
        <v>86.516129032258064</v>
      </c>
    </row>
    <row r="25" spans="1:34" ht="17.100000000000001" customHeight="1" x14ac:dyDescent="0.2">
      <c r="A25" s="16" t="s">
        <v>15</v>
      </c>
      <c r="B25" s="20">
        <f>[21]Outubro!$F$5</f>
        <v>100</v>
      </c>
      <c r="C25" s="20">
        <f>[21]Outubro!$F$6</f>
        <v>100</v>
      </c>
      <c r="D25" s="20">
        <f>[21]Outubro!$F$7</f>
        <v>98</v>
      </c>
      <c r="E25" s="20">
        <f>[21]Outubro!$F$8</f>
        <v>98</v>
      </c>
      <c r="F25" s="20">
        <f>[21]Outubro!$F$9</f>
        <v>79</v>
      </c>
      <c r="G25" s="20">
        <f>[21]Outubro!$F$10</f>
        <v>60</v>
      </c>
      <c r="H25" s="20">
        <f>[21]Outubro!$F$11</f>
        <v>60</v>
      </c>
      <c r="I25" s="20">
        <f>[21]Outubro!$F$12</f>
        <v>81</v>
      </c>
      <c r="J25" s="20">
        <f>[21]Outubro!$F$13</f>
        <v>90</v>
      </c>
      <c r="K25" s="20">
        <f>[21]Outubro!$F$14</f>
        <v>97</v>
      </c>
      <c r="L25" s="20">
        <f>[21]Outubro!$F$15</f>
        <v>92</v>
      </c>
      <c r="M25" s="20">
        <f>[21]Outubro!$F$16</f>
        <v>96</v>
      </c>
      <c r="N25" s="20">
        <f>[21]Outubro!$F$17</f>
        <v>98</v>
      </c>
      <c r="O25" s="20">
        <f>[21]Outubro!$F$18</f>
        <v>98</v>
      </c>
      <c r="P25" s="20">
        <f>[21]Outubro!$F$19</f>
        <v>98</v>
      </c>
      <c r="Q25" s="20">
        <f>[21]Outubro!$F$20</f>
        <v>99</v>
      </c>
      <c r="R25" s="20">
        <f>[21]Outubro!$F$21</f>
        <v>98</v>
      </c>
      <c r="S25" s="20">
        <f>[21]Outubro!$F$22</f>
        <v>91</v>
      </c>
      <c r="T25" s="20">
        <f>[21]Outubro!$F$23</f>
        <v>65</v>
      </c>
      <c r="U25" s="20">
        <f>[21]Outubro!$F$24</f>
        <v>61</v>
      </c>
      <c r="V25" s="20">
        <f>[21]Outubro!$F$25</f>
        <v>95</v>
      </c>
      <c r="W25" s="20">
        <f>[21]Outubro!$F$26</f>
        <v>96</v>
      </c>
      <c r="X25" s="20">
        <f>[21]Outubro!$F$27</f>
        <v>92</v>
      </c>
      <c r="Y25" s="20">
        <f>[21]Outubro!$F$28</f>
        <v>86</v>
      </c>
      <c r="Z25" s="20">
        <f>[21]Outubro!$F$29</f>
        <v>95</v>
      </c>
      <c r="AA25" s="20">
        <f>[21]Outubro!$F$30</f>
        <v>100</v>
      </c>
      <c r="AB25" s="20">
        <f>[21]Outubro!$F$31</f>
        <v>92</v>
      </c>
      <c r="AC25" s="20">
        <f>[21]Outubro!$F$32</f>
        <v>72</v>
      </c>
      <c r="AD25" s="20">
        <f>[21]Outubro!$F$33</f>
        <v>81</v>
      </c>
      <c r="AE25" s="20">
        <f>[21]Outubro!$F$34</f>
        <v>96</v>
      </c>
      <c r="AF25" s="20">
        <f>[21]Outubro!$F$35</f>
        <v>90</v>
      </c>
      <c r="AG25" s="47">
        <f t="shared" si="7"/>
        <v>100</v>
      </c>
      <c r="AH25" s="49">
        <f t="shared" si="8"/>
        <v>88.838709677419359</v>
      </c>
    </row>
    <row r="26" spans="1:34" ht="17.100000000000001" customHeight="1" x14ac:dyDescent="0.2">
      <c r="A26" s="16" t="s">
        <v>16</v>
      </c>
      <c r="B26" s="20">
        <f>[22]Outubro!$F$5</f>
        <v>84</v>
      </c>
      <c r="C26" s="20">
        <f>[22]Outubro!$F$6</f>
        <v>90</v>
      </c>
      <c r="D26" s="20">
        <f>[22]Outubro!$F$7</f>
        <v>93</v>
      </c>
      <c r="E26" s="20">
        <f>[22]Outubro!$F$8</f>
        <v>95</v>
      </c>
      <c r="F26" s="20">
        <f>[22]Outubro!$F$9</f>
        <v>86</v>
      </c>
      <c r="G26" s="20">
        <f>[22]Outubro!$F$10</f>
        <v>71</v>
      </c>
      <c r="H26" s="20">
        <f>[22]Outubro!$F$11</f>
        <v>89</v>
      </c>
      <c r="I26" s="20">
        <f>[22]Outubro!$F$12</f>
        <v>88</v>
      </c>
      <c r="J26" s="20">
        <f>[22]Outubro!$F$13</f>
        <v>52</v>
      </c>
      <c r="K26" s="20">
        <f>[22]Outubro!$F$14</f>
        <v>94</v>
      </c>
      <c r="L26" s="20">
        <f>[22]Outubro!$F$15</f>
        <v>90</v>
      </c>
      <c r="M26" s="20">
        <f>[22]Outubro!$F$16</f>
        <v>87</v>
      </c>
      <c r="N26" s="20">
        <f>[22]Outubro!$F$17</f>
        <v>92</v>
      </c>
      <c r="O26" s="20">
        <f>[22]Outubro!$F$18</f>
        <v>94</v>
      </c>
      <c r="P26" s="20">
        <f>[22]Outubro!$F$19</f>
        <v>94</v>
      </c>
      <c r="Q26" s="20">
        <f>[22]Outubro!$F$20</f>
        <v>96</v>
      </c>
      <c r="R26" s="20">
        <f>[22]Outubro!$F$21</f>
        <v>95</v>
      </c>
      <c r="S26" s="20">
        <f>[22]Outubro!$F$22</f>
        <v>90</v>
      </c>
      <c r="T26" s="20">
        <f>[22]Outubro!$F$23</f>
        <v>90</v>
      </c>
      <c r="U26" s="20">
        <f>[22]Outubro!$F$24</f>
        <v>81</v>
      </c>
      <c r="V26" s="20">
        <f>[22]Outubro!$F$25</f>
        <v>93</v>
      </c>
      <c r="W26" s="20">
        <f>[22]Outubro!$F$26</f>
        <v>93</v>
      </c>
      <c r="X26" s="20">
        <f>[22]Outubro!$F$27</f>
        <v>91</v>
      </c>
      <c r="Y26" s="20">
        <f>[22]Outubro!$F$28</f>
        <v>83</v>
      </c>
      <c r="Z26" s="20">
        <f>[22]Outubro!$F$29</f>
        <v>96</v>
      </c>
      <c r="AA26" s="20">
        <f>[22]Outubro!$F$30</f>
        <v>95</v>
      </c>
      <c r="AB26" s="20">
        <f>[22]Outubro!$F$31</f>
        <v>96</v>
      </c>
      <c r="AC26" s="20">
        <f>[22]Outubro!$F$32</f>
        <v>87</v>
      </c>
      <c r="AD26" s="20">
        <f>[22]Outubro!$F$33</f>
        <v>90</v>
      </c>
      <c r="AE26" s="20">
        <f>[22]Outubro!$F$34</f>
        <v>93</v>
      </c>
      <c r="AF26" s="20">
        <f>[22]Outubro!$F$35</f>
        <v>94</v>
      </c>
      <c r="AG26" s="47">
        <f t="shared" si="7"/>
        <v>96</v>
      </c>
      <c r="AH26" s="49">
        <f t="shared" si="8"/>
        <v>89.096774193548384</v>
      </c>
    </row>
    <row r="27" spans="1:34" ht="17.100000000000001" customHeight="1" x14ac:dyDescent="0.2">
      <c r="A27" s="16" t="s">
        <v>17</v>
      </c>
      <c r="B27" s="20">
        <f>[23]Outubro!$F$5</f>
        <v>95</v>
      </c>
      <c r="C27" s="20">
        <f>[23]Outubro!$F$6</f>
        <v>96</v>
      </c>
      <c r="D27" s="20">
        <f>[23]Outubro!$F$7</f>
        <v>96</v>
      </c>
      <c r="E27" s="20">
        <f>[23]Outubro!$F$8</f>
        <v>97</v>
      </c>
      <c r="F27" s="20">
        <f>[23]Outubro!$F$9</f>
        <v>86</v>
      </c>
      <c r="G27" s="20">
        <f>[23]Outubro!$F$10</f>
        <v>95</v>
      </c>
      <c r="H27" s="20">
        <f>[23]Outubro!$F$11</f>
        <v>92</v>
      </c>
      <c r="I27" s="20">
        <f>[23]Outubro!$F$12</f>
        <v>78</v>
      </c>
      <c r="J27" s="20">
        <f>[23]Outubro!$F$13</f>
        <v>89</v>
      </c>
      <c r="K27" s="20">
        <f>[23]Outubro!$F$14</f>
        <v>91</v>
      </c>
      <c r="L27" s="20">
        <f>[23]Outubro!$F$15</f>
        <v>92</v>
      </c>
      <c r="M27" s="20">
        <f>[23]Outubro!$F$16</f>
        <v>95</v>
      </c>
      <c r="N27" s="20">
        <f>[23]Outubro!$F$17</f>
        <v>95</v>
      </c>
      <c r="O27" s="20">
        <f>[23]Outubro!$F$18</f>
        <v>97</v>
      </c>
      <c r="P27" s="20">
        <f>[23]Outubro!$F$19</f>
        <v>95</v>
      </c>
      <c r="Q27" s="20">
        <f>[23]Outubro!$F$20</f>
        <v>96</v>
      </c>
      <c r="R27" s="20">
        <f>[23]Outubro!$F$21</f>
        <v>96</v>
      </c>
      <c r="S27" s="20">
        <f>[23]Outubro!$F$22</f>
        <v>97</v>
      </c>
      <c r="T27" s="20">
        <f>[23]Outubro!$F$23</f>
        <v>95</v>
      </c>
      <c r="U27" s="20">
        <f>[23]Outubro!$F$24</f>
        <v>92</v>
      </c>
      <c r="V27" s="20">
        <f>[23]Outubro!$F$25</f>
        <v>85</v>
      </c>
      <c r="W27" s="20">
        <f>[23]Outubro!$F$26</f>
        <v>95</v>
      </c>
      <c r="X27" s="20">
        <f>[23]Outubro!$F$27</f>
        <v>93</v>
      </c>
      <c r="Y27" s="20">
        <f>[23]Outubro!$F$28</f>
        <v>96</v>
      </c>
      <c r="Z27" s="20">
        <f>[23]Outubro!$F$29</f>
        <v>95</v>
      </c>
      <c r="AA27" s="20">
        <f>[23]Outubro!$F$30</f>
        <v>96</v>
      </c>
      <c r="AB27" s="20">
        <f>[23]Outubro!$F$31</f>
        <v>96</v>
      </c>
      <c r="AC27" s="20">
        <f>[23]Outubro!$F$32</f>
        <v>95</v>
      </c>
      <c r="AD27" s="20">
        <f>[23]Outubro!$F$33</f>
        <v>80</v>
      </c>
      <c r="AE27" s="20">
        <f>[23]Outubro!$F$34</f>
        <v>85</v>
      </c>
      <c r="AF27" s="20">
        <f>[23]Outubro!$F$35</f>
        <v>94</v>
      </c>
      <c r="AG27" s="47">
        <f t="shared" si="7"/>
        <v>97</v>
      </c>
      <c r="AH27" s="49">
        <f t="shared" si="8"/>
        <v>92.741935483870961</v>
      </c>
    </row>
    <row r="28" spans="1:34" ht="17.100000000000001" customHeight="1" x14ac:dyDescent="0.2">
      <c r="A28" s="16" t="s">
        <v>18</v>
      </c>
      <c r="B28" s="20">
        <f>[24]Outubro!$F$5</f>
        <v>98</v>
      </c>
      <c r="C28" s="20">
        <f>[24]Outubro!$F$6</f>
        <v>96</v>
      </c>
      <c r="D28" s="20">
        <f>[24]Outubro!$F$7</f>
        <v>97</v>
      </c>
      <c r="E28" s="20">
        <f>[24]Outubro!$F$8</f>
        <v>97</v>
      </c>
      <c r="F28" s="20">
        <f>[24]Outubro!$F$9</f>
        <v>97</v>
      </c>
      <c r="G28" s="20">
        <f>[24]Outubro!$F$10</f>
        <v>72</v>
      </c>
      <c r="H28" s="20">
        <f>[24]Outubro!$F$11</f>
        <v>68</v>
      </c>
      <c r="I28" s="20">
        <f>[24]Outubro!$F$12</f>
        <v>70</v>
      </c>
      <c r="J28" s="20">
        <f>[24]Outubro!$F$13</f>
        <v>95</v>
      </c>
      <c r="K28" s="20">
        <f>[24]Outubro!$F$14</f>
        <v>90</v>
      </c>
      <c r="L28" s="20">
        <f>[24]Outubro!$F$15</f>
        <v>90</v>
      </c>
      <c r="M28" s="20">
        <f>[24]Outubro!$F$16</f>
        <v>94</v>
      </c>
      <c r="N28" s="20">
        <f>[24]Outubro!$F$17</f>
        <v>93</v>
      </c>
      <c r="O28" s="20">
        <f>[24]Outubro!$F$18</f>
        <v>96</v>
      </c>
      <c r="P28" s="20">
        <f>[24]Outubro!$F$19</f>
        <v>96</v>
      </c>
      <c r="Q28" s="20">
        <f>[24]Outubro!$F$20</f>
        <v>95</v>
      </c>
      <c r="R28" s="20">
        <f>[24]Outubro!$F$21</f>
        <v>96</v>
      </c>
      <c r="S28" s="20">
        <f>[24]Outubro!$F$22</f>
        <v>96</v>
      </c>
      <c r="T28" s="20">
        <f>[24]Outubro!$F$23</f>
        <v>89</v>
      </c>
      <c r="U28" s="20">
        <f>[24]Outubro!$F$24</f>
        <v>73</v>
      </c>
      <c r="V28" s="20">
        <f>[24]Outubro!$F$25</f>
        <v>78</v>
      </c>
      <c r="W28" s="20">
        <f>[24]Outubro!$F$26</f>
        <v>96</v>
      </c>
      <c r="X28" s="20">
        <f>[24]Outubro!$F$27</f>
        <v>88</v>
      </c>
      <c r="Y28" s="20">
        <f>[24]Outubro!$F$28</f>
        <v>86</v>
      </c>
      <c r="Z28" s="20">
        <f>[24]Outubro!$F$29</f>
        <v>94</v>
      </c>
      <c r="AA28" s="20">
        <f>[24]Outubro!$F$30</f>
        <v>95</v>
      </c>
      <c r="AB28" s="20">
        <f>[24]Outubro!$F$31</f>
        <v>95</v>
      </c>
      <c r="AC28" s="20">
        <f>[24]Outubro!$F$32</f>
        <v>76</v>
      </c>
      <c r="AD28" s="20">
        <f>[24]Outubro!$F$33</f>
        <v>96</v>
      </c>
      <c r="AE28" s="20">
        <f>[24]Outubro!$F$34</f>
        <v>97</v>
      </c>
      <c r="AF28" s="20">
        <f>[24]Outubro!$F$35</f>
        <v>95</v>
      </c>
      <c r="AG28" s="47">
        <f t="shared" si="7"/>
        <v>98</v>
      </c>
      <c r="AH28" s="49">
        <f t="shared" si="8"/>
        <v>90.129032258064512</v>
      </c>
    </row>
    <row r="29" spans="1:34" ht="17.100000000000001" customHeight="1" x14ac:dyDescent="0.2">
      <c r="A29" s="16" t="s">
        <v>19</v>
      </c>
      <c r="B29" s="20">
        <f>[25]Outubro!$F$5</f>
        <v>96</v>
      </c>
      <c r="C29" s="20">
        <f>[25]Outubro!$F$6</f>
        <v>94</v>
      </c>
      <c r="D29" s="20">
        <f>[25]Outubro!$F$7</f>
        <v>95</v>
      </c>
      <c r="E29" s="20">
        <f>[25]Outubro!$F$8</f>
        <v>95</v>
      </c>
      <c r="F29" s="20">
        <f>[25]Outubro!$F$9</f>
        <v>84</v>
      </c>
      <c r="G29" s="20">
        <f>[25]Outubro!$F$10</f>
        <v>83</v>
      </c>
      <c r="H29" s="20">
        <f>[25]Outubro!$F$11</f>
        <v>77</v>
      </c>
      <c r="I29" s="20">
        <f>[25]Outubro!$F$12</f>
        <v>77</v>
      </c>
      <c r="J29" s="20">
        <f>[25]Outubro!$F$13</f>
        <v>83</v>
      </c>
      <c r="K29" s="20">
        <f>[25]Outubro!$F$14</f>
        <v>79</v>
      </c>
      <c r="L29" s="20">
        <f>[25]Outubro!$F$15</f>
        <v>85</v>
      </c>
      <c r="M29" s="20">
        <f>[25]Outubro!$F$16</f>
        <v>91</v>
      </c>
      <c r="N29" s="20">
        <f>[25]Outubro!$F$17</f>
        <v>92</v>
      </c>
      <c r="O29" s="20">
        <f>[25]Outubro!$F$18</f>
        <v>93</v>
      </c>
      <c r="P29" s="20">
        <f>[25]Outubro!$F$19</f>
        <v>94</v>
      </c>
      <c r="Q29" s="20">
        <f>[25]Outubro!$F$20</f>
        <v>93</v>
      </c>
      <c r="R29" s="20">
        <f>[25]Outubro!$F$21</f>
        <v>94</v>
      </c>
      <c r="S29" s="20">
        <f>[25]Outubro!$F$22</f>
        <v>86</v>
      </c>
      <c r="T29" s="20">
        <f>[25]Outubro!$F$23</f>
        <v>70</v>
      </c>
      <c r="U29" s="20">
        <f>[25]Outubro!$F$24</f>
        <v>65</v>
      </c>
      <c r="V29" s="20">
        <f>[25]Outubro!$F$25</f>
        <v>100</v>
      </c>
      <c r="W29" s="20">
        <f>[25]Outubro!$F$26</f>
        <v>95</v>
      </c>
      <c r="X29" s="20">
        <f>[25]Outubro!$F$27</f>
        <v>88</v>
      </c>
      <c r="Y29" s="20">
        <f>[25]Outubro!$F$28</f>
        <v>86</v>
      </c>
      <c r="Z29" s="20">
        <f>[25]Outubro!$F$29</f>
        <v>94</v>
      </c>
      <c r="AA29" s="20">
        <f>[25]Outubro!$F$30</f>
        <v>95</v>
      </c>
      <c r="AB29" s="20">
        <f>[25]Outubro!$F$31</f>
        <v>95</v>
      </c>
      <c r="AC29" s="20">
        <f>[25]Outubro!$F$32</f>
        <v>76</v>
      </c>
      <c r="AD29" s="20">
        <f>[25]Outubro!$F$33</f>
        <v>83</v>
      </c>
      <c r="AE29" s="20">
        <f>[25]Outubro!$F$34</f>
        <v>84</v>
      </c>
      <c r="AF29" s="20">
        <f>[25]Outubro!$F$35</f>
        <v>81</v>
      </c>
      <c r="AG29" s="47">
        <f t="shared" si="7"/>
        <v>100</v>
      </c>
      <c r="AH29" s="49">
        <f>AVERAGE(B29:AF29)</f>
        <v>87.193548387096769</v>
      </c>
    </row>
    <row r="30" spans="1:34" ht="17.100000000000001" customHeight="1" x14ac:dyDescent="0.2">
      <c r="A30" s="16" t="s">
        <v>31</v>
      </c>
      <c r="B30" s="20">
        <f>[26]Outubro!$F$5</f>
        <v>96</v>
      </c>
      <c r="C30" s="20">
        <f>[26]Outubro!$F$6</f>
        <v>95</v>
      </c>
      <c r="D30" s="20">
        <f>[26]Outubro!$F$7</f>
        <v>89</v>
      </c>
      <c r="E30" s="20">
        <f>[26]Outubro!$F$8</f>
        <v>95</v>
      </c>
      <c r="F30" s="20">
        <f>[26]Outubro!$F$9</f>
        <v>90</v>
      </c>
      <c r="G30" s="20">
        <f>[26]Outubro!$F$10</f>
        <v>83</v>
      </c>
      <c r="H30" s="20">
        <f>[26]Outubro!$F$11</f>
        <v>83</v>
      </c>
      <c r="I30" s="20">
        <f>[26]Outubro!$F$12</f>
        <v>75</v>
      </c>
      <c r="J30" s="20">
        <f>[26]Outubro!$F$13</f>
        <v>81</v>
      </c>
      <c r="K30" s="20">
        <f>[26]Outubro!$F$14</f>
        <v>75</v>
      </c>
      <c r="L30" s="20">
        <f>[26]Outubro!$F$15</f>
        <v>95</v>
      </c>
      <c r="M30" s="20">
        <f>[26]Outubro!$F$16</f>
        <v>94</v>
      </c>
      <c r="N30" s="20">
        <f>[26]Outubro!$F$17</f>
        <v>93</v>
      </c>
      <c r="O30" s="20">
        <f>[26]Outubro!$F$18</f>
        <v>94</v>
      </c>
      <c r="P30" s="20">
        <f>[26]Outubro!$F$19</f>
        <v>95</v>
      </c>
      <c r="Q30" s="20">
        <f>[26]Outubro!$F$20</f>
        <v>96</v>
      </c>
      <c r="R30" s="20">
        <f>[26]Outubro!$F$21</f>
        <v>94</v>
      </c>
      <c r="S30" s="20">
        <f>[26]Outubro!$F$22</f>
        <v>95</v>
      </c>
      <c r="T30" s="20">
        <f>[26]Outubro!$F$23</f>
        <v>80</v>
      </c>
      <c r="U30" s="20">
        <f>[26]Outubro!$F$24</f>
        <v>69</v>
      </c>
      <c r="V30" s="20">
        <f>[26]Outubro!$F$25</f>
        <v>72</v>
      </c>
      <c r="W30" s="20">
        <f>[26]Outubro!$F$26</f>
        <v>94</v>
      </c>
      <c r="X30" s="20">
        <f>[26]Outubro!$F$27</f>
        <v>86</v>
      </c>
      <c r="Y30" s="20">
        <f>[26]Outubro!$F$28</f>
        <v>85</v>
      </c>
      <c r="Z30" s="20">
        <f>[26]Outubro!$F$29</f>
        <v>90</v>
      </c>
      <c r="AA30" s="20">
        <f>[26]Outubro!$F$30</f>
        <v>92</v>
      </c>
      <c r="AB30" s="20">
        <f>[26]Outubro!$F$31</f>
        <v>95</v>
      </c>
      <c r="AC30" s="20">
        <f>[26]Outubro!$F$32</f>
        <v>94</v>
      </c>
      <c r="AD30" s="20">
        <f>[26]Outubro!$F$33</f>
        <v>77</v>
      </c>
      <c r="AE30" s="20">
        <f>[26]Outubro!$F$34</f>
        <v>94</v>
      </c>
      <c r="AF30" s="20">
        <f>[26]Outubro!$F$35</f>
        <v>89</v>
      </c>
      <c r="AG30" s="47">
        <f>MAX(B30:AF30)</f>
        <v>96</v>
      </c>
      <c r="AH30" s="49">
        <f t="shared" si="8"/>
        <v>88.225806451612897</v>
      </c>
    </row>
    <row r="31" spans="1:34" ht="17.100000000000001" customHeight="1" x14ac:dyDescent="0.2">
      <c r="A31" s="16" t="s">
        <v>51</v>
      </c>
      <c r="B31" s="20">
        <f>[27]Outubro!$F$5</f>
        <v>92</v>
      </c>
      <c r="C31" s="20">
        <f>[27]Outubro!$F$6</f>
        <v>94</v>
      </c>
      <c r="D31" s="20">
        <f>[27]Outubro!$F$7</f>
        <v>84</v>
      </c>
      <c r="E31" s="20">
        <f>[27]Outubro!$F$8</f>
        <v>94</v>
      </c>
      <c r="F31" s="20">
        <f>[27]Outubro!$F$9</f>
        <v>94</v>
      </c>
      <c r="G31" s="20">
        <f>[27]Outubro!$F$10</f>
        <v>77</v>
      </c>
      <c r="H31" s="20">
        <f>[27]Outubro!$F$11</f>
        <v>86</v>
      </c>
      <c r="I31" s="20">
        <f>[27]Outubro!$F$12</f>
        <v>70</v>
      </c>
      <c r="J31" s="20">
        <f>[27]Outubro!$F$13</f>
        <v>88</v>
      </c>
      <c r="K31" s="20">
        <f>[27]Outubro!$F$14</f>
        <v>84</v>
      </c>
      <c r="L31" s="20">
        <f>[27]Outubro!$F$15</f>
        <v>85</v>
      </c>
      <c r="M31" s="20">
        <f>[27]Outubro!$F$16</f>
        <v>87</v>
      </c>
      <c r="N31" s="20">
        <f>[27]Outubro!$F$17</f>
        <v>95</v>
      </c>
      <c r="O31" s="20">
        <f>[27]Outubro!$F$18</f>
        <v>91</v>
      </c>
      <c r="P31" s="20">
        <f>[27]Outubro!$F$19</f>
        <v>95</v>
      </c>
      <c r="Q31" s="20">
        <f>[27]Outubro!$F$20</f>
        <v>94</v>
      </c>
      <c r="R31" s="20">
        <f>[27]Outubro!$F$21</f>
        <v>89</v>
      </c>
      <c r="S31" s="20">
        <f>[27]Outubro!$F$22</f>
        <v>92</v>
      </c>
      <c r="T31" s="20">
        <f>[27]Outubro!$F$23</f>
        <v>97</v>
      </c>
      <c r="U31" s="20">
        <f>[27]Outubro!$F$24</f>
        <v>84</v>
      </c>
      <c r="V31" s="20">
        <f>[27]Outubro!$F$25</f>
        <v>78</v>
      </c>
      <c r="W31" s="20">
        <f>[27]Outubro!$F$26</f>
        <v>89</v>
      </c>
      <c r="X31" s="20">
        <f>[27]Outubro!$F$27</f>
        <v>83</v>
      </c>
      <c r="Y31" s="20">
        <f>[27]Outubro!$F$28</f>
        <v>84</v>
      </c>
      <c r="Z31" s="20">
        <f>[27]Outubro!$F$29</f>
        <v>90</v>
      </c>
      <c r="AA31" s="20">
        <f>[27]Outubro!$F$30</f>
        <v>88</v>
      </c>
      <c r="AB31" s="20">
        <f>[27]Outubro!$F$31</f>
        <v>95</v>
      </c>
      <c r="AC31" s="20">
        <f>[27]Outubro!$F$32</f>
        <v>97</v>
      </c>
      <c r="AD31" s="20">
        <f>[27]Outubro!$F$33</f>
        <v>97</v>
      </c>
      <c r="AE31" s="20">
        <f>[27]Outubro!$F$34</f>
        <v>94</v>
      </c>
      <c r="AF31" s="20">
        <f>[27]Outubro!$F$35</f>
        <v>89</v>
      </c>
      <c r="AG31" s="47">
        <f>MAX(B31:AF31)</f>
        <v>97</v>
      </c>
      <c r="AH31" s="49">
        <f>AVERAGE(B31:AF31)</f>
        <v>88.903225806451616</v>
      </c>
    </row>
    <row r="32" spans="1:34" ht="17.100000000000001" customHeight="1" x14ac:dyDescent="0.2">
      <c r="A32" s="16" t="s">
        <v>20</v>
      </c>
      <c r="B32" s="20">
        <f>[28]Outubro!$F$5</f>
        <v>95</v>
      </c>
      <c r="C32" s="20">
        <f>[28]Outubro!$F$6</f>
        <v>94</v>
      </c>
      <c r="D32" s="20">
        <f>[28]Outubro!$F$7</f>
        <v>93</v>
      </c>
      <c r="E32" s="20">
        <f>[28]Outubro!$F$8</f>
        <v>96</v>
      </c>
      <c r="F32" s="20">
        <f>[28]Outubro!$F$9</f>
        <v>95</v>
      </c>
      <c r="G32" s="20">
        <f>[28]Outubro!$F$10</f>
        <v>76</v>
      </c>
      <c r="H32" s="20">
        <f>[28]Outubro!$F$11</f>
        <v>70</v>
      </c>
      <c r="I32" s="20">
        <f>[28]Outubro!$F$12</f>
        <v>91</v>
      </c>
      <c r="J32" s="20">
        <f>[28]Outubro!$F$13</f>
        <v>89</v>
      </c>
      <c r="K32" s="20">
        <f>[28]Outubro!$F$14</f>
        <v>81</v>
      </c>
      <c r="L32" s="20">
        <f>[28]Outubro!$F$15</f>
        <v>65</v>
      </c>
      <c r="M32" s="20">
        <f>[28]Outubro!$F$16</f>
        <v>71</v>
      </c>
      <c r="N32" s="20">
        <f>[28]Outubro!$F$17</f>
        <v>80</v>
      </c>
      <c r="O32" s="20">
        <f>[28]Outubro!$F$18</f>
        <v>87</v>
      </c>
      <c r="P32" s="20">
        <f>[28]Outubro!$F$19</f>
        <v>91</v>
      </c>
      <c r="Q32" s="20">
        <f>[28]Outubro!$F$20</f>
        <v>91</v>
      </c>
      <c r="R32" s="20">
        <f>[28]Outubro!$F$21</f>
        <v>96</v>
      </c>
      <c r="S32" s="20">
        <f>[28]Outubro!$F$22</f>
        <v>91</v>
      </c>
      <c r="T32" s="20">
        <f>[28]Outubro!$F$23</f>
        <v>85</v>
      </c>
      <c r="U32" s="20">
        <f>[28]Outubro!$F$24</f>
        <v>83</v>
      </c>
      <c r="V32" s="20">
        <f>[28]Outubro!$F$25</f>
        <v>77</v>
      </c>
      <c r="W32" s="20">
        <f>[28]Outubro!$F$26</f>
        <v>89</v>
      </c>
      <c r="X32" s="20">
        <f>[28]Outubro!$F$27</f>
        <v>82</v>
      </c>
      <c r="Y32" s="20">
        <f>[28]Outubro!$F$28</f>
        <v>82</v>
      </c>
      <c r="Z32" s="20">
        <f>[28]Outubro!$F$29</f>
        <v>81</v>
      </c>
      <c r="AA32" s="20">
        <f>[28]Outubro!$F$30</f>
        <v>92</v>
      </c>
      <c r="AB32" s="20">
        <f>[28]Outubro!$F$31</f>
        <v>90</v>
      </c>
      <c r="AC32" s="20">
        <f>[28]Outubro!$F$32</f>
        <v>89</v>
      </c>
      <c r="AD32" s="20">
        <f>[28]Outubro!$F$33</f>
        <v>68</v>
      </c>
      <c r="AE32" s="20">
        <f>[28]Outubro!$F$34</f>
        <v>72</v>
      </c>
      <c r="AF32" s="20">
        <f>[28]Outubro!$F$35</f>
        <v>75</v>
      </c>
      <c r="AG32" s="47">
        <f>MAX(B32:AF32)</f>
        <v>96</v>
      </c>
      <c r="AH32" s="49">
        <f>AVERAGE(B32:AF32)</f>
        <v>84.41935483870968</v>
      </c>
    </row>
    <row r="33" spans="1:35" s="5" customFormat="1" ht="17.100000000000001" customHeight="1" x14ac:dyDescent="0.2">
      <c r="A33" s="38" t="s">
        <v>33</v>
      </c>
      <c r="B33" s="39">
        <f t="shared" ref="B33:AG33" si="11">MAX(B5:B32)</f>
        <v>100</v>
      </c>
      <c r="C33" s="39">
        <f t="shared" si="11"/>
        <v>100</v>
      </c>
      <c r="D33" s="39">
        <f t="shared" si="11"/>
        <v>100</v>
      </c>
      <c r="E33" s="39">
        <f t="shared" si="11"/>
        <v>100</v>
      </c>
      <c r="F33" s="39">
        <f t="shared" si="11"/>
        <v>98</v>
      </c>
      <c r="G33" s="39">
        <f t="shared" si="11"/>
        <v>96</v>
      </c>
      <c r="H33" s="39">
        <f t="shared" si="11"/>
        <v>96</v>
      </c>
      <c r="I33" s="39">
        <f t="shared" si="11"/>
        <v>95</v>
      </c>
      <c r="J33" s="39">
        <f t="shared" si="11"/>
        <v>96</v>
      </c>
      <c r="K33" s="39">
        <f t="shared" si="11"/>
        <v>100</v>
      </c>
      <c r="L33" s="39">
        <f t="shared" si="11"/>
        <v>97</v>
      </c>
      <c r="M33" s="39">
        <f t="shared" si="11"/>
        <v>100</v>
      </c>
      <c r="N33" s="39">
        <f t="shared" si="11"/>
        <v>100</v>
      </c>
      <c r="O33" s="39">
        <f t="shared" si="11"/>
        <v>100</v>
      </c>
      <c r="P33" s="39">
        <f t="shared" si="11"/>
        <v>100</v>
      </c>
      <c r="Q33" s="39">
        <f t="shared" si="11"/>
        <v>100</v>
      </c>
      <c r="R33" s="39">
        <f t="shared" si="11"/>
        <v>100</v>
      </c>
      <c r="S33" s="39">
        <f t="shared" si="11"/>
        <v>100</v>
      </c>
      <c r="T33" s="39">
        <f t="shared" si="11"/>
        <v>97</v>
      </c>
      <c r="U33" s="39">
        <f t="shared" si="11"/>
        <v>94</v>
      </c>
      <c r="V33" s="39">
        <f t="shared" si="11"/>
        <v>100</v>
      </c>
      <c r="W33" s="39">
        <f t="shared" si="11"/>
        <v>100</v>
      </c>
      <c r="X33" s="39">
        <f t="shared" si="11"/>
        <v>94</v>
      </c>
      <c r="Y33" s="39">
        <f t="shared" si="11"/>
        <v>97</v>
      </c>
      <c r="Z33" s="39">
        <f t="shared" si="11"/>
        <v>99</v>
      </c>
      <c r="AA33" s="39">
        <f t="shared" si="11"/>
        <v>100</v>
      </c>
      <c r="AB33" s="39">
        <f t="shared" si="11"/>
        <v>100</v>
      </c>
      <c r="AC33" s="39">
        <f t="shared" si="11"/>
        <v>100</v>
      </c>
      <c r="AD33" s="39">
        <f t="shared" si="11"/>
        <v>97</v>
      </c>
      <c r="AE33" s="39">
        <f t="shared" si="11"/>
        <v>100</v>
      </c>
      <c r="AF33" s="39">
        <f t="shared" si="11"/>
        <v>100</v>
      </c>
      <c r="AG33" s="47">
        <f t="shared" si="11"/>
        <v>100</v>
      </c>
      <c r="AH33" s="51">
        <f>AVERAGE(AH5:AH32)</f>
        <v>88.826036866359431</v>
      </c>
      <c r="AI33" s="8"/>
    </row>
    <row r="35" spans="1:35" x14ac:dyDescent="0.2">
      <c r="D35" s="31"/>
      <c r="E35" s="31" t="s">
        <v>53</v>
      </c>
      <c r="F35" s="31"/>
      <c r="G35" s="31"/>
      <c r="H35" s="31"/>
      <c r="N35" s="2" t="s">
        <v>54</v>
      </c>
      <c r="Y35" s="2" t="s">
        <v>65</v>
      </c>
    </row>
    <row r="36" spans="1:35" x14ac:dyDescent="0.2">
      <c r="K36" s="32"/>
      <c r="L36" s="32"/>
      <c r="M36" s="32"/>
      <c r="N36" s="32" t="s">
        <v>55</v>
      </c>
      <c r="O36" s="32"/>
      <c r="P36" s="32"/>
      <c r="Y36" s="32" t="s">
        <v>66</v>
      </c>
      <c r="Z36" s="32"/>
      <c r="AA36" s="32"/>
    </row>
    <row r="43" spans="1:35" x14ac:dyDescent="0.2">
      <c r="X43" s="2" t="s">
        <v>52</v>
      </c>
    </row>
    <row r="44" spans="1:35" x14ac:dyDescent="0.2">
      <c r="E44" s="2" t="s">
        <v>52</v>
      </c>
      <c r="L44" s="2" t="s">
        <v>52</v>
      </c>
    </row>
    <row r="49" spans="8:8" x14ac:dyDescent="0.2">
      <c r="H49" s="2" t="s">
        <v>52</v>
      </c>
    </row>
  </sheetData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90" zoomScaleNormal="90" workbookViewId="0">
      <selection activeCell="AK28" sqref="AK28"/>
    </sheetView>
  </sheetViews>
  <sheetFormatPr defaultRowHeight="12.75" x14ac:dyDescent="0.2"/>
  <cols>
    <col min="1" max="1" width="17.7109375" style="2" customWidth="1"/>
    <col min="2" max="14" width="5.42578125" style="2" customWidth="1"/>
    <col min="15" max="16" width="5.140625" style="2" customWidth="1"/>
    <col min="17" max="17" width="5" style="2" customWidth="1"/>
    <col min="18" max="19" width="5.42578125" style="2" customWidth="1"/>
    <col min="20" max="21" width="5.140625" style="2" customWidth="1"/>
    <col min="22" max="26" width="5" style="2" customWidth="1"/>
    <col min="27" max="29" width="5.140625" style="2" customWidth="1"/>
    <col min="30" max="30" width="5" style="2" customWidth="1"/>
    <col min="31" max="31" width="5.140625" style="2" customWidth="1"/>
    <col min="32" max="32" width="5" style="2" customWidth="1"/>
    <col min="33" max="33" width="6.7109375" style="6" customWidth="1"/>
    <col min="34" max="34" width="7" style="1" customWidth="1"/>
  </cols>
  <sheetData>
    <row r="1" spans="1:34" ht="20.100000000000001" customHeight="1" x14ac:dyDescent="0.2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[1]Outubro!$G$5</f>
        <v>56</v>
      </c>
      <c r="C5" s="17">
        <f>[1]Outubro!$G$6</f>
        <v>77</v>
      </c>
      <c r="D5" s="17">
        <f>[1]Outubro!$G$7</f>
        <v>27</v>
      </c>
      <c r="E5" s="17">
        <f>[1]Outubro!$G$8</f>
        <v>60</v>
      </c>
      <c r="F5" s="17">
        <f>[1]Outubro!$G$9</f>
        <v>20</v>
      </c>
      <c r="G5" s="17">
        <f>[1]Outubro!$G$10</f>
        <v>15</v>
      </c>
      <c r="H5" s="17">
        <f>[1]Outubro!$G$11</f>
        <v>33</v>
      </c>
      <c r="I5" s="17">
        <f>[1]Outubro!$G$12</f>
        <v>42</v>
      </c>
      <c r="J5" s="17">
        <f>[1]Outubro!$G$13</f>
        <v>37</v>
      </c>
      <c r="K5" s="17">
        <f>[1]Outubro!$G$14</f>
        <v>26</v>
      </c>
      <c r="L5" s="17">
        <f>[1]Outubro!$G$15</f>
        <v>31</v>
      </c>
      <c r="M5" s="17">
        <f>[1]Outubro!$G$16</f>
        <v>35</v>
      </c>
      <c r="N5" s="17">
        <f>[1]Outubro!$G$17</f>
        <v>29</v>
      </c>
      <c r="O5" s="17">
        <f>[1]Outubro!$G$18</f>
        <v>29</v>
      </c>
      <c r="P5" s="17">
        <f>[1]Outubro!$G$19</f>
        <v>48</v>
      </c>
      <c r="Q5" s="17">
        <f>[1]Outubro!$G$20</f>
        <v>42</v>
      </c>
      <c r="R5" s="17">
        <f>[1]Outubro!$G$21</f>
        <v>42</v>
      </c>
      <c r="S5" s="17">
        <f>[1]Outubro!$G$22</f>
        <v>25</v>
      </c>
      <c r="T5" s="17">
        <f>[1]Outubro!$G$23</f>
        <v>19</v>
      </c>
      <c r="U5" s="17">
        <f>[1]Outubro!$G$24</f>
        <v>21</v>
      </c>
      <c r="V5" s="17">
        <f>[1]Outubro!$G$25</f>
        <v>30</v>
      </c>
      <c r="W5" s="17">
        <f>[1]Outubro!$G$26</f>
        <v>35</v>
      </c>
      <c r="X5" s="17">
        <f>[1]Outubro!$G$27</f>
        <v>29</v>
      </c>
      <c r="Y5" s="17">
        <f>[1]Outubro!$G$28</f>
        <v>29</v>
      </c>
      <c r="Z5" s="17">
        <f>[1]Outubro!$G$29</f>
        <v>40</v>
      </c>
      <c r="AA5" s="17">
        <f>[1]Outubro!$G$30</f>
        <v>38</v>
      </c>
      <c r="AB5" s="17">
        <f>[1]Outubro!$G$31</f>
        <v>33</v>
      </c>
      <c r="AC5" s="17">
        <f>[1]Outubro!$G$32</f>
        <v>43</v>
      </c>
      <c r="AD5" s="17">
        <f>[1]Outubro!$G$33</f>
        <v>34</v>
      </c>
      <c r="AE5" s="17">
        <f>[1]Outubro!$G$34</f>
        <v>29</v>
      </c>
      <c r="AF5" s="17">
        <f>[1]Outubro!$G$35</f>
        <v>34</v>
      </c>
      <c r="AG5" s="46">
        <f>MIN(B5:AF5)</f>
        <v>15</v>
      </c>
      <c r="AH5" s="51">
        <f>AVERAGE(B5:AF5)</f>
        <v>35.096774193548384</v>
      </c>
    </row>
    <row r="6" spans="1:34" ht="17.100000000000001" customHeight="1" x14ac:dyDescent="0.2">
      <c r="A6" s="16" t="s">
        <v>0</v>
      </c>
      <c r="B6" s="18">
        <f>[2]Outubro!$G$5</f>
        <v>78</v>
      </c>
      <c r="C6" s="18">
        <f>[2]Outubro!$G$6</f>
        <v>62</v>
      </c>
      <c r="D6" s="18">
        <f>[2]Outubro!$G$7</f>
        <v>43</v>
      </c>
      <c r="E6" s="18">
        <f>[2]Outubro!$G$8</f>
        <v>57</v>
      </c>
      <c r="F6" s="18">
        <f>[2]Outubro!$G$9</f>
        <v>28</v>
      </c>
      <c r="G6" s="18">
        <f>[2]Outubro!$G$10</f>
        <v>25</v>
      </c>
      <c r="H6" s="18">
        <f>[2]Outubro!$G$11</f>
        <v>30</v>
      </c>
      <c r="I6" s="18">
        <f>[2]Outubro!$G$12</f>
        <v>30</v>
      </c>
      <c r="J6" s="18">
        <f>[2]Outubro!$G$13</f>
        <v>36</v>
      </c>
      <c r="K6" s="18">
        <f>[2]Outubro!$G$14</f>
        <v>54</v>
      </c>
      <c r="L6" s="18">
        <f>[2]Outubro!$G$15</f>
        <v>50</v>
      </c>
      <c r="M6" s="18">
        <f>[2]Outubro!$G$16</f>
        <v>38</v>
      </c>
      <c r="N6" s="18">
        <f>[2]Outubro!$G$17</f>
        <v>46</v>
      </c>
      <c r="O6" s="18">
        <f>[2]Outubro!$G$18</f>
        <v>52</v>
      </c>
      <c r="P6" s="18">
        <f>[2]Outubro!$G$19</f>
        <v>65</v>
      </c>
      <c r="Q6" s="18">
        <f>[2]Outubro!$G$20</f>
        <v>58</v>
      </c>
      <c r="R6" s="18">
        <f>[2]Outubro!$G$21</f>
        <v>48</v>
      </c>
      <c r="S6" s="18">
        <f>[2]Outubro!$G$22</f>
        <v>25</v>
      </c>
      <c r="T6" s="18">
        <f>[2]Outubro!$G$23</f>
        <v>20</v>
      </c>
      <c r="U6" s="18">
        <f>[2]Outubro!$G$24</f>
        <v>25</v>
      </c>
      <c r="V6" s="18">
        <f>[2]Outubro!$G$25</f>
        <v>39</v>
      </c>
      <c r="W6" s="18">
        <f>[2]Outubro!$G$26</f>
        <v>41</v>
      </c>
      <c r="X6" s="18">
        <f>[2]Outubro!$G$27</f>
        <v>31</v>
      </c>
      <c r="Y6" s="18">
        <f>[2]Outubro!$G$28</f>
        <v>38</v>
      </c>
      <c r="Z6" s="18">
        <f>[2]Outubro!$G$29</f>
        <v>59</v>
      </c>
      <c r="AA6" s="18">
        <f>[2]Outubro!$G$30</f>
        <v>39</v>
      </c>
      <c r="AB6" s="18">
        <f>[2]Outubro!$G$31</f>
        <v>47</v>
      </c>
      <c r="AC6" s="18">
        <f>[2]Outubro!$G$32</f>
        <v>23</v>
      </c>
      <c r="AD6" s="18">
        <f>[2]Outubro!$G$33</f>
        <v>38</v>
      </c>
      <c r="AE6" s="18">
        <f>[2]Outubro!$G$34</f>
        <v>35</v>
      </c>
      <c r="AF6" s="18">
        <f>[2]Outubro!$G$35</f>
        <v>34</v>
      </c>
      <c r="AG6" s="53">
        <f>MIN(B6:AF6)</f>
        <v>20</v>
      </c>
      <c r="AH6" s="49">
        <f t="shared" ref="AH6:AH16" si="1">AVERAGE(B6:AF6)</f>
        <v>41.741935483870968</v>
      </c>
    </row>
    <row r="7" spans="1:34" ht="17.100000000000001" customHeight="1" x14ac:dyDescent="0.2">
      <c r="A7" s="16" t="s">
        <v>1</v>
      </c>
      <c r="B7" s="18">
        <f>[3]Outubro!$G$5</f>
        <v>60</v>
      </c>
      <c r="C7" s="18">
        <f>[3]Outubro!$G$6</f>
        <v>52</v>
      </c>
      <c r="D7" s="18">
        <f>[3]Outubro!$G$7</f>
        <v>32</v>
      </c>
      <c r="E7" s="18">
        <f>[3]Outubro!$G$8</f>
        <v>57</v>
      </c>
      <c r="F7" s="18">
        <f>[3]Outubro!$G$9</f>
        <v>26</v>
      </c>
      <c r="G7" s="18">
        <f>[3]Outubro!$G$10</f>
        <v>23</v>
      </c>
      <c r="H7" s="18">
        <f>[3]Outubro!$G$11</f>
        <v>28</v>
      </c>
      <c r="I7" s="18">
        <f>[3]Outubro!$G$12</f>
        <v>33</v>
      </c>
      <c r="J7" s="18">
        <f>[3]Outubro!$G$13</f>
        <v>30</v>
      </c>
      <c r="K7" s="18">
        <f>[3]Outubro!$G$14</f>
        <v>42</v>
      </c>
      <c r="L7" s="18">
        <f>[3]Outubro!$G$15</f>
        <v>54</v>
      </c>
      <c r="M7" s="18">
        <f>[3]Outubro!$G$16</f>
        <v>37</v>
      </c>
      <c r="N7" s="18">
        <f>[3]Outubro!$G$17</f>
        <v>65</v>
      </c>
      <c r="O7" s="18">
        <f>[3]Outubro!$G$18</f>
        <v>45</v>
      </c>
      <c r="P7" s="18">
        <f>[3]Outubro!$G$19</f>
        <v>64</v>
      </c>
      <c r="Q7" s="18">
        <f>[3]Outubro!$G$20</f>
        <v>48</v>
      </c>
      <c r="R7" s="18">
        <f>[3]Outubro!$G$21</f>
        <v>44</v>
      </c>
      <c r="S7" s="18">
        <f>[3]Outubro!$G$22</f>
        <v>30</v>
      </c>
      <c r="T7" s="18">
        <f>[3]Outubro!$G$23</f>
        <v>22</v>
      </c>
      <c r="U7" s="18">
        <f>[3]Outubro!$G$24</f>
        <v>33</v>
      </c>
      <c r="V7" s="18">
        <f>[3]Outubro!$G$25</f>
        <v>35</v>
      </c>
      <c r="W7" s="18">
        <f>[3]Outubro!$G$26</f>
        <v>46</v>
      </c>
      <c r="X7" s="18">
        <f>[3]Outubro!$G$27</f>
        <v>36</v>
      </c>
      <c r="Y7" s="18">
        <f>[3]Outubro!$G$28</f>
        <v>45</v>
      </c>
      <c r="Z7" s="18">
        <f>[3]Outubro!$G$29</f>
        <v>46</v>
      </c>
      <c r="AA7" s="18">
        <f>[3]Outubro!$G$30</f>
        <v>34</v>
      </c>
      <c r="AB7" s="18">
        <f>[3]Outubro!$G$31</f>
        <v>56</v>
      </c>
      <c r="AC7" s="18">
        <f>[3]Outubro!$G$32</f>
        <v>34</v>
      </c>
      <c r="AD7" s="18">
        <f>[3]Outubro!$G$33</f>
        <v>37</v>
      </c>
      <c r="AE7" s="18">
        <f>[3]Outubro!$G$34</f>
        <v>42</v>
      </c>
      <c r="AF7" s="18">
        <f>[3]Outubro!$G$35</f>
        <v>34</v>
      </c>
      <c r="AG7" s="53">
        <f t="shared" ref="AG7:AG16" si="2">MIN(B7:AF7)</f>
        <v>22</v>
      </c>
      <c r="AH7" s="49">
        <f t="shared" si="1"/>
        <v>40.967741935483872</v>
      </c>
    </row>
    <row r="8" spans="1:34" ht="17.100000000000001" customHeight="1" x14ac:dyDescent="0.2">
      <c r="A8" s="16" t="s">
        <v>56</v>
      </c>
      <c r="B8" s="18">
        <f>[4]Outubro!$G$5</f>
        <v>74</v>
      </c>
      <c r="C8" s="18">
        <f>[4]Outubro!$G$6</f>
        <v>79</v>
      </c>
      <c r="D8" s="18">
        <f>[4]Outubro!$G$7</f>
        <v>34</v>
      </c>
      <c r="E8" s="18">
        <f>[4]Outubro!$G$8</f>
        <v>52</v>
      </c>
      <c r="F8" s="18">
        <f>[4]Outubro!$G$9</f>
        <v>25</v>
      </c>
      <c r="G8" s="18">
        <f>[4]Outubro!$G$10</f>
        <v>26</v>
      </c>
      <c r="H8" s="18">
        <f>[4]Outubro!$G$11</f>
        <v>34</v>
      </c>
      <c r="I8" s="18">
        <f>[4]Outubro!$G$12</f>
        <v>33</v>
      </c>
      <c r="J8" s="18">
        <f>[4]Outubro!$G$13</f>
        <v>30</v>
      </c>
      <c r="K8" s="18">
        <f>[4]Outubro!$G$14</f>
        <v>34</v>
      </c>
      <c r="L8" s="18">
        <f>[4]Outubro!$G$15</f>
        <v>41</v>
      </c>
      <c r="M8" s="18">
        <f>[4]Outubro!$G$16</f>
        <v>35</v>
      </c>
      <c r="N8" s="18">
        <f>[4]Outubro!$G$17</f>
        <v>40</v>
      </c>
      <c r="O8" s="18">
        <f>[4]Outubro!$G$18</f>
        <v>33</v>
      </c>
      <c r="P8" s="18">
        <f>[4]Outubro!$G$19</f>
        <v>53</v>
      </c>
      <c r="Q8" s="18">
        <f>[4]Outubro!$G$20</f>
        <v>71</v>
      </c>
      <c r="R8" s="18">
        <f>[4]Outubro!$G$21</f>
        <v>57</v>
      </c>
      <c r="S8" s="18">
        <f>[4]Outubro!$G$22</f>
        <v>28</v>
      </c>
      <c r="T8" s="18">
        <f>[4]Outubro!$G$23</f>
        <v>18</v>
      </c>
      <c r="U8" s="18">
        <f>[4]Outubro!$G$24</f>
        <v>24</v>
      </c>
      <c r="V8" s="18">
        <f>[4]Outubro!$G$25</f>
        <v>31</v>
      </c>
      <c r="W8" s="18">
        <f>[4]Outubro!$G$26</f>
        <v>43</v>
      </c>
      <c r="X8" s="18">
        <f>[4]Outubro!$G$27</f>
        <v>42</v>
      </c>
      <c r="Y8" s="18">
        <f>[4]Outubro!$G$28</f>
        <v>34</v>
      </c>
      <c r="Z8" s="18">
        <f>[4]Outubro!$G$29</f>
        <v>38</v>
      </c>
      <c r="AA8" s="18">
        <f>[4]Outubro!$G$30</f>
        <v>42</v>
      </c>
      <c r="AB8" s="18">
        <f>[4]Outubro!$G$31</f>
        <v>45</v>
      </c>
      <c r="AC8" s="18">
        <f>[4]Outubro!$G$32</f>
        <v>37</v>
      </c>
      <c r="AD8" s="18">
        <f>[4]Outubro!$G$33</f>
        <v>33</v>
      </c>
      <c r="AE8" s="18">
        <f>[4]Outubro!$G$34</f>
        <v>31</v>
      </c>
      <c r="AF8" s="18">
        <f>[4]Outubro!$G$35</f>
        <v>40</v>
      </c>
      <c r="AG8" s="53">
        <f t="shared" ref="AG8" si="3">MIN(B8:AF8)</f>
        <v>18</v>
      </c>
      <c r="AH8" s="49">
        <f t="shared" ref="AH8" si="4">AVERAGE(B8:AF8)</f>
        <v>39.903225806451616</v>
      </c>
    </row>
    <row r="9" spans="1:34" ht="17.100000000000001" customHeight="1" x14ac:dyDescent="0.2">
      <c r="A9" s="16" t="s">
        <v>48</v>
      </c>
      <c r="B9" s="18">
        <f>[5]Outubro!$G$5</f>
        <v>86</v>
      </c>
      <c r="C9" s="18">
        <f>[5]Outubro!$G$6</f>
        <v>54</v>
      </c>
      <c r="D9" s="18">
        <f>[5]Outubro!$G$7</f>
        <v>36</v>
      </c>
      <c r="E9" s="18">
        <f>[5]Outubro!$G$8</f>
        <v>68</v>
      </c>
      <c r="F9" s="18">
        <f>[5]Outubro!$G$9</f>
        <v>23</v>
      </c>
      <c r="G9" s="18">
        <f>[5]Outubro!$G$10</f>
        <v>29</v>
      </c>
      <c r="H9" s="18">
        <f>[5]Outubro!$G$11</f>
        <v>24</v>
      </c>
      <c r="I9" s="18">
        <f>[5]Outubro!$G$12</f>
        <v>26</v>
      </c>
      <c r="J9" s="18">
        <f>[5]Outubro!$G$13</f>
        <v>29</v>
      </c>
      <c r="K9" s="18">
        <f>[5]Outubro!$G$14</f>
        <v>44</v>
      </c>
      <c r="L9" s="18">
        <f>[5]Outubro!$G$15</f>
        <v>55</v>
      </c>
      <c r="M9" s="18">
        <f>[5]Outubro!$G$16</f>
        <v>44</v>
      </c>
      <c r="N9" s="18">
        <f>[5]Outubro!$G$17</f>
        <v>59</v>
      </c>
      <c r="O9" s="18">
        <f>[5]Outubro!$G$18</f>
        <v>59</v>
      </c>
      <c r="P9" s="18">
        <f>[5]Outubro!$G$19</f>
        <v>75</v>
      </c>
      <c r="Q9" s="18">
        <f>[5]Outubro!$G$20</f>
        <v>52</v>
      </c>
      <c r="R9" s="18">
        <f>[5]Outubro!$G$21</f>
        <v>38</v>
      </c>
      <c r="S9" s="18">
        <f>[5]Outubro!$G$22</f>
        <v>25</v>
      </c>
      <c r="T9" s="18">
        <f>[5]Outubro!$G$23</f>
        <v>13</v>
      </c>
      <c r="U9" s="18">
        <f>[5]Outubro!$G$24</f>
        <v>30</v>
      </c>
      <c r="V9" s="18">
        <f>[5]Outubro!$G$25</f>
        <v>35</v>
      </c>
      <c r="W9" s="18">
        <f>[5]Outubro!$G$26</f>
        <v>45</v>
      </c>
      <c r="X9" s="18">
        <f>[5]Outubro!$G$27</f>
        <v>35</v>
      </c>
      <c r="Y9" s="18">
        <f>[5]Outubro!$G$28</f>
        <v>44</v>
      </c>
      <c r="Z9" s="18">
        <f>[5]Outubro!$G$29</f>
        <v>54</v>
      </c>
      <c r="AA9" s="18">
        <f>[5]Outubro!$G$30</f>
        <v>33</v>
      </c>
      <c r="AB9" s="18">
        <f>[5]Outubro!$G$31</f>
        <v>60</v>
      </c>
      <c r="AC9" s="18">
        <f>[5]Outubro!$G$32</f>
        <v>36</v>
      </c>
      <c r="AD9" s="18">
        <f>[5]Outubro!$G$33</f>
        <v>42</v>
      </c>
      <c r="AE9" s="18">
        <f>[5]Outubro!$G$34</f>
        <v>45</v>
      </c>
      <c r="AF9" s="18">
        <f>[5]Outubro!$G$35</f>
        <v>40</v>
      </c>
      <c r="AG9" s="53">
        <f t="shared" ref="AG9" si="5">MIN(B9:AF9)</f>
        <v>13</v>
      </c>
      <c r="AH9" s="49">
        <f t="shared" ref="AH9" si="6">AVERAGE(B9:AF9)</f>
        <v>43.161290322580648</v>
      </c>
    </row>
    <row r="10" spans="1:34" ht="17.100000000000001" customHeight="1" x14ac:dyDescent="0.2">
      <c r="A10" s="16" t="s">
        <v>2</v>
      </c>
      <c r="B10" s="18">
        <f>[6]Outubro!$G$5</f>
        <v>59</v>
      </c>
      <c r="C10" s="18">
        <f>[6]Outubro!$G$6</f>
        <v>62</v>
      </c>
      <c r="D10" s="18">
        <f>[6]Outubro!$G$7</f>
        <v>37</v>
      </c>
      <c r="E10" s="18">
        <f>[6]Outubro!$G$8</f>
        <v>62</v>
      </c>
      <c r="F10" s="18">
        <f>[6]Outubro!$G$9</f>
        <v>26</v>
      </c>
      <c r="G10" s="18">
        <f>[6]Outubro!$G$10</f>
        <v>23</v>
      </c>
      <c r="H10" s="18">
        <f>[6]Outubro!$G$11</f>
        <v>34</v>
      </c>
      <c r="I10" s="18">
        <f>[6]Outubro!$G$12</f>
        <v>35</v>
      </c>
      <c r="J10" s="18">
        <f>[6]Outubro!$G$13</f>
        <v>29</v>
      </c>
      <c r="K10" s="18">
        <f>[6]Outubro!$G$14</f>
        <v>34</v>
      </c>
      <c r="L10" s="18">
        <f>[6]Outubro!$G$15</f>
        <v>39</v>
      </c>
      <c r="M10" s="18">
        <f>[6]Outubro!$G$16</f>
        <v>36</v>
      </c>
      <c r="N10" s="18">
        <f>[6]Outubro!$G$17</f>
        <v>51</v>
      </c>
      <c r="O10" s="18">
        <f>[6]Outubro!$G$18</f>
        <v>40</v>
      </c>
      <c r="P10" s="18">
        <f>[6]Outubro!$G$19</f>
        <v>72</v>
      </c>
      <c r="Q10" s="18">
        <f>[6]Outubro!$G$20</f>
        <v>47</v>
      </c>
      <c r="R10" s="18">
        <f>[6]Outubro!$G$21</f>
        <v>44</v>
      </c>
      <c r="S10" s="18">
        <f>[6]Outubro!$G$22</f>
        <v>29</v>
      </c>
      <c r="T10" s="18">
        <f>[6]Outubro!$G$23</f>
        <v>19</v>
      </c>
      <c r="U10" s="18">
        <f>[6]Outubro!$G$24</f>
        <v>29</v>
      </c>
      <c r="V10" s="18">
        <f>[6]Outubro!$G$25</f>
        <v>39</v>
      </c>
      <c r="W10" s="18">
        <f>[6]Outubro!$G$26</f>
        <v>47</v>
      </c>
      <c r="X10" s="18">
        <f>[6]Outubro!$G$27</f>
        <v>37</v>
      </c>
      <c r="Y10" s="18">
        <f>[6]Outubro!$G$28</f>
        <v>49</v>
      </c>
      <c r="Z10" s="18">
        <f>[6]Outubro!$G$29</f>
        <v>43</v>
      </c>
      <c r="AA10" s="18">
        <f>[6]Outubro!$G$30</f>
        <v>39</v>
      </c>
      <c r="AB10" s="18">
        <f>[6]Outubro!$G$31</f>
        <v>60</v>
      </c>
      <c r="AC10" s="18">
        <f>[6]Outubro!$G$32</f>
        <v>38</v>
      </c>
      <c r="AD10" s="18">
        <f>[6]Outubro!$G$33</f>
        <v>35</v>
      </c>
      <c r="AE10" s="18">
        <f>[6]Outubro!$G$34</f>
        <v>39</v>
      </c>
      <c r="AF10" s="18">
        <f>[6]Outubro!$G$35</f>
        <v>36</v>
      </c>
      <c r="AG10" s="53">
        <f t="shared" si="2"/>
        <v>19</v>
      </c>
      <c r="AH10" s="49">
        <f t="shared" si="1"/>
        <v>40.935483870967744</v>
      </c>
    </row>
    <row r="11" spans="1:34" ht="17.100000000000001" customHeight="1" x14ac:dyDescent="0.2">
      <c r="A11" s="16" t="s">
        <v>3</v>
      </c>
      <c r="B11" s="18">
        <f>[7]Outubro!$G$5</f>
        <v>42</v>
      </c>
      <c r="C11" s="18">
        <f>[7]Outubro!$G$6</f>
        <v>54</v>
      </c>
      <c r="D11" s="18">
        <f>[7]Outubro!$G$7</f>
        <v>27</v>
      </c>
      <c r="E11" s="18">
        <f>[7]Outubro!$G$8</f>
        <v>58</v>
      </c>
      <c r="F11" s="18">
        <f>[7]Outubro!$G$9</f>
        <v>34</v>
      </c>
      <c r="G11" s="18">
        <f>[7]Outubro!$G$10</f>
        <v>24</v>
      </c>
      <c r="H11" s="18">
        <f>[7]Outubro!$G$11</f>
        <v>25</v>
      </c>
      <c r="I11" s="18">
        <f>[7]Outubro!$G$12</f>
        <v>42</v>
      </c>
      <c r="J11" s="18">
        <f>[7]Outubro!$G$13</f>
        <v>30</v>
      </c>
      <c r="K11" s="18">
        <f>[7]Outubro!$G$14</f>
        <v>21</v>
      </c>
      <c r="L11" s="18">
        <f>[7]Outubro!$G$15</f>
        <v>26</v>
      </c>
      <c r="M11" s="18">
        <f>[7]Outubro!$G$16</f>
        <v>33</v>
      </c>
      <c r="N11" s="18">
        <f>[7]Outubro!$G$17</f>
        <v>24</v>
      </c>
      <c r="O11" s="18">
        <f>[7]Outubro!$G$18</f>
        <v>26</v>
      </c>
      <c r="P11" s="18">
        <f>[7]Outubro!$G$19</f>
        <v>46</v>
      </c>
      <c r="Q11" s="18">
        <f>[7]Outubro!$G$20</f>
        <v>36</v>
      </c>
      <c r="R11" s="18">
        <f>[7]Outubro!$G$21</f>
        <v>42</v>
      </c>
      <c r="S11" s="18">
        <f>[7]Outubro!$G$22</f>
        <v>43</v>
      </c>
      <c r="T11" s="18">
        <f>[7]Outubro!$G$23</f>
        <v>26</v>
      </c>
      <c r="U11" s="18">
        <f>[7]Outubro!$G$24</f>
        <v>30</v>
      </c>
      <c r="V11" s="18">
        <f>[7]Outubro!$G$25</f>
        <v>29</v>
      </c>
      <c r="W11" s="18">
        <f>[7]Outubro!$G$26</f>
        <v>43</v>
      </c>
      <c r="X11" s="18">
        <f>[7]Outubro!$G$27</f>
        <v>37</v>
      </c>
      <c r="Y11" s="18">
        <f>[7]Outubro!$G$28</f>
        <v>28</v>
      </c>
      <c r="Z11" s="18">
        <f>[7]Outubro!$G$29</f>
        <v>32</v>
      </c>
      <c r="AA11" s="18">
        <f>[7]Outubro!$G$30</f>
        <v>19</v>
      </c>
      <c r="AB11" s="18">
        <f>[7]Outubro!$G$31</f>
        <v>32</v>
      </c>
      <c r="AC11" s="18">
        <f>[7]Outubro!$G$32</f>
        <v>45</v>
      </c>
      <c r="AD11" s="18">
        <f>[7]Outubro!$G$33</f>
        <v>31</v>
      </c>
      <c r="AE11" s="18">
        <f>[7]Outubro!$G$34</f>
        <v>32</v>
      </c>
      <c r="AF11" s="18">
        <f>[7]Outubro!$G$35</f>
        <v>31</v>
      </c>
      <c r="AG11" s="53">
        <f t="shared" si="2"/>
        <v>19</v>
      </c>
      <c r="AH11" s="49">
        <f>AVERAGE(B11:AF11)</f>
        <v>33.806451612903224</v>
      </c>
    </row>
    <row r="12" spans="1:34" ht="17.100000000000001" customHeight="1" x14ac:dyDescent="0.2">
      <c r="A12" s="16" t="s">
        <v>4</v>
      </c>
      <c r="B12" s="18">
        <f>[8]Outubro!$G$5</f>
        <v>43</v>
      </c>
      <c r="C12" s="18">
        <f>[8]Outubro!$G$6</f>
        <v>64</v>
      </c>
      <c r="D12" s="18">
        <f>[8]Outubro!$G$7</f>
        <v>33</v>
      </c>
      <c r="E12" s="18">
        <f>[8]Outubro!$G$8</f>
        <v>60</v>
      </c>
      <c r="F12" s="18">
        <f>[8]Outubro!$G$9</f>
        <v>31</v>
      </c>
      <c r="G12" s="18">
        <f>[8]Outubro!$G$10</f>
        <v>27</v>
      </c>
      <c r="H12" s="18">
        <f>[8]Outubro!$G$11</f>
        <v>34</v>
      </c>
      <c r="I12" s="18">
        <f>[8]Outubro!$G$12</f>
        <v>39</v>
      </c>
      <c r="J12" s="18">
        <f>[8]Outubro!$G$13</f>
        <v>33</v>
      </c>
      <c r="K12" s="18">
        <f>[8]Outubro!$G$14</f>
        <v>31</v>
      </c>
      <c r="L12" s="18">
        <f>[8]Outubro!$G$15</f>
        <v>26</v>
      </c>
      <c r="M12" s="18">
        <f>[8]Outubro!$G$16</f>
        <v>34</v>
      </c>
      <c r="N12" s="18">
        <f>[8]Outubro!$G$17</f>
        <v>30</v>
      </c>
      <c r="O12" s="18">
        <f>[8]Outubro!$G$18</f>
        <v>33</v>
      </c>
      <c r="P12" s="18">
        <f>[8]Outubro!$G$19</f>
        <v>50</v>
      </c>
      <c r="Q12" s="18">
        <f>[8]Outubro!$G$20</f>
        <v>38</v>
      </c>
      <c r="R12" s="18">
        <f>[8]Outubro!$G$21</f>
        <v>40</v>
      </c>
      <c r="S12" s="18">
        <f>[8]Outubro!$G$22</f>
        <v>49</v>
      </c>
      <c r="T12" s="18">
        <f>[8]Outubro!$G$23</f>
        <v>28</v>
      </c>
      <c r="U12" s="18">
        <f>[8]Outubro!$G$24</f>
        <v>30</v>
      </c>
      <c r="V12" s="18">
        <f>[8]Outubro!$G$25</f>
        <v>38</v>
      </c>
      <c r="W12" s="18">
        <f>[8]Outubro!$G$26</f>
        <v>35</v>
      </c>
      <c r="X12" s="18">
        <f>[8]Outubro!$G$27</f>
        <v>38</v>
      </c>
      <c r="Y12" s="18">
        <f>[8]Outubro!$G$28</f>
        <v>37</v>
      </c>
      <c r="Z12" s="18">
        <f>[8]Outubro!$G$29</f>
        <v>34</v>
      </c>
      <c r="AA12" s="18">
        <f>[8]Outubro!$G$30</f>
        <v>23</v>
      </c>
      <c r="AB12" s="18">
        <f>[8]Outubro!$G$31</f>
        <v>48</v>
      </c>
      <c r="AC12" s="18">
        <f>[8]Outubro!$G$32</f>
        <v>46</v>
      </c>
      <c r="AD12" s="18">
        <f>[8]Outubro!$G$33</f>
        <v>38</v>
      </c>
      <c r="AE12" s="18">
        <f>[8]Outubro!$G$34</f>
        <v>41</v>
      </c>
      <c r="AF12" s="18">
        <f>[8]Outubro!$G$35</f>
        <v>39</v>
      </c>
      <c r="AG12" s="53">
        <f t="shared" si="2"/>
        <v>23</v>
      </c>
      <c r="AH12" s="49">
        <f t="shared" si="1"/>
        <v>37.741935483870968</v>
      </c>
    </row>
    <row r="13" spans="1:34" ht="17.100000000000001" customHeight="1" x14ac:dyDescent="0.2">
      <c r="A13" s="16" t="s">
        <v>5</v>
      </c>
      <c r="B13" s="20">
        <f>[9]Outubro!$G$5</f>
        <v>49</v>
      </c>
      <c r="C13" s="20">
        <f>[9]Outubro!$G$6</f>
        <v>50</v>
      </c>
      <c r="D13" s="20">
        <f>[9]Outubro!$G$7</f>
        <v>35</v>
      </c>
      <c r="E13" s="20">
        <f>[9]Outubro!$G$8</f>
        <v>43</v>
      </c>
      <c r="F13" s="20">
        <f>[9]Outubro!$G$9</f>
        <v>25</v>
      </c>
      <c r="G13" s="20">
        <f>[9]Outubro!$G$10</f>
        <v>28</v>
      </c>
      <c r="H13" s="20">
        <f>[9]Outubro!$G$11</f>
        <v>36</v>
      </c>
      <c r="I13" s="20">
        <f>[9]Outubro!$G$12</f>
        <v>27</v>
      </c>
      <c r="J13" s="20">
        <f>[9]Outubro!$G$13</f>
        <v>29</v>
      </c>
      <c r="K13" s="20">
        <f>[9]Outubro!$G$14</f>
        <v>38</v>
      </c>
      <c r="L13" s="20">
        <f>[9]Outubro!$G$15</f>
        <v>44</v>
      </c>
      <c r="M13" s="20">
        <f>[9]Outubro!$G$16</f>
        <v>42</v>
      </c>
      <c r="N13" s="20">
        <f>[9]Outubro!$G$17</f>
        <v>48</v>
      </c>
      <c r="O13" s="20">
        <f>[9]Outubro!$G$18</f>
        <v>61</v>
      </c>
      <c r="P13" s="20">
        <f>[9]Outubro!$G$19</f>
        <v>56</v>
      </c>
      <c r="Q13" s="20">
        <f>[9]Outubro!$G$20</f>
        <v>44</v>
      </c>
      <c r="R13" s="20">
        <f>[9]Outubro!$G$21</f>
        <v>45</v>
      </c>
      <c r="S13" s="20">
        <f>[9]Outubro!$G$22</f>
        <v>32</v>
      </c>
      <c r="T13" s="20">
        <f>[9]Outubro!$G$23</f>
        <v>24</v>
      </c>
      <c r="U13" s="20">
        <f>[9]Outubro!$G$24</f>
        <v>33</v>
      </c>
      <c r="V13" s="20">
        <f>[9]Outubro!$G$25</f>
        <v>31</v>
      </c>
      <c r="W13" s="20">
        <f>[9]Outubro!$G$26</f>
        <v>45</v>
      </c>
      <c r="X13" s="20">
        <f>[9]Outubro!$G$27</f>
        <v>35</v>
      </c>
      <c r="Y13" s="20">
        <f>[9]Outubro!$G$28</f>
        <v>34</v>
      </c>
      <c r="Z13" s="20">
        <f>[9]Outubro!$G$29</f>
        <v>50</v>
      </c>
      <c r="AA13" s="20">
        <f>[9]Outubro!$G$30</f>
        <v>35</v>
      </c>
      <c r="AB13" s="20">
        <f>[9]Outubro!$G$31</f>
        <v>50</v>
      </c>
      <c r="AC13" s="20">
        <f>[9]Outubro!$G$32</f>
        <v>43</v>
      </c>
      <c r="AD13" s="20">
        <f>[9]Outubro!$G$33</f>
        <v>35</v>
      </c>
      <c r="AE13" s="20">
        <f>[9]Outubro!$G$34</f>
        <v>40</v>
      </c>
      <c r="AF13" s="20">
        <f>[9]Outubro!$G$35</f>
        <v>43</v>
      </c>
      <c r="AG13" s="53">
        <f t="shared" si="2"/>
        <v>24</v>
      </c>
      <c r="AH13" s="49">
        <f t="shared" si="1"/>
        <v>39.677419354838712</v>
      </c>
    </row>
    <row r="14" spans="1:34" ht="17.100000000000001" customHeight="1" x14ac:dyDescent="0.2">
      <c r="A14" s="16" t="s">
        <v>50</v>
      </c>
      <c r="B14" s="20">
        <f>[10]Outubro!$G$5</f>
        <v>43</v>
      </c>
      <c r="C14" s="20">
        <f>[10]Outubro!$G$6</f>
        <v>48</v>
      </c>
      <c r="D14" s="20">
        <f>[10]Outubro!$G$7</f>
        <v>28</v>
      </c>
      <c r="E14" s="20">
        <f>[10]Outubro!$G$8</f>
        <v>54</v>
      </c>
      <c r="F14" s="20">
        <f>[10]Outubro!$G$9</f>
        <v>38</v>
      </c>
      <c r="G14" s="20">
        <f>[10]Outubro!$G$10</f>
        <v>27</v>
      </c>
      <c r="H14" s="20">
        <f>[10]Outubro!$G$11</f>
        <v>33</v>
      </c>
      <c r="I14" s="20">
        <f>[10]Outubro!$G$12</f>
        <v>31</v>
      </c>
      <c r="J14" s="20">
        <f>[10]Outubro!$G$13</f>
        <v>25</v>
      </c>
      <c r="K14" s="20">
        <f>[10]Outubro!$G$14</f>
        <v>34</v>
      </c>
      <c r="L14" s="20">
        <f>[10]Outubro!$G$15</f>
        <v>23</v>
      </c>
      <c r="M14" s="20">
        <f>[10]Outubro!$G$16</f>
        <v>35</v>
      </c>
      <c r="N14" s="20">
        <f>[10]Outubro!$G$17</f>
        <v>29</v>
      </c>
      <c r="O14" s="20">
        <f>[10]Outubro!$G$18</f>
        <v>30</v>
      </c>
      <c r="P14" s="20">
        <f>[10]Outubro!$G$19</f>
        <v>43</v>
      </c>
      <c r="Q14" s="20">
        <f>[10]Outubro!$G$20</f>
        <v>33</v>
      </c>
      <c r="R14" s="20">
        <f>[10]Outubro!$G$21</f>
        <v>38</v>
      </c>
      <c r="S14" s="20">
        <f>[10]Outubro!$G$22</f>
        <v>46</v>
      </c>
      <c r="T14" s="20">
        <f>[10]Outubro!$G$23</f>
        <v>32</v>
      </c>
      <c r="U14" s="20">
        <f>[10]Outubro!$G$24</f>
        <v>33</v>
      </c>
      <c r="V14" s="20">
        <f>[10]Outubro!$G$25</f>
        <v>34</v>
      </c>
      <c r="W14" s="20">
        <f>[10]Outubro!$G$26</f>
        <v>39</v>
      </c>
      <c r="X14" s="20">
        <f>[10]Outubro!$G$27</f>
        <v>35</v>
      </c>
      <c r="Y14" s="20">
        <f>[10]Outubro!$G$28</f>
        <v>37</v>
      </c>
      <c r="Z14" s="20">
        <f>[10]Outubro!$G$29</f>
        <v>35</v>
      </c>
      <c r="AA14" s="20">
        <f>[10]Outubro!$G$30</f>
        <v>24</v>
      </c>
      <c r="AB14" s="20">
        <f>[10]Outubro!$G$31</f>
        <v>61</v>
      </c>
      <c r="AC14" s="20">
        <f>[10]Outubro!$G$32</f>
        <v>41</v>
      </c>
      <c r="AD14" s="20">
        <f>[10]Outubro!$G$33</f>
        <v>37</v>
      </c>
      <c r="AE14" s="20">
        <f>[10]Outubro!$G$34</f>
        <v>52</v>
      </c>
      <c r="AF14" s="20">
        <f>[10]Outubro!$G$35</f>
        <v>33</v>
      </c>
      <c r="AG14" s="53">
        <f>MIN(B14:AF14)</f>
        <v>23</v>
      </c>
      <c r="AH14" s="49">
        <f>AVERAGE(B14:AF14)</f>
        <v>36.483870967741936</v>
      </c>
    </row>
    <row r="15" spans="1:34" ht="17.100000000000001" customHeight="1" x14ac:dyDescent="0.2">
      <c r="A15" s="16" t="s">
        <v>6</v>
      </c>
      <c r="B15" s="20">
        <f>[11]Outubro!$G$5</f>
        <v>40</v>
      </c>
      <c r="C15" s="20">
        <f>[11]Outubro!$G$6</f>
        <v>38</v>
      </c>
      <c r="D15" s="20">
        <f>[11]Outubro!$G$7</f>
        <v>25</v>
      </c>
      <c r="E15" s="20">
        <f>[11]Outubro!$G$8</f>
        <v>49</v>
      </c>
      <c r="F15" s="20">
        <f>[11]Outubro!$G$9</f>
        <v>29</v>
      </c>
      <c r="G15" s="20">
        <f>[11]Outubro!$G$10</f>
        <v>23</v>
      </c>
      <c r="H15" s="20">
        <f>[11]Outubro!$G$11</f>
        <v>29</v>
      </c>
      <c r="I15" s="20">
        <f>[11]Outubro!$G$12</f>
        <v>24</v>
      </c>
      <c r="J15" s="20">
        <f>[11]Outubro!$G$13</f>
        <v>25</v>
      </c>
      <c r="K15" s="20">
        <f>[11]Outubro!$G$14</f>
        <v>32</v>
      </c>
      <c r="L15" s="20">
        <f>[11]Outubro!$G$15</f>
        <v>51</v>
      </c>
      <c r="M15" s="20">
        <f>[11]Outubro!$G$16</f>
        <v>34</v>
      </c>
      <c r="N15" s="20">
        <f>[11]Outubro!$G$17</f>
        <v>29</v>
      </c>
      <c r="O15" s="20">
        <f>[11]Outubro!$G$18</f>
        <v>30</v>
      </c>
      <c r="P15" s="20">
        <f>[11]Outubro!$G$19</f>
        <v>47</v>
      </c>
      <c r="Q15" s="20">
        <f>[11]Outubro!$G$20</f>
        <v>34</v>
      </c>
      <c r="R15" s="20">
        <f>[11]Outubro!$G$21</f>
        <v>37</v>
      </c>
      <c r="S15" s="20">
        <f>[11]Outubro!$G$22</f>
        <v>43</v>
      </c>
      <c r="T15" s="20">
        <f>[11]Outubro!$G$23</f>
        <v>28</v>
      </c>
      <c r="U15" s="20">
        <f>[11]Outubro!$G$24</f>
        <v>30</v>
      </c>
      <c r="V15" s="20">
        <f>[11]Outubro!$G$25</f>
        <v>32</v>
      </c>
      <c r="W15" s="20">
        <f>[11]Outubro!$G$26</f>
        <v>47</v>
      </c>
      <c r="X15" s="20">
        <f>[11]Outubro!$G$27</f>
        <v>26</v>
      </c>
      <c r="Y15" s="20">
        <f>[11]Outubro!$G$28</f>
        <v>40</v>
      </c>
      <c r="Z15" s="20">
        <f>[11]Outubro!$G$29</f>
        <v>32</v>
      </c>
      <c r="AA15" s="20">
        <f>[11]Outubro!$G$30</f>
        <v>28</v>
      </c>
      <c r="AB15" s="20">
        <f>[11]Outubro!$G$31</f>
        <v>50</v>
      </c>
      <c r="AC15" s="20">
        <f>[11]Outubro!$G$32</f>
        <v>40</v>
      </c>
      <c r="AD15" s="20">
        <f>[11]Outubro!$G$33</f>
        <v>33</v>
      </c>
      <c r="AE15" s="20">
        <f>[11]Outubro!$G$34</f>
        <v>51</v>
      </c>
      <c r="AF15" s="20">
        <f>[11]Outubro!$G$35</f>
        <v>33</v>
      </c>
      <c r="AG15" s="53">
        <f t="shared" si="2"/>
        <v>23</v>
      </c>
      <c r="AH15" s="49">
        <f t="shared" si="1"/>
        <v>35.12903225806452</v>
      </c>
    </row>
    <row r="16" spans="1:34" ht="17.100000000000001" customHeight="1" x14ac:dyDescent="0.2">
      <c r="A16" s="16" t="s">
        <v>7</v>
      </c>
      <c r="B16" s="20">
        <f>[12]Outubro!$G$5</f>
        <v>86</v>
      </c>
      <c r="C16" s="20">
        <f>[12]Outubro!$G$6</f>
        <v>72</v>
      </c>
      <c r="D16" s="20">
        <f>[12]Outubro!$G$7</f>
        <v>42</v>
      </c>
      <c r="E16" s="20">
        <f>[12]Outubro!$G$8</f>
        <v>70</v>
      </c>
      <c r="F16" s="20">
        <f>[12]Outubro!$G$9</f>
        <v>24</v>
      </c>
      <c r="G16" s="20">
        <f>[12]Outubro!$G$10</f>
        <v>29</v>
      </c>
      <c r="H16" s="20">
        <f>[12]Outubro!$G$11</f>
        <v>34</v>
      </c>
      <c r="I16" s="20">
        <f>[12]Outubro!$G$12</f>
        <v>40</v>
      </c>
      <c r="J16" s="20">
        <f>[12]Outubro!$G$13</f>
        <v>40</v>
      </c>
      <c r="K16" s="20">
        <f>[12]Outubro!$G$14</f>
        <v>40</v>
      </c>
      <c r="L16" s="20">
        <f>[12]Outubro!$G$15</f>
        <v>51</v>
      </c>
      <c r="M16" s="20">
        <f>[12]Outubro!$G$16</f>
        <v>35</v>
      </c>
      <c r="N16" s="20">
        <f>[12]Outubro!$G$17</f>
        <v>62</v>
      </c>
      <c r="O16" s="20">
        <f>[12]Outubro!$G$18</f>
        <v>54</v>
      </c>
      <c r="P16" s="20">
        <f>[12]Outubro!$G$19</f>
        <v>77</v>
      </c>
      <c r="Q16" s="20">
        <f>[12]Outubro!$G$20</f>
        <v>59</v>
      </c>
      <c r="R16" s="20">
        <f>[12]Outubro!$G$21</f>
        <v>51</v>
      </c>
      <c r="S16" s="20">
        <f>[12]Outubro!$G$22</f>
        <v>27</v>
      </c>
      <c r="T16" s="20">
        <f>[12]Outubro!$G$23</f>
        <v>17</v>
      </c>
      <c r="U16" s="20">
        <f>[12]Outubro!$G$24</f>
        <v>24</v>
      </c>
      <c r="V16" s="20">
        <f>[12]Outubro!$G$25</f>
        <v>36</v>
      </c>
      <c r="W16" s="20">
        <f>[12]Outubro!$G$26</f>
        <v>50</v>
      </c>
      <c r="X16" s="20">
        <f>[12]Outubro!$G$27</f>
        <v>31</v>
      </c>
      <c r="Y16" s="20">
        <f>[12]Outubro!$G$28</f>
        <v>37</v>
      </c>
      <c r="Z16" s="20">
        <f>[12]Outubro!$G$29</f>
        <v>55</v>
      </c>
      <c r="AA16" s="20">
        <f>[12]Outubro!$G$30</f>
        <v>49</v>
      </c>
      <c r="AB16" s="20">
        <f>[12]Outubro!$G$31</f>
        <v>60</v>
      </c>
      <c r="AC16" s="20">
        <f>[12]Outubro!$G$32</f>
        <v>35</v>
      </c>
      <c r="AD16" s="20">
        <f>[12]Outubro!$G$33</f>
        <v>42</v>
      </c>
      <c r="AE16" s="20">
        <f>[12]Outubro!$G$34</f>
        <v>38</v>
      </c>
      <c r="AF16" s="20">
        <f>[12]Outubro!$G$35</f>
        <v>39</v>
      </c>
      <c r="AG16" s="53">
        <f t="shared" si="2"/>
        <v>17</v>
      </c>
      <c r="AH16" s="49">
        <f t="shared" si="1"/>
        <v>45.354838709677416</v>
      </c>
    </row>
    <row r="17" spans="1:34" ht="17.100000000000001" customHeight="1" x14ac:dyDescent="0.2">
      <c r="A17" s="16" t="s">
        <v>8</v>
      </c>
      <c r="B17" s="20">
        <f>[13]Outubro!$G$5</f>
        <v>74</v>
      </c>
      <c r="C17" s="20">
        <f>[13]Outubro!$G$6</f>
        <v>69</v>
      </c>
      <c r="D17" s="20">
        <f>[13]Outubro!$G$7</f>
        <v>61</v>
      </c>
      <c r="E17" s="20">
        <f>[13]Outubro!$G$8</f>
        <v>57</v>
      </c>
      <c r="F17" s="20">
        <f>[13]Outubro!$G$9</f>
        <v>28</v>
      </c>
      <c r="G17" s="20">
        <f>[13]Outubro!$G$10</f>
        <v>28</v>
      </c>
      <c r="H17" s="20">
        <f>[13]Outubro!$G$11</f>
        <v>32</v>
      </c>
      <c r="I17" s="20">
        <f>[13]Outubro!$G$12</f>
        <v>34</v>
      </c>
      <c r="J17" s="20">
        <f>[13]Outubro!$G$13</f>
        <v>42</v>
      </c>
      <c r="K17" s="20">
        <f>[13]Outubro!$G$14</f>
        <v>50</v>
      </c>
      <c r="L17" s="20">
        <f>[13]Outubro!$G$15</f>
        <v>50</v>
      </c>
      <c r="M17" s="20">
        <f>[13]Outubro!$G$16</f>
        <v>39</v>
      </c>
      <c r="N17" s="20">
        <f>[13]Outubro!$G$17</f>
        <v>64</v>
      </c>
      <c r="O17" s="20">
        <f>[13]Outubro!$G$18</f>
        <v>42</v>
      </c>
      <c r="P17" s="20">
        <f>[13]Outubro!$G$19</f>
        <v>64</v>
      </c>
      <c r="Q17" s="20">
        <f>[13]Outubro!$G$20</f>
        <v>71</v>
      </c>
      <c r="R17" s="20">
        <f>[13]Outubro!$G$21</f>
        <v>63</v>
      </c>
      <c r="S17" s="20">
        <f>[13]Outubro!$G$22</f>
        <v>33</v>
      </c>
      <c r="T17" s="20">
        <f>[13]Outubro!$G$23</f>
        <v>24</v>
      </c>
      <c r="U17" s="20">
        <f>[13]Outubro!$G$24</f>
        <v>27</v>
      </c>
      <c r="V17" s="20">
        <f>[13]Outubro!$G$25</f>
        <v>33</v>
      </c>
      <c r="W17" s="20">
        <f>[13]Outubro!$G$26</f>
        <v>52</v>
      </c>
      <c r="X17" s="20">
        <f>[13]Outubro!$G$27</f>
        <v>40</v>
      </c>
      <c r="Y17" s="20">
        <f>[13]Outubro!$G$28</f>
        <v>50</v>
      </c>
      <c r="Z17" s="20">
        <f>[13]Outubro!$G$29</f>
        <v>51</v>
      </c>
      <c r="AA17" s="20">
        <f>[13]Outubro!$G$30</f>
        <v>49</v>
      </c>
      <c r="AB17" s="20">
        <f>[13]Outubro!$G$31</f>
        <v>38</v>
      </c>
      <c r="AC17" s="20">
        <f>[13]Outubro!$G$32</f>
        <v>39</v>
      </c>
      <c r="AD17" s="20">
        <f>[13]Outubro!$G$33</f>
        <v>39</v>
      </c>
      <c r="AE17" s="20">
        <f>[13]Outubro!$G$34</f>
        <v>44</v>
      </c>
      <c r="AF17" s="20">
        <f>[13]Outubro!$G$35</f>
        <v>38</v>
      </c>
      <c r="AG17" s="53">
        <f>MIN(B17:AF17)</f>
        <v>24</v>
      </c>
      <c r="AH17" s="49">
        <f>AVERAGE(B17:AF17)</f>
        <v>45.967741935483872</v>
      </c>
    </row>
    <row r="18" spans="1:34" ht="17.100000000000001" customHeight="1" x14ac:dyDescent="0.2">
      <c r="A18" s="16" t="s">
        <v>9</v>
      </c>
      <c r="B18" s="20">
        <f>[14]Outubro!$G$5</f>
        <v>80</v>
      </c>
      <c r="C18" s="20">
        <f>[14]Outubro!$G$6</f>
        <v>77</v>
      </c>
      <c r="D18" s="20">
        <f>[14]Outubro!$G$7</f>
        <v>43</v>
      </c>
      <c r="E18" s="20">
        <f>[14]Outubro!$G$8</f>
        <v>69</v>
      </c>
      <c r="F18" s="20">
        <f>[14]Outubro!$G$9</f>
        <v>21</v>
      </c>
      <c r="G18" s="20">
        <f>[14]Outubro!$G$10</f>
        <v>33</v>
      </c>
      <c r="H18" s="20">
        <f>[14]Outubro!$G$11</f>
        <v>36</v>
      </c>
      <c r="I18" s="20">
        <f>[14]Outubro!$G$12</f>
        <v>46</v>
      </c>
      <c r="J18" s="20">
        <f>[14]Outubro!$G$13</f>
        <v>40</v>
      </c>
      <c r="K18" s="20">
        <f>[14]Outubro!$G$14</f>
        <v>35</v>
      </c>
      <c r="L18" s="20">
        <f>[14]Outubro!$G$15</f>
        <v>45</v>
      </c>
      <c r="M18" s="20">
        <f>[14]Outubro!$G$16</f>
        <v>35</v>
      </c>
      <c r="N18" s="20">
        <f>[14]Outubro!$G$17</f>
        <v>52</v>
      </c>
      <c r="O18" s="20">
        <f>[14]Outubro!$G$18</f>
        <v>44</v>
      </c>
      <c r="P18" s="20">
        <f>[14]Outubro!$G$19</f>
        <v>64</v>
      </c>
      <c r="Q18" s="20">
        <f>[14]Outubro!$G$20</f>
        <v>69</v>
      </c>
      <c r="R18" s="20">
        <f>[14]Outubro!$G$21</f>
        <v>55</v>
      </c>
      <c r="S18" s="20">
        <f>[14]Outubro!$G$22</f>
        <v>27</v>
      </c>
      <c r="T18" s="20">
        <f>[14]Outubro!$G$23</f>
        <v>22</v>
      </c>
      <c r="U18" s="20">
        <f>[14]Outubro!$G$24</f>
        <v>26</v>
      </c>
      <c r="V18" s="20">
        <f>[14]Outubro!$G$25</f>
        <v>33</v>
      </c>
      <c r="W18" s="20">
        <f>[14]Outubro!$G$26</f>
        <v>46</v>
      </c>
      <c r="X18" s="20">
        <f>[14]Outubro!$G$27</f>
        <v>40</v>
      </c>
      <c r="Y18" s="20">
        <f>[14]Outubro!$G$28</f>
        <v>49</v>
      </c>
      <c r="Z18" s="20">
        <f>[14]Outubro!$G$29</f>
        <v>52</v>
      </c>
      <c r="AA18" s="20">
        <f>[14]Outubro!$G$30</f>
        <v>47</v>
      </c>
      <c r="AB18" s="20">
        <f>[14]Outubro!$G$31</f>
        <v>41</v>
      </c>
      <c r="AC18" s="20">
        <f>[14]Outubro!$G$32</f>
        <v>31</v>
      </c>
      <c r="AD18" s="20">
        <f>[14]Outubro!$G$33</f>
        <v>41</v>
      </c>
      <c r="AE18" s="20">
        <f>[14]Outubro!$G$34</f>
        <v>39</v>
      </c>
      <c r="AF18" s="20">
        <f>[14]Outubro!$G$35</f>
        <v>41</v>
      </c>
      <c r="AG18" s="53">
        <f t="shared" ref="AG18:AG30" si="7">MIN(B18:AF18)</f>
        <v>21</v>
      </c>
      <c r="AH18" s="49">
        <f t="shared" ref="AH18:AH29" si="8">AVERAGE(B18:AF18)</f>
        <v>44.483870967741936</v>
      </c>
    </row>
    <row r="19" spans="1:34" ht="17.100000000000001" customHeight="1" x14ac:dyDescent="0.2">
      <c r="A19" s="16" t="s">
        <v>49</v>
      </c>
      <c r="B19" s="20">
        <f>[15]Outubro!$G$5</f>
        <v>79</v>
      </c>
      <c r="C19" s="20">
        <f>[15]Outubro!$G$6</f>
        <v>48</v>
      </c>
      <c r="D19" s="20">
        <f>[15]Outubro!$G$7</f>
        <v>39</v>
      </c>
      <c r="E19" s="20">
        <f>[15]Outubro!$G$8</f>
        <v>71</v>
      </c>
      <c r="F19" s="20">
        <f>[15]Outubro!$G$9</f>
        <v>23</v>
      </c>
      <c r="G19" s="20">
        <f>[15]Outubro!$G$10</f>
        <v>26</v>
      </c>
      <c r="H19" s="20">
        <f>[15]Outubro!$G$11</f>
        <v>30</v>
      </c>
      <c r="I19" s="20">
        <f>[15]Outubro!$G$12</f>
        <v>31</v>
      </c>
      <c r="J19" s="20">
        <f>[15]Outubro!$G$13</f>
        <v>33</v>
      </c>
      <c r="K19" s="20">
        <f>[15]Outubro!$G$14</f>
        <v>47</v>
      </c>
      <c r="L19" s="20">
        <f>[15]Outubro!$G$15</f>
        <v>48</v>
      </c>
      <c r="M19" s="20">
        <f>[15]Outubro!$G$16</f>
        <v>43</v>
      </c>
      <c r="N19" s="20">
        <f>[15]Outubro!$G$17</f>
        <v>74</v>
      </c>
      <c r="O19" s="20">
        <f>[15]Outubro!$G$18</f>
        <v>55</v>
      </c>
      <c r="P19" s="20">
        <f>[15]Outubro!$G$19</f>
        <v>71</v>
      </c>
      <c r="Q19" s="20">
        <f>[15]Outubro!$G$20</f>
        <v>50</v>
      </c>
      <c r="R19" s="20">
        <f>[15]Outubro!$G$21</f>
        <v>37</v>
      </c>
      <c r="S19" s="20">
        <f>[15]Outubro!$G$22</f>
        <v>23</v>
      </c>
      <c r="T19" s="20">
        <f>[15]Outubro!$G$23</f>
        <v>11</v>
      </c>
      <c r="U19" s="20">
        <f>[15]Outubro!$G$24</f>
        <v>34</v>
      </c>
      <c r="V19" s="20">
        <f>[15]Outubro!$G$25</f>
        <v>42</v>
      </c>
      <c r="W19" s="20">
        <f>[15]Outubro!$G$26</f>
        <v>48</v>
      </c>
      <c r="X19" s="20">
        <f>[15]Outubro!$G$27</f>
        <v>41</v>
      </c>
      <c r="Y19" s="20">
        <f>[15]Outubro!$G$28</f>
        <v>48</v>
      </c>
      <c r="Z19" s="20">
        <f>[15]Outubro!$G$29</f>
        <v>54</v>
      </c>
      <c r="AA19" s="20">
        <f>[15]Outubro!$G$30</f>
        <v>44</v>
      </c>
      <c r="AB19" s="20">
        <f>[15]Outubro!$G$31</f>
        <v>60</v>
      </c>
      <c r="AC19" s="20">
        <f>[15]Outubro!$G$32</f>
        <v>37</v>
      </c>
      <c r="AD19" s="20">
        <f>[15]Outubro!$G$33</f>
        <v>45</v>
      </c>
      <c r="AE19" s="20">
        <f>[15]Outubro!$G$34</f>
        <v>55</v>
      </c>
      <c r="AF19" s="20">
        <f>[15]Outubro!$G$35</f>
        <v>42</v>
      </c>
      <c r="AG19" s="53">
        <f t="shared" ref="AG19" si="9">MIN(B19:AF19)</f>
        <v>11</v>
      </c>
      <c r="AH19" s="49">
        <f t="shared" ref="AH19" si="10">AVERAGE(B19:AF19)</f>
        <v>44.806451612903224</v>
      </c>
    </row>
    <row r="20" spans="1:34" ht="17.100000000000001" customHeight="1" x14ac:dyDescent="0.2">
      <c r="A20" s="16" t="s">
        <v>10</v>
      </c>
      <c r="B20" s="20">
        <f>[16]Outubro!$G$5</f>
        <v>80</v>
      </c>
      <c r="C20" s="20">
        <f>[16]Outubro!$G$6</f>
        <v>66</v>
      </c>
      <c r="D20" s="20">
        <f>[16]Outubro!$G$7</f>
        <v>49</v>
      </c>
      <c r="E20" s="20">
        <f>[16]Outubro!$G$8</f>
        <v>63</v>
      </c>
      <c r="F20" s="20">
        <f>[16]Outubro!$G$9</f>
        <v>27</v>
      </c>
      <c r="G20" s="20">
        <f>[16]Outubro!$G$10</f>
        <v>26</v>
      </c>
      <c r="H20" s="20">
        <f>[16]Outubro!$G$11</f>
        <v>32</v>
      </c>
      <c r="I20" s="20">
        <f>[16]Outubro!$G$12</f>
        <v>30</v>
      </c>
      <c r="J20" s="20">
        <f>[16]Outubro!$G$13</f>
        <v>35</v>
      </c>
      <c r="K20" s="20">
        <f>[16]Outubro!$G$14</f>
        <v>39</v>
      </c>
      <c r="L20" s="20">
        <f>[16]Outubro!$G$15</f>
        <v>49</v>
      </c>
      <c r="M20" s="20">
        <f>[16]Outubro!$G$16</f>
        <v>39</v>
      </c>
      <c r="N20" s="20">
        <f>[16]Outubro!$G$17</f>
        <v>60</v>
      </c>
      <c r="O20" s="20">
        <f>[16]Outubro!$G$18</f>
        <v>52</v>
      </c>
      <c r="P20" s="20">
        <f>[16]Outubro!$G$19</f>
        <v>64</v>
      </c>
      <c r="Q20" s="20">
        <f>[16]Outubro!$G$20</f>
        <v>58</v>
      </c>
      <c r="R20" s="20">
        <f>[16]Outubro!$G$21</f>
        <v>54</v>
      </c>
      <c r="S20" s="20">
        <f>[16]Outubro!$G$22</f>
        <v>28</v>
      </c>
      <c r="T20" s="20">
        <f>[16]Outubro!$G$23</f>
        <v>23</v>
      </c>
      <c r="U20" s="20">
        <f>[16]Outubro!$G$24</f>
        <v>26</v>
      </c>
      <c r="V20" s="20">
        <f>[16]Outubro!$G$25</f>
        <v>32</v>
      </c>
      <c r="W20" s="20">
        <f>[16]Outubro!$G$26</f>
        <v>45</v>
      </c>
      <c r="X20" s="20">
        <f>[16]Outubro!$G$27</f>
        <v>38</v>
      </c>
      <c r="Y20" s="20">
        <f>[16]Outubro!$G$28</f>
        <v>43</v>
      </c>
      <c r="Z20" s="20">
        <f>[16]Outubro!$G$29</f>
        <v>48</v>
      </c>
      <c r="AA20" s="20">
        <f>[16]Outubro!$G$30</f>
        <v>46</v>
      </c>
      <c r="AB20" s="20">
        <f>[16]Outubro!$G$31</f>
        <v>47</v>
      </c>
      <c r="AC20" s="20">
        <f>[16]Outubro!$G$32</f>
        <v>29</v>
      </c>
      <c r="AD20" s="20">
        <f>[16]Outubro!$G$33</f>
        <v>37</v>
      </c>
      <c r="AE20" s="20">
        <f>[16]Outubro!$G$34</f>
        <v>35</v>
      </c>
      <c r="AF20" s="20">
        <f>[16]Outubro!$G$35</f>
        <v>37</v>
      </c>
      <c r="AG20" s="53">
        <f t="shared" si="7"/>
        <v>23</v>
      </c>
      <c r="AH20" s="49">
        <f t="shared" si="8"/>
        <v>43.12903225806452</v>
      </c>
    </row>
    <row r="21" spans="1:34" ht="17.100000000000001" customHeight="1" x14ac:dyDescent="0.2">
      <c r="A21" s="16" t="s">
        <v>11</v>
      </c>
      <c r="B21" s="20">
        <f>[17]Outubro!$G$5</f>
        <v>82</v>
      </c>
      <c r="C21" s="20">
        <f>[17]Outubro!$G$6</f>
        <v>72</v>
      </c>
      <c r="D21" s="20">
        <f>[17]Outubro!$G$7</f>
        <v>39</v>
      </c>
      <c r="E21" s="20">
        <f>[17]Outubro!$G$8</f>
        <v>70</v>
      </c>
      <c r="F21" s="20">
        <f>[17]Outubro!$G$9</f>
        <v>24</v>
      </c>
      <c r="G21" s="20">
        <f>[17]Outubro!$G$10</f>
        <v>22</v>
      </c>
      <c r="H21" s="20">
        <f>[17]Outubro!$G$11</f>
        <v>33</v>
      </c>
      <c r="I21" s="20">
        <f>[17]Outubro!$G$12</f>
        <v>34</v>
      </c>
      <c r="J21" s="20">
        <f>[17]Outubro!$G$13</f>
        <v>32</v>
      </c>
      <c r="K21" s="20">
        <f>[17]Outubro!$G$14</f>
        <v>42</v>
      </c>
      <c r="L21" s="20">
        <f>[17]Outubro!$G$15</f>
        <v>54</v>
      </c>
      <c r="M21" s="20">
        <f>[17]Outubro!$G$16</f>
        <v>33</v>
      </c>
      <c r="N21" s="20">
        <f>[17]Outubro!$G$17</f>
        <v>56</v>
      </c>
      <c r="O21" s="20">
        <f>[17]Outubro!$G$18</f>
        <v>48</v>
      </c>
      <c r="P21" s="20">
        <f>[17]Outubro!$G$19</f>
        <v>75</v>
      </c>
      <c r="Q21" s="20">
        <f>[17]Outubro!$G$20</f>
        <v>48</v>
      </c>
      <c r="R21" s="20">
        <f>[17]Outubro!$G$21</f>
        <v>43</v>
      </c>
      <c r="S21" s="20">
        <f>[17]Outubro!$G$22</f>
        <v>21</v>
      </c>
      <c r="T21" s="20">
        <f>[17]Outubro!$G$23</f>
        <v>13</v>
      </c>
      <c r="U21" s="20">
        <f>[17]Outubro!$G$24</f>
        <v>30</v>
      </c>
      <c r="V21" s="20">
        <f>[17]Outubro!$G$25</f>
        <v>39</v>
      </c>
      <c r="W21" s="20">
        <f>[17]Outubro!$G$26</f>
        <v>44</v>
      </c>
      <c r="X21" s="20">
        <f>[17]Outubro!$G$27</f>
        <v>31</v>
      </c>
      <c r="Y21" s="20">
        <f>[17]Outubro!$G$28</f>
        <v>36</v>
      </c>
      <c r="Z21" s="20">
        <f>[17]Outubro!$G$29</f>
        <v>41</v>
      </c>
      <c r="AA21" s="20">
        <f>[17]Outubro!$G$30</f>
        <v>31</v>
      </c>
      <c r="AB21" s="20">
        <f>[17]Outubro!$G$31</f>
        <v>56</v>
      </c>
      <c r="AC21" s="20">
        <f>[17]Outubro!$G$32</f>
        <v>31</v>
      </c>
      <c r="AD21" s="20">
        <f>[17]Outubro!$G$33</f>
        <v>38</v>
      </c>
      <c r="AE21" s="20">
        <f>[17]Outubro!$G$34</f>
        <v>34</v>
      </c>
      <c r="AF21" s="20">
        <f>[17]Outubro!$G$35</f>
        <v>37</v>
      </c>
      <c r="AG21" s="53">
        <f t="shared" si="7"/>
        <v>13</v>
      </c>
      <c r="AH21" s="49">
        <f t="shared" si="8"/>
        <v>41.58064516129032</v>
      </c>
    </row>
    <row r="22" spans="1:34" ht="17.100000000000001" customHeight="1" x14ac:dyDescent="0.2">
      <c r="A22" s="16" t="s">
        <v>12</v>
      </c>
      <c r="B22" s="20">
        <f>[18]Outubro!$G$5</f>
        <v>48</v>
      </c>
      <c r="C22" s="20">
        <f>[18]Outubro!$G$6</f>
        <v>50</v>
      </c>
      <c r="D22" s="20">
        <f>[18]Outubro!$G$7</f>
        <v>34</v>
      </c>
      <c r="E22" s="20">
        <f>[18]Outubro!$G$8</f>
        <v>49</v>
      </c>
      <c r="F22" s="20">
        <f>[18]Outubro!$G$9</f>
        <v>22</v>
      </c>
      <c r="G22" s="20">
        <f>[18]Outubro!$G$10</f>
        <v>28</v>
      </c>
      <c r="H22" s="20">
        <f>[18]Outubro!$G$11</f>
        <v>31</v>
      </c>
      <c r="I22" s="20">
        <f>[18]Outubro!$G$12</f>
        <v>32</v>
      </c>
      <c r="J22" s="20">
        <f>[18]Outubro!$G$13</f>
        <v>32</v>
      </c>
      <c r="K22" s="20">
        <f>[18]Outubro!$G$14</f>
        <v>43</v>
      </c>
      <c r="L22" s="20">
        <f>[18]Outubro!$G$15</f>
        <v>58</v>
      </c>
      <c r="M22" s="20">
        <f>[18]Outubro!$G$16</f>
        <v>34</v>
      </c>
      <c r="N22" s="20">
        <f>[18]Outubro!$G$17</f>
        <v>63</v>
      </c>
      <c r="O22" s="20">
        <f>[18]Outubro!$G$18</f>
        <v>47</v>
      </c>
      <c r="P22" s="20">
        <f>[18]Outubro!$G$19</f>
        <v>65</v>
      </c>
      <c r="Q22" s="20">
        <f>[18]Outubro!$G$20</f>
        <v>45</v>
      </c>
      <c r="R22" s="20">
        <f>[18]Outubro!$G$21</f>
        <v>40</v>
      </c>
      <c r="S22" s="20">
        <f>[18]Outubro!$G$22</f>
        <v>33</v>
      </c>
      <c r="T22" s="20">
        <f>[18]Outubro!$G$23</f>
        <v>20</v>
      </c>
      <c r="U22" s="20">
        <f>[18]Outubro!$G$24</f>
        <v>35</v>
      </c>
      <c r="V22" s="20">
        <f>[18]Outubro!$G$25</f>
        <v>36</v>
      </c>
      <c r="W22" s="20">
        <f>[18]Outubro!$G$26</f>
        <v>45</v>
      </c>
      <c r="X22" s="20">
        <f>[18]Outubro!$G$27</f>
        <v>34</v>
      </c>
      <c r="Y22" s="20">
        <f>[18]Outubro!$G$28</f>
        <v>44</v>
      </c>
      <c r="Z22" s="20">
        <f>[18]Outubro!$G$29</f>
        <v>50</v>
      </c>
      <c r="AA22" s="20">
        <f>[18]Outubro!$G$30</f>
        <v>33</v>
      </c>
      <c r="AB22" s="20">
        <f>[18]Outubro!$G$31</f>
        <v>52</v>
      </c>
      <c r="AC22" s="20">
        <f>[18]Outubro!$G$32</f>
        <v>33</v>
      </c>
      <c r="AD22" s="20">
        <f>[18]Outubro!$G$33</f>
        <v>35</v>
      </c>
      <c r="AE22" s="20">
        <f>[18]Outubro!$G$34</f>
        <v>47</v>
      </c>
      <c r="AF22" s="20">
        <f>[18]Outubro!$G$35</f>
        <v>43</v>
      </c>
      <c r="AG22" s="53">
        <f t="shared" si="7"/>
        <v>20</v>
      </c>
      <c r="AH22" s="49">
        <f t="shared" si="8"/>
        <v>40.677419354838712</v>
      </c>
    </row>
    <row r="23" spans="1:34" ht="17.100000000000001" customHeight="1" x14ac:dyDescent="0.2">
      <c r="A23" s="16" t="s">
        <v>13</v>
      </c>
      <c r="B23" s="20">
        <f>[19]Outubro!$G$5</f>
        <v>47</v>
      </c>
      <c r="C23" s="20">
        <f>[19]Outubro!$G$6</f>
        <v>42</v>
      </c>
      <c r="D23" s="20">
        <f>[19]Outubro!$G$7</f>
        <v>31</v>
      </c>
      <c r="E23" s="20">
        <f>[19]Outubro!$G$8</f>
        <v>45</v>
      </c>
      <c r="F23" s="20">
        <f>[19]Outubro!$G$9</f>
        <v>22</v>
      </c>
      <c r="G23" s="20">
        <f>[19]Outubro!$G$10</f>
        <v>27</v>
      </c>
      <c r="H23" s="20">
        <f>[19]Outubro!$G$11</f>
        <v>34</v>
      </c>
      <c r="I23" s="20">
        <f>[19]Outubro!$G$12</f>
        <v>24</v>
      </c>
      <c r="J23" s="20">
        <f>[19]Outubro!$G$13</f>
        <v>26</v>
      </c>
      <c r="K23" s="20">
        <f>[19]Outubro!$G$14</f>
        <v>37</v>
      </c>
      <c r="L23" s="20">
        <f>[19]Outubro!$G$15</f>
        <v>48</v>
      </c>
      <c r="M23" s="20">
        <f>[19]Outubro!$G$16</f>
        <v>34</v>
      </c>
      <c r="N23" s="20">
        <f>[19]Outubro!$G$17</f>
        <v>44</v>
      </c>
      <c r="O23" s="20">
        <f>[19]Outubro!$G$18</f>
        <v>56</v>
      </c>
      <c r="P23" s="20">
        <f>[19]Outubro!$G$19</f>
        <v>53</v>
      </c>
      <c r="Q23" s="20">
        <f>[19]Outubro!$G$20</f>
        <v>43</v>
      </c>
      <c r="R23" s="20">
        <f>[19]Outubro!$G$21</f>
        <v>42</v>
      </c>
      <c r="S23" s="20">
        <f>[19]Outubro!$G$22</f>
        <v>31</v>
      </c>
      <c r="T23" s="20">
        <f>[19]Outubro!$G$23</f>
        <v>25</v>
      </c>
      <c r="U23" s="20">
        <f>[19]Outubro!$G$24</f>
        <v>38</v>
      </c>
      <c r="V23" s="20">
        <f>[19]Outubro!$G$25</f>
        <v>36</v>
      </c>
      <c r="W23" s="20">
        <f>[19]Outubro!$G$26</f>
        <v>41</v>
      </c>
      <c r="X23" s="20">
        <f>[19]Outubro!$G$27</f>
        <v>30</v>
      </c>
      <c r="Y23" s="20">
        <f>[19]Outubro!$G$28</f>
        <v>33</v>
      </c>
      <c r="Z23" s="20">
        <f>[19]Outubro!$G$29</f>
        <v>54</v>
      </c>
      <c r="AA23" s="20">
        <f>[19]Outubro!$G$30</f>
        <v>28</v>
      </c>
      <c r="AB23" s="20">
        <f>[19]Outubro!$G$31</f>
        <v>56</v>
      </c>
      <c r="AC23" s="20">
        <f>[19]Outubro!$G$32</f>
        <v>41</v>
      </c>
      <c r="AD23" s="20">
        <f>[19]Outubro!$G$33</f>
        <v>30</v>
      </c>
      <c r="AE23" s="20">
        <f>[19]Outubro!$G$34</f>
        <v>40</v>
      </c>
      <c r="AF23" s="20">
        <f>[19]Outubro!$G$35</f>
        <v>34</v>
      </c>
      <c r="AG23" s="53">
        <f t="shared" si="7"/>
        <v>22</v>
      </c>
      <c r="AH23" s="49">
        <f t="shared" si="8"/>
        <v>37.806451612903224</v>
      </c>
    </row>
    <row r="24" spans="1:34" ht="17.100000000000001" customHeight="1" x14ac:dyDescent="0.2">
      <c r="A24" s="16" t="s">
        <v>14</v>
      </c>
      <c r="B24" s="20">
        <f>[20]Outubro!$G$5</f>
        <v>42</v>
      </c>
      <c r="C24" s="20">
        <f>[20]Outubro!$G$6</f>
        <v>52</v>
      </c>
      <c r="D24" s="20">
        <f>[20]Outubro!$G$7</f>
        <v>29</v>
      </c>
      <c r="E24" s="20">
        <f>[20]Outubro!$G$8</f>
        <v>54</v>
      </c>
      <c r="F24" s="20">
        <f>[20]Outubro!$G$9</f>
        <v>35</v>
      </c>
      <c r="G24" s="20">
        <f>[20]Outubro!$G$10</f>
        <v>24</v>
      </c>
      <c r="H24" s="20">
        <f>[20]Outubro!$G$11</f>
        <v>29</v>
      </c>
      <c r="I24" s="20">
        <f>[20]Outubro!$G$12</f>
        <v>49</v>
      </c>
      <c r="J24" s="20">
        <f>[20]Outubro!$G$13</f>
        <v>36</v>
      </c>
      <c r="K24" s="20">
        <f>[20]Outubro!$G$14</f>
        <v>26</v>
      </c>
      <c r="L24" s="20">
        <f>[20]Outubro!$G$15</f>
        <v>26</v>
      </c>
      <c r="M24" s="20">
        <f>[20]Outubro!$G$16</f>
        <v>32</v>
      </c>
      <c r="N24" s="20">
        <f>[20]Outubro!$G$17</f>
        <v>25</v>
      </c>
      <c r="O24" s="20">
        <f>[20]Outubro!$G$18</f>
        <v>32</v>
      </c>
      <c r="P24" s="20">
        <f>[20]Outubro!$G$19</f>
        <v>49</v>
      </c>
      <c r="Q24" s="20">
        <f>[20]Outubro!$G$20</f>
        <v>48</v>
      </c>
      <c r="R24" s="20">
        <f>[20]Outubro!$G$21</f>
        <v>45</v>
      </c>
      <c r="S24" s="20">
        <f>[20]Outubro!$G$22</f>
        <v>45</v>
      </c>
      <c r="T24" s="20">
        <f>[20]Outubro!$G$23</f>
        <v>28</v>
      </c>
      <c r="U24" s="20">
        <f>[20]Outubro!$G$24</f>
        <v>30</v>
      </c>
      <c r="V24" s="20">
        <f>[20]Outubro!$G$25</f>
        <v>31</v>
      </c>
      <c r="W24" s="20">
        <f>[20]Outubro!$G$26</f>
        <v>43</v>
      </c>
      <c r="X24" s="20">
        <f>[20]Outubro!$G$27</f>
        <v>32</v>
      </c>
      <c r="Y24" s="20">
        <f>[20]Outubro!$G$28</f>
        <v>28</v>
      </c>
      <c r="Z24" s="20">
        <f>[20]Outubro!$G$29</f>
        <v>35</v>
      </c>
      <c r="AA24" s="20">
        <f>[20]Outubro!$G$30</f>
        <v>22</v>
      </c>
      <c r="AB24" s="20">
        <f>[20]Outubro!$G$31</f>
        <v>31</v>
      </c>
      <c r="AC24" s="20">
        <f>[20]Outubro!$G$32</f>
        <v>45</v>
      </c>
      <c r="AD24" s="20">
        <f>[20]Outubro!$G$33</f>
        <v>34</v>
      </c>
      <c r="AE24" s="20">
        <f>[20]Outubro!$G$34</f>
        <v>35</v>
      </c>
      <c r="AF24" s="20">
        <f>[20]Outubro!$G$35</f>
        <v>31</v>
      </c>
      <c r="AG24" s="53">
        <f t="shared" si="7"/>
        <v>22</v>
      </c>
      <c r="AH24" s="49">
        <f t="shared" si="8"/>
        <v>35.58064516129032</v>
      </c>
    </row>
    <row r="25" spans="1:34" ht="17.100000000000001" customHeight="1" x14ac:dyDescent="0.2">
      <c r="A25" s="16" t="s">
        <v>15</v>
      </c>
      <c r="B25" s="20">
        <f>[21]Outubro!$G$5</f>
        <v>92</v>
      </c>
      <c r="C25" s="20">
        <f>[21]Outubro!$G$6</f>
        <v>59</v>
      </c>
      <c r="D25" s="20">
        <f>[21]Outubro!$G$7</f>
        <v>46</v>
      </c>
      <c r="E25" s="20">
        <f>[21]Outubro!$G$8</f>
        <v>66</v>
      </c>
      <c r="F25" s="20">
        <f>[21]Outubro!$G$9</f>
        <v>26</v>
      </c>
      <c r="G25" s="20">
        <f>[21]Outubro!$G$10</f>
        <v>27</v>
      </c>
      <c r="H25" s="20">
        <f>[21]Outubro!$G$11</f>
        <v>30</v>
      </c>
      <c r="I25" s="20">
        <f>[21]Outubro!$G$12</f>
        <v>33</v>
      </c>
      <c r="J25" s="20">
        <f>[21]Outubro!$G$13</f>
        <v>37</v>
      </c>
      <c r="K25" s="20">
        <f>[21]Outubro!$G$14</f>
        <v>56</v>
      </c>
      <c r="L25" s="20">
        <f>[21]Outubro!$G$15</f>
        <v>54</v>
      </c>
      <c r="M25" s="20">
        <f>[21]Outubro!$G$16</f>
        <v>41</v>
      </c>
      <c r="N25" s="20">
        <f>[21]Outubro!$G$17</f>
        <v>47</v>
      </c>
      <c r="O25" s="20">
        <f>[21]Outubro!$G$18</f>
        <v>54</v>
      </c>
      <c r="P25" s="20">
        <f>[21]Outubro!$G$19</f>
        <v>73</v>
      </c>
      <c r="Q25" s="20">
        <f>[21]Outubro!$G$20</f>
        <v>60</v>
      </c>
      <c r="R25" s="20">
        <f>[21]Outubro!$G$21</f>
        <v>44</v>
      </c>
      <c r="S25" s="20">
        <f>[21]Outubro!$G$22</f>
        <v>29</v>
      </c>
      <c r="T25" s="20">
        <f>[21]Outubro!$G$23</f>
        <v>15</v>
      </c>
      <c r="U25" s="20">
        <f>[21]Outubro!$G$24</f>
        <v>27</v>
      </c>
      <c r="V25" s="20">
        <f>[21]Outubro!$G$25</f>
        <v>50</v>
      </c>
      <c r="W25" s="20">
        <f>[21]Outubro!$G$26</f>
        <v>47</v>
      </c>
      <c r="X25" s="20">
        <f>[21]Outubro!$G$27</f>
        <v>37</v>
      </c>
      <c r="Y25" s="20">
        <f>[21]Outubro!$G$28</f>
        <v>37</v>
      </c>
      <c r="Z25" s="20">
        <f>[21]Outubro!$G$29</f>
        <v>58</v>
      </c>
      <c r="AA25" s="20">
        <f>[21]Outubro!$G$30</f>
        <v>42</v>
      </c>
      <c r="AB25" s="20">
        <f>[21]Outubro!$G$31</f>
        <v>64</v>
      </c>
      <c r="AC25" s="20">
        <f>[21]Outubro!$G$32</f>
        <v>28</v>
      </c>
      <c r="AD25" s="20">
        <f>[21]Outubro!$G$33</f>
        <v>39</v>
      </c>
      <c r="AE25" s="20">
        <f>[21]Outubro!$G$34</f>
        <v>39</v>
      </c>
      <c r="AF25" s="20">
        <f>[21]Outubro!$G$35</f>
        <v>48</v>
      </c>
      <c r="AG25" s="53">
        <f t="shared" si="7"/>
        <v>15</v>
      </c>
      <c r="AH25" s="49">
        <f t="shared" si="8"/>
        <v>45.322580645161288</v>
      </c>
    </row>
    <row r="26" spans="1:34" ht="17.100000000000001" customHeight="1" x14ac:dyDescent="0.2">
      <c r="A26" s="16" t="s">
        <v>16</v>
      </c>
      <c r="B26" s="20">
        <f>[22]Outubro!$G$5</f>
        <v>71</v>
      </c>
      <c r="C26" s="20">
        <f>[22]Outubro!$G$6</f>
        <v>39</v>
      </c>
      <c r="D26" s="20">
        <f>[22]Outubro!$G$7</f>
        <v>37</v>
      </c>
      <c r="E26" s="20">
        <f>[22]Outubro!$G$8</f>
        <v>65</v>
      </c>
      <c r="F26" s="20">
        <f>[22]Outubro!$G$9</f>
        <v>19</v>
      </c>
      <c r="G26" s="20">
        <f>[22]Outubro!$G$10</f>
        <v>27</v>
      </c>
      <c r="H26" s="20">
        <f>[22]Outubro!$G$11</f>
        <v>22</v>
      </c>
      <c r="I26" s="20">
        <f>[22]Outubro!$G$12</f>
        <v>25</v>
      </c>
      <c r="J26" s="20">
        <f>[22]Outubro!$G$13</f>
        <v>25</v>
      </c>
      <c r="K26" s="20">
        <f>[22]Outubro!$G$14</f>
        <v>37</v>
      </c>
      <c r="L26" s="20">
        <f>[22]Outubro!$G$15</f>
        <v>69</v>
      </c>
      <c r="M26" s="20">
        <f>[22]Outubro!$G$16</f>
        <v>48</v>
      </c>
      <c r="N26" s="20">
        <f>[22]Outubro!$G$17</f>
        <v>57</v>
      </c>
      <c r="O26" s="20">
        <f>[22]Outubro!$G$18</f>
        <v>71</v>
      </c>
      <c r="P26" s="20">
        <f>[22]Outubro!$G$19</f>
        <v>89</v>
      </c>
      <c r="Q26" s="20">
        <f>[22]Outubro!$G$20</f>
        <v>55</v>
      </c>
      <c r="R26" s="20">
        <f>[22]Outubro!$G$21</f>
        <v>37</v>
      </c>
      <c r="S26" s="20">
        <f>[22]Outubro!$G$22</f>
        <v>19</v>
      </c>
      <c r="T26" s="20">
        <f>[22]Outubro!$G$23</f>
        <v>9</v>
      </c>
      <c r="U26" s="20">
        <f>[22]Outubro!$G$24</f>
        <v>34</v>
      </c>
      <c r="V26" s="20">
        <f>[22]Outubro!$G$25</f>
        <v>41</v>
      </c>
      <c r="W26" s="20">
        <f>[22]Outubro!$G$26</f>
        <v>63</v>
      </c>
      <c r="X26" s="20">
        <f>[22]Outubro!$G$27</f>
        <v>35</v>
      </c>
      <c r="Y26" s="20">
        <f>[22]Outubro!$G$28</f>
        <v>36</v>
      </c>
      <c r="Z26" s="20">
        <f>[22]Outubro!$G$29</f>
        <v>78</v>
      </c>
      <c r="AA26" s="20">
        <f>[22]Outubro!$G$30</f>
        <v>43</v>
      </c>
      <c r="AB26" s="20">
        <f>[22]Outubro!$G$31</f>
        <v>65</v>
      </c>
      <c r="AC26" s="20">
        <f>[22]Outubro!$G$32</f>
        <v>44</v>
      </c>
      <c r="AD26" s="20">
        <f>[22]Outubro!$G$33</f>
        <v>46</v>
      </c>
      <c r="AE26" s="20">
        <f>[22]Outubro!$G$34</f>
        <v>44</v>
      </c>
      <c r="AF26" s="20">
        <f>[22]Outubro!$G$35</f>
        <v>42</v>
      </c>
      <c r="AG26" s="53">
        <f t="shared" si="7"/>
        <v>9</v>
      </c>
      <c r="AH26" s="49">
        <f t="shared" si="8"/>
        <v>44.903225806451616</v>
      </c>
    </row>
    <row r="27" spans="1:34" ht="17.100000000000001" customHeight="1" x14ac:dyDescent="0.2">
      <c r="A27" s="16" t="s">
        <v>17</v>
      </c>
      <c r="B27" s="20">
        <f>[23]Outubro!$G$5</f>
        <v>79</v>
      </c>
      <c r="C27" s="20">
        <f>[23]Outubro!$G$6</f>
        <v>69</v>
      </c>
      <c r="D27" s="20">
        <f>[23]Outubro!$G$7</f>
        <v>38</v>
      </c>
      <c r="E27" s="20">
        <f>[23]Outubro!$G$8</f>
        <v>73</v>
      </c>
      <c r="F27" s="20">
        <f>[23]Outubro!$G$9</f>
        <v>23</v>
      </c>
      <c r="G27" s="20">
        <f>[23]Outubro!$G$10</f>
        <v>25</v>
      </c>
      <c r="H27" s="20">
        <f>[23]Outubro!$G$11</f>
        <v>31</v>
      </c>
      <c r="I27" s="20">
        <f>[23]Outubro!$G$12</f>
        <v>35</v>
      </c>
      <c r="J27" s="20">
        <f>[23]Outubro!$G$13</f>
        <v>34</v>
      </c>
      <c r="K27" s="20">
        <f>[23]Outubro!$G$14</f>
        <v>34</v>
      </c>
      <c r="L27" s="20">
        <f>[23]Outubro!$G$15</f>
        <v>49</v>
      </c>
      <c r="M27" s="20">
        <f>[23]Outubro!$G$16</f>
        <v>32</v>
      </c>
      <c r="N27" s="20">
        <f>[23]Outubro!$G$17</f>
        <v>54</v>
      </c>
      <c r="O27" s="20">
        <f>[23]Outubro!$G$18</f>
        <v>47</v>
      </c>
      <c r="P27" s="20">
        <f>[23]Outubro!$G$19</f>
        <v>66</v>
      </c>
      <c r="Q27" s="20">
        <f>[23]Outubro!$G$20</f>
        <v>53</v>
      </c>
      <c r="R27" s="20">
        <f>[23]Outubro!$G$21</f>
        <v>44</v>
      </c>
      <c r="S27" s="20">
        <f>[23]Outubro!$G$22</f>
        <v>27</v>
      </c>
      <c r="T27" s="20">
        <f>[23]Outubro!$G$23</f>
        <v>17</v>
      </c>
      <c r="U27" s="20">
        <f>[23]Outubro!$G$24</f>
        <v>26</v>
      </c>
      <c r="V27" s="20">
        <f>[23]Outubro!$G$25</f>
        <v>33</v>
      </c>
      <c r="W27" s="20">
        <f>[23]Outubro!$G$26</f>
        <v>47</v>
      </c>
      <c r="X27" s="20">
        <f>[23]Outubro!$G$27</f>
        <v>30</v>
      </c>
      <c r="Y27" s="20">
        <f>[23]Outubro!$G$28</f>
        <v>43</v>
      </c>
      <c r="Z27" s="20">
        <f>[23]Outubro!$G$29</f>
        <v>59</v>
      </c>
      <c r="AA27" s="20">
        <f>[23]Outubro!$G$30</f>
        <v>48</v>
      </c>
      <c r="AB27" s="20">
        <f>[23]Outubro!$G$31</f>
        <v>52</v>
      </c>
      <c r="AC27" s="20">
        <f>[23]Outubro!$G$32</f>
        <v>34</v>
      </c>
      <c r="AD27" s="20">
        <f>[23]Outubro!$G$33</f>
        <v>39</v>
      </c>
      <c r="AE27" s="20">
        <f>[23]Outubro!$G$34</f>
        <v>34</v>
      </c>
      <c r="AF27" s="20">
        <f>[23]Outubro!$G$35</f>
        <v>35</v>
      </c>
      <c r="AG27" s="53">
        <f t="shared" si="7"/>
        <v>17</v>
      </c>
      <c r="AH27" s="49">
        <f t="shared" si="8"/>
        <v>42.258064516129032</v>
      </c>
    </row>
    <row r="28" spans="1:34" ht="17.100000000000001" customHeight="1" x14ac:dyDescent="0.2">
      <c r="A28" s="16" t="s">
        <v>18</v>
      </c>
      <c r="B28" s="20">
        <f>[24]Outubro!$G$5</f>
        <v>51</v>
      </c>
      <c r="C28" s="20">
        <f>[24]Outubro!$G$6</f>
        <v>70</v>
      </c>
      <c r="D28" s="20">
        <f>[24]Outubro!$G$7</f>
        <v>33</v>
      </c>
      <c r="E28" s="20">
        <f>[24]Outubro!$G$8</f>
        <v>62</v>
      </c>
      <c r="F28" s="20">
        <f>[24]Outubro!$G$9</f>
        <v>26</v>
      </c>
      <c r="G28" s="20">
        <f>[24]Outubro!$G$10</f>
        <v>23</v>
      </c>
      <c r="H28" s="20">
        <f>[24]Outubro!$G$11</f>
        <v>32</v>
      </c>
      <c r="I28" s="20">
        <f>[24]Outubro!$G$12</f>
        <v>34</v>
      </c>
      <c r="J28" s="20">
        <f>[24]Outubro!$G$13</f>
        <v>34</v>
      </c>
      <c r="K28" s="20">
        <f>[24]Outubro!$G$14</f>
        <v>38</v>
      </c>
      <c r="L28" s="20">
        <f>[24]Outubro!$G$15</f>
        <v>42</v>
      </c>
      <c r="M28" s="20">
        <f>[24]Outubro!$G$16</f>
        <v>38</v>
      </c>
      <c r="N28" s="20">
        <f>[24]Outubro!$G$17</f>
        <v>37</v>
      </c>
      <c r="O28" s="20">
        <f>[24]Outubro!$G$18</f>
        <v>31</v>
      </c>
      <c r="P28" s="20">
        <f>[24]Outubro!$G$19</f>
        <v>58</v>
      </c>
      <c r="Q28" s="20">
        <f>[24]Outubro!$G$20</f>
        <v>43</v>
      </c>
      <c r="R28" s="20">
        <f>[24]Outubro!$G$21</f>
        <v>40</v>
      </c>
      <c r="S28" s="20">
        <f>[24]Outubro!$G$22</f>
        <v>33</v>
      </c>
      <c r="T28" s="20">
        <f>[24]Outubro!$G$23</f>
        <v>24</v>
      </c>
      <c r="U28" s="20">
        <f>[24]Outubro!$G$24</f>
        <v>32</v>
      </c>
      <c r="V28" s="20">
        <f>[24]Outubro!$G$25</f>
        <v>34</v>
      </c>
      <c r="W28" s="20">
        <f>[24]Outubro!$G$26</f>
        <v>52</v>
      </c>
      <c r="X28" s="20">
        <f>[24]Outubro!$G$27</f>
        <v>41</v>
      </c>
      <c r="Y28" s="20">
        <f>[24]Outubro!$G$28</f>
        <v>55</v>
      </c>
      <c r="Z28" s="20">
        <f>[24]Outubro!$G$29</f>
        <v>53</v>
      </c>
      <c r="AA28" s="20">
        <f>[24]Outubro!$G$30</f>
        <v>44</v>
      </c>
      <c r="AB28" s="20">
        <f>[24]Outubro!$G$31</f>
        <v>37</v>
      </c>
      <c r="AC28" s="20">
        <f>[24]Outubro!$G$32</f>
        <v>29</v>
      </c>
      <c r="AD28" s="20">
        <f>[24]Outubro!$G$33</f>
        <v>42</v>
      </c>
      <c r="AE28" s="20">
        <f>[24]Outubro!$G$34</f>
        <v>42</v>
      </c>
      <c r="AF28" s="20">
        <f>[24]Outubro!$G$35</f>
        <v>37</v>
      </c>
      <c r="AG28" s="53">
        <f>MIN(B28:AF28)</f>
        <v>23</v>
      </c>
      <c r="AH28" s="49">
        <f t="shared" si="8"/>
        <v>40.225806451612904</v>
      </c>
    </row>
    <row r="29" spans="1:34" ht="17.100000000000001" customHeight="1" x14ac:dyDescent="0.2">
      <c r="A29" s="16" t="s">
        <v>19</v>
      </c>
      <c r="B29" s="20">
        <f>[25]Outubro!$G$5</f>
        <v>76</v>
      </c>
      <c r="C29" s="20">
        <f>[25]Outubro!$G$6</f>
        <v>59</v>
      </c>
      <c r="D29" s="20">
        <f>[25]Outubro!$G$7</f>
        <v>71</v>
      </c>
      <c r="E29" s="20">
        <f>[25]Outubro!$G$8</f>
        <v>49</v>
      </c>
      <c r="F29" s="20">
        <f>[25]Outubro!$G$9</f>
        <v>30</v>
      </c>
      <c r="G29" s="20">
        <f>[25]Outubro!$G$10</f>
        <v>28</v>
      </c>
      <c r="H29" s="20">
        <f>[25]Outubro!$G$11</f>
        <v>33</v>
      </c>
      <c r="I29" s="20">
        <f>[25]Outubro!$G$12</f>
        <v>28</v>
      </c>
      <c r="J29" s="20">
        <f>[25]Outubro!$G$13</f>
        <v>38</v>
      </c>
      <c r="K29" s="20">
        <f>[25]Outubro!$G$14</f>
        <v>57</v>
      </c>
      <c r="L29" s="20">
        <f>[25]Outubro!$G$15</f>
        <v>53</v>
      </c>
      <c r="M29" s="20">
        <f>[25]Outubro!$G$16</f>
        <v>43</v>
      </c>
      <c r="N29" s="20">
        <f>[25]Outubro!$G$17</f>
        <v>43</v>
      </c>
      <c r="O29" s="20">
        <f>[25]Outubro!$G$18</f>
        <v>51</v>
      </c>
      <c r="P29" s="20">
        <f>[25]Outubro!$G$19</f>
        <v>63</v>
      </c>
      <c r="Q29" s="20">
        <f>[25]Outubro!$G$20</f>
        <v>64</v>
      </c>
      <c r="R29" s="20">
        <f>[25]Outubro!$G$21</f>
        <v>41</v>
      </c>
      <c r="S29" s="20">
        <f>[25]Outubro!$G$22</f>
        <v>30</v>
      </c>
      <c r="T29" s="20">
        <f>[25]Outubro!$G$23</f>
        <v>25</v>
      </c>
      <c r="U29" s="20">
        <f>[25]Outubro!$G$24</f>
        <v>25</v>
      </c>
      <c r="V29" s="20">
        <f>[25]Outubro!$G$25</f>
        <v>37</v>
      </c>
      <c r="W29" s="20">
        <f>[25]Outubro!$G$26</f>
        <v>39</v>
      </c>
      <c r="X29" s="20">
        <f>[25]Outubro!$G$27</f>
        <v>41</v>
      </c>
      <c r="Y29" s="20">
        <f>[25]Outubro!$G$28</f>
        <v>55</v>
      </c>
      <c r="Z29" s="20">
        <f>[25]Outubro!$G$29</f>
        <v>53</v>
      </c>
      <c r="AA29" s="20">
        <f>[25]Outubro!$G$30</f>
        <v>44</v>
      </c>
      <c r="AB29" s="20">
        <f>[25]Outubro!$G$31</f>
        <v>37</v>
      </c>
      <c r="AC29" s="20">
        <f>[25]Outubro!$G$32</f>
        <v>29</v>
      </c>
      <c r="AD29" s="20">
        <f>[25]Outubro!$G$33</f>
        <v>40</v>
      </c>
      <c r="AE29" s="20">
        <f>[25]Outubro!$G$34</f>
        <v>41</v>
      </c>
      <c r="AF29" s="20">
        <f>[25]Outubro!$G$35</f>
        <v>35</v>
      </c>
      <c r="AG29" s="53">
        <f t="shared" si="7"/>
        <v>25</v>
      </c>
      <c r="AH29" s="49">
        <f t="shared" si="8"/>
        <v>43.806451612903224</v>
      </c>
    </row>
    <row r="30" spans="1:34" ht="17.100000000000001" customHeight="1" x14ac:dyDescent="0.2">
      <c r="A30" s="16" t="s">
        <v>31</v>
      </c>
      <c r="B30" s="20">
        <f>[26]Outubro!$G$5</f>
        <v>70</v>
      </c>
      <c r="C30" s="20">
        <f>[26]Outubro!$G$6</f>
        <v>60</v>
      </c>
      <c r="D30" s="20">
        <f>[26]Outubro!$G$7</f>
        <v>40</v>
      </c>
      <c r="E30" s="20">
        <f>[26]Outubro!$G$8</f>
        <v>59</v>
      </c>
      <c r="F30" s="20">
        <f>[26]Outubro!$G$9</f>
        <v>26</v>
      </c>
      <c r="G30" s="20">
        <f>[26]Outubro!$G$10</f>
        <v>25</v>
      </c>
      <c r="H30" s="20">
        <f>[26]Outubro!$G$11</f>
        <v>30</v>
      </c>
      <c r="I30" s="20">
        <f>[26]Outubro!$G$12</f>
        <v>34</v>
      </c>
      <c r="J30" s="20">
        <f>[26]Outubro!$G$13</f>
        <v>32</v>
      </c>
      <c r="K30" s="20">
        <f>[26]Outubro!$G$14</f>
        <v>44</v>
      </c>
      <c r="L30" s="20">
        <f>[26]Outubro!$G$15</f>
        <v>51</v>
      </c>
      <c r="M30" s="20">
        <f>[26]Outubro!$G$16</f>
        <v>39</v>
      </c>
      <c r="N30" s="20">
        <f>[26]Outubro!$G$17</f>
        <v>54</v>
      </c>
      <c r="O30" s="20">
        <f>[26]Outubro!$G$18</f>
        <v>46</v>
      </c>
      <c r="P30" s="20">
        <f>[26]Outubro!$G$19</f>
        <v>72</v>
      </c>
      <c r="Q30" s="20">
        <f>[26]Outubro!$G$20</f>
        <v>52</v>
      </c>
      <c r="R30" s="20">
        <f>[26]Outubro!$G$21</f>
        <v>47</v>
      </c>
      <c r="S30" s="20">
        <f>[26]Outubro!$G$22</f>
        <v>31</v>
      </c>
      <c r="T30" s="20">
        <f>[26]Outubro!$G$23</f>
        <v>20</v>
      </c>
      <c r="U30" s="20">
        <f>[26]Outubro!$G$24</f>
        <v>29</v>
      </c>
      <c r="V30" s="20">
        <f>[26]Outubro!$G$25</f>
        <v>40</v>
      </c>
      <c r="W30" s="20">
        <f>[26]Outubro!$G$26</f>
        <v>52</v>
      </c>
      <c r="X30" s="20">
        <f>[26]Outubro!$G$27</f>
        <v>39</v>
      </c>
      <c r="Y30" s="20">
        <f>[26]Outubro!$G$28</f>
        <v>45</v>
      </c>
      <c r="Z30" s="20">
        <f>[26]Outubro!$G$29</f>
        <v>48</v>
      </c>
      <c r="AA30" s="20">
        <f>[26]Outubro!$G$30</f>
        <v>40</v>
      </c>
      <c r="AB30" s="20">
        <f>[26]Outubro!$G$31</f>
        <v>57</v>
      </c>
      <c r="AC30" s="20">
        <f>[26]Outubro!$G$32</f>
        <v>41</v>
      </c>
      <c r="AD30" s="20">
        <f>[26]Outubro!$G$33</f>
        <v>39</v>
      </c>
      <c r="AE30" s="20">
        <f>[26]Outubro!$G$34</f>
        <v>44</v>
      </c>
      <c r="AF30" s="20">
        <f>[26]Outubro!$G$35</f>
        <v>38</v>
      </c>
      <c r="AG30" s="53">
        <f t="shared" si="7"/>
        <v>20</v>
      </c>
      <c r="AH30" s="49">
        <f>AVERAGE(B30:AF30)</f>
        <v>43.354838709677416</v>
      </c>
    </row>
    <row r="31" spans="1:34" ht="17.100000000000001" customHeight="1" x14ac:dyDescent="0.2">
      <c r="A31" s="16" t="s">
        <v>51</v>
      </c>
      <c r="B31" s="20">
        <f>[27]Outubro!$G$5</f>
        <v>45</v>
      </c>
      <c r="C31" s="20">
        <f>[27]Outubro!$G$6</f>
        <v>40</v>
      </c>
      <c r="D31" s="20">
        <f>[27]Outubro!$G$7</f>
        <v>30</v>
      </c>
      <c r="E31" s="20">
        <f>[27]Outubro!$G$8</f>
        <v>48</v>
      </c>
      <c r="F31" s="20">
        <f>[27]Outubro!$G$9</f>
        <v>47</v>
      </c>
      <c r="G31" s="20">
        <f>[27]Outubro!$G$10</f>
        <v>33</v>
      </c>
      <c r="H31" s="20">
        <f>[27]Outubro!$G$11</f>
        <v>31</v>
      </c>
      <c r="I31" s="20">
        <f>[27]Outubro!$G$12</f>
        <v>28</v>
      </c>
      <c r="J31" s="20">
        <f>[27]Outubro!$G$13</f>
        <v>36</v>
      </c>
      <c r="K31" s="20">
        <f>[27]Outubro!$G$14</f>
        <v>30</v>
      </c>
      <c r="L31" s="20">
        <f>[27]Outubro!$G$15</f>
        <v>62</v>
      </c>
      <c r="M31" s="20">
        <f>[27]Outubro!$G$16</f>
        <v>36</v>
      </c>
      <c r="N31" s="20">
        <f>[27]Outubro!$G$17</f>
        <v>33</v>
      </c>
      <c r="O31" s="20">
        <f>[27]Outubro!$G$18</f>
        <v>40</v>
      </c>
      <c r="P31" s="20">
        <f>[27]Outubro!$G$19</f>
        <v>43</v>
      </c>
      <c r="Q31" s="20">
        <f>[27]Outubro!$G$20</f>
        <v>39</v>
      </c>
      <c r="R31" s="20">
        <f>[27]Outubro!$G$21</f>
        <v>36</v>
      </c>
      <c r="S31" s="20">
        <f>[27]Outubro!$G$22</f>
        <v>53</v>
      </c>
      <c r="T31" s="20">
        <f>[27]Outubro!$G$23</f>
        <v>39</v>
      </c>
      <c r="U31" s="20">
        <f>[27]Outubro!$G$24</f>
        <v>34</v>
      </c>
      <c r="V31" s="20">
        <f>[27]Outubro!$G$25</f>
        <v>37</v>
      </c>
      <c r="W31" s="20">
        <f>[27]Outubro!$G$26</f>
        <v>53</v>
      </c>
      <c r="X31" s="20">
        <f>[27]Outubro!$G$27</f>
        <v>33</v>
      </c>
      <c r="Y31" s="20">
        <f>[27]Outubro!$G$28</f>
        <v>36</v>
      </c>
      <c r="Z31" s="20">
        <f>[27]Outubro!$G$29</f>
        <v>36</v>
      </c>
      <c r="AA31" s="20">
        <f>[27]Outubro!$G$30</f>
        <v>29</v>
      </c>
      <c r="AB31" s="20">
        <f>[27]Outubro!$G$31</f>
        <v>52</v>
      </c>
      <c r="AC31" s="20">
        <f>[27]Outubro!$G$32</f>
        <v>46</v>
      </c>
      <c r="AD31" s="20">
        <f>[27]Outubro!$G$33</f>
        <v>39</v>
      </c>
      <c r="AE31" s="20">
        <f>[27]Outubro!$G$34</f>
        <v>53</v>
      </c>
      <c r="AF31" s="20">
        <f>[27]Outubro!$G$35</f>
        <v>38</v>
      </c>
      <c r="AG31" s="53">
        <f>MIN(B31:AF31)</f>
        <v>28</v>
      </c>
      <c r="AH31" s="49">
        <f>AVERAGE(B31:AF31)</f>
        <v>39.838709677419352</v>
      </c>
    </row>
    <row r="32" spans="1:34" ht="17.100000000000001" customHeight="1" x14ac:dyDescent="0.2">
      <c r="A32" s="16" t="s">
        <v>20</v>
      </c>
      <c r="B32" s="20">
        <f>[28]Outubro!$G$5</f>
        <v>58</v>
      </c>
      <c r="C32" s="20">
        <f>[28]Outubro!$G$6</f>
        <v>77</v>
      </c>
      <c r="D32" s="20">
        <f>[28]Outubro!$G$7</f>
        <v>33</v>
      </c>
      <c r="E32" s="20">
        <f>[28]Outubro!$G$8</f>
        <v>56</v>
      </c>
      <c r="F32" s="20">
        <f>[28]Outubro!$G$9</f>
        <v>27</v>
      </c>
      <c r="G32" s="20">
        <f>[28]Outubro!$G$10</f>
        <v>21</v>
      </c>
      <c r="H32" s="20">
        <f>[28]Outubro!$G$11</f>
        <v>30</v>
      </c>
      <c r="I32" s="20">
        <f>[28]Outubro!$G$12</f>
        <v>46</v>
      </c>
      <c r="J32" s="20">
        <f>[28]Outubro!$G$13</f>
        <v>41</v>
      </c>
      <c r="K32" s="20">
        <f>[28]Outubro!$G$14</f>
        <v>32</v>
      </c>
      <c r="L32" s="20">
        <f>[28]Outubro!$G$15</f>
        <v>32</v>
      </c>
      <c r="M32" s="20">
        <f>[28]Outubro!$G$16</f>
        <v>44</v>
      </c>
      <c r="N32" s="20">
        <f>[28]Outubro!$G$17</f>
        <v>30</v>
      </c>
      <c r="O32" s="20">
        <f>[28]Outubro!$G$18</f>
        <v>29</v>
      </c>
      <c r="P32" s="20">
        <f>[28]Outubro!$G$19</f>
        <v>47</v>
      </c>
      <c r="Q32" s="20">
        <f>[28]Outubro!$G$20</f>
        <v>48</v>
      </c>
      <c r="R32" s="20">
        <f>[28]Outubro!$G$21</f>
        <v>47</v>
      </c>
      <c r="S32" s="20">
        <f>[28]Outubro!$G$22</f>
        <v>30</v>
      </c>
      <c r="T32" s="20">
        <f>[28]Outubro!$G$23</f>
        <v>22</v>
      </c>
      <c r="U32" s="20">
        <f>[28]Outubro!$G$24</f>
        <v>24</v>
      </c>
      <c r="V32" s="20">
        <f>[28]Outubro!$G$25</f>
        <v>28</v>
      </c>
      <c r="W32" s="20">
        <f>[28]Outubro!$G$26</f>
        <v>40</v>
      </c>
      <c r="X32" s="20">
        <f>[28]Outubro!$G$27</f>
        <v>39</v>
      </c>
      <c r="Y32" s="20">
        <f>[28]Outubro!$G$28</f>
        <v>28</v>
      </c>
      <c r="Z32" s="20">
        <f>[28]Outubro!$G$29</f>
        <v>36</v>
      </c>
      <c r="AA32" s="20">
        <f>[28]Outubro!$G$30</f>
        <v>26</v>
      </c>
      <c r="AB32" s="20">
        <f>[28]Outubro!$G$31</f>
        <v>40</v>
      </c>
      <c r="AC32" s="20">
        <f>[28]Outubro!$G$32</f>
        <v>35</v>
      </c>
      <c r="AD32" s="20">
        <f>[28]Outubro!$G$33</f>
        <v>33</v>
      </c>
      <c r="AE32" s="20">
        <f>[28]Outubro!$G$34</f>
        <v>30</v>
      </c>
      <c r="AF32" s="20">
        <f>[28]Outubro!$G$35</f>
        <v>33</v>
      </c>
      <c r="AG32" s="53">
        <f>MIN(B32:AF32)</f>
        <v>21</v>
      </c>
      <c r="AH32" s="49">
        <f>AVERAGE(B32:AF32)</f>
        <v>36.838709677419352</v>
      </c>
    </row>
    <row r="33" spans="1:34" s="5" customFormat="1" ht="17.100000000000001" customHeight="1" x14ac:dyDescent="0.2">
      <c r="A33" s="40" t="s">
        <v>35</v>
      </c>
      <c r="B33" s="39">
        <f t="shared" ref="B33:AG33" si="11">MIN(B5:B32)</f>
        <v>40</v>
      </c>
      <c r="C33" s="39">
        <f t="shared" si="11"/>
        <v>38</v>
      </c>
      <c r="D33" s="39">
        <f t="shared" si="11"/>
        <v>25</v>
      </c>
      <c r="E33" s="39">
        <f t="shared" si="11"/>
        <v>43</v>
      </c>
      <c r="F33" s="39">
        <f t="shared" si="11"/>
        <v>19</v>
      </c>
      <c r="G33" s="39">
        <f t="shared" si="11"/>
        <v>15</v>
      </c>
      <c r="H33" s="39">
        <f t="shared" si="11"/>
        <v>22</v>
      </c>
      <c r="I33" s="39">
        <f t="shared" si="11"/>
        <v>24</v>
      </c>
      <c r="J33" s="39">
        <f t="shared" si="11"/>
        <v>25</v>
      </c>
      <c r="K33" s="39">
        <f t="shared" si="11"/>
        <v>21</v>
      </c>
      <c r="L33" s="39">
        <f t="shared" si="11"/>
        <v>23</v>
      </c>
      <c r="M33" s="39">
        <f t="shared" si="11"/>
        <v>32</v>
      </c>
      <c r="N33" s="39">
        <f t="shared" si="11"/>
        <v>24</v>
      </c>
      <c r="O33" s="39">
        <f t="shared" si="11"/>
        <v>26</v>
      </c>
      <c r="P33" s="39">
        <f t="shared" si="11"/>
        <v>43</v>
      </c>
      <c r="Q33" s="39">
        <f t="shared" si="11"/>
        <v>33</v>
      </c>
      <c r="R33" s="39">
        <f t="shared" si="11"/>
        <v>36</v>
      </c>
      <c r="S33" s="39">
        <f t="shared" si="11"/>
        <v>19</v>
      </c>
      <c r="T33" s="39">
        <f t="shared" si="11"/>
        <v>9</v>
      </c>
      <c r="U33" s="39">
        <f t="shared" si="11"/>
        <v>21</v>
      </c>
      <c r="V33" s="39">
        <f t="shared" si="11"/>
        <v>28</v>
      </c>
      <c r="W33" s="39">
        <f t="shared" si="11"/>
        <v>35</v>
      </c>
      <c r="X33" s="39">
        <f t="shared" si="11"/>
        <v>26</v>
      </c>
      <c r="Y33" s="39">
        <f t="shared" si="11"/>
        <v>28</v>
      </c>
      <c r="Z33" s="39">
        <f t="shared" si="11"/>
        <v>32</v>
      </c>
      <c r="AA33" s="39">
        <f t="shared" si="11"/>
        <v>19</v>
      </c>
      <c r="AB33" s="39">
        <f t="shared" si="11"/>
        <v>31</v>
      </c>
      <c r="AC33" s="39">
        <f t="shared" si="11"/>
        <v>23</v>
      </c>
      <c r="AD33" s="39">
        <f t="shared" si="11"/>
        <v>30</v>
      </c>
      <c r="AE33" s="39">
        <f t="shared" si="11"/>
        <v>29</v>
      </c>
      <c r="AF33" s="39">
        <f t="shared" si="11"/>
        <v>31</v>
      </c>
      <c r="AG33" s="53">
        <f t="shared" si="11"/>
        <v>9</v>
      </c>
      <c r="AH33" s="51">
        <f>AVERAGE(AH5:AH32)</f>
        <v>40.735023041474641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AA35" s="2" t="s">
        <v>65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AA36" s="32" t="s">
        <v>66</v>
      </c>
      <c r="AB36" s="32"/>
      <c r="AC36" s="32"/>
    </row>
    <row r="40" spans="1:34" x14ac:dyDescent="0.2">
      <c r="H40" s="2" t="s">
        <v>52</v>
      </c>
      <c r="Q40" s="2" t="s">
        <v>52</v>
      </c>
      <c r="Z40" s="2" t="s">
        <v>52</v>
      </c>
    </row>
    <row r="43" spans="1:34" x14ac:dyDescent="0.2">
      <c r="R43" s="2" t="s">
        <v>52</v>
      </c>
    </row>
    <row r="46" spans="1:34" x14ac:dyDescent="0.2">
      <c r="J46" s="2" t="s">
        <v>52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A7" zoomScale="90" zoomScaleNormal="90" workbookViewId="0">
      <selection activeCell="A23" sqref="A2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41</v>
      </c>
    </row>
    <row r="4" spans="1:33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</row>
    <row r="5" spans="1:33" s="5" customFormat="1" ht="20.100000000000001" customHeight="1" x14ac:dyDescent="0.2">
      <c r="A5" s="16" t="s">
        <v>47</v>
      </c>
      <c r="B5" s="17">
        <f>[1]Outubro!$H$5</f>
        <v>8.2799999999999994</v>
      </c>
      <c r="C5" s="17">
        <f>[1]Outubro!$H$6</f>
        <v>7.9200000000000008</v>
      </c>
      <c r="D5" s="17">
        <f>[1]Outubro!$H$7</f>
        <v>10.08</v>
      </c>
      <c r="E5" s="17">
        <f>[1]Outubro!$H$8</f>
        <v>13.68</v>
      </c>
      <c r="F5" s="17">
        <f>[1]Outubro!$H$9</f>
        <v>12.6</v>
      </c>
      <c r="G5" s="17">
        <f>[1]Outubro!$H$10</f>
        <v>9.7200000000000006</v>
      </c>
      <c r="H5" s="17">
        <f>[1]Outubro!$H$11</f>
        <v>13.32</v>
      </c>
      <c r="I5" s="17">
        <f>[1]Outubro!$H$12</f>
        <v>16.920000000000002</v>
      </c>
      <c r="J5" s="17">
        <f>[1]Outubro!$H$13</f>
        <v>15.48</v>
      </c>
      <c r="K5" s="17">
        <f>[1]Outubro!$H$14</f>
        <v>17.28</v>
      </c>
      <c r="L5" s="17">
        <f>[1]Outubro!$H$15</f>
        <v>11.16</v>
      </c>
      <c r="M5" s="17">
        <f>[1]Outubro!$H$16</f>
        <v>11.16</v>
      </c>
      <c r="N5" s="17">
        <f>[1]Outubro!$H$17</f>
        <v>31.680000000000003</v>
      </c>
      <c r="O5" s="17">
        <f>[1]Outubro!$H$18</f>
        <v>8.2799999999999994</v>
      </c>
      <c r="P5" s="17">
        <f>[1]Outubro!$H$19</f>
        <v>16.2</v>
      </c>
      <c r="Q5" s="17">
        <f>[1]Outubro!$H$20</f>
        <v>12.96</v>
      </c>
      <c r="R5" s="17">
        <f>[1]Outubro!$H$21</f>
        <v>9</v>
      </c>
      <c r="S5" s="17">
        <f>[1]Outubro!$H$22</f>
        <v>12.24</v>
      </c>
      <c r="T5" s="17">
        <f>[1]Outubro!$H$23</f>
        <v>10.44</v>
      </c>
      <c r="U5" s="17">
        <f>[1]Outubro!$H$24</f>
        <v>14.76</v>
      </c>
      <c r="V5" s="17">
        <f>[1]Outubro!$H$25</f>
        <v>20.52</v>
      </c>
      <c r="W5" s="17">
        <f>[1]Outubro!$H$26</f>
        <v>17.64</v>
      </c>
      <c r="X5" s="17">
        <f>[1]Outubro!$H$27</f>
        <v>14.04</v>
      </c>
      <c r="Y5" s="17">
        <f>[1]Outubro!$H$28</f>
        <v>12.6</v>
      </c>
      <c r="Z5" s="17">
        <f>[1]Outubro!$H$29</f>
        <v>9</v>
      </c>
      <c r="AA5" s="17">
        <f>[1]Outubro!$H$30</f>
        <v>14.76</v>
      </c>
      <c r="AB5" s="17">
        <f>[1]Outubro!$H$31</f>
        <v>15.120000000000001</v>
      </c>
      <c r="AC5" s="17">
        <f>[1]Outubro!$H$32</f>
        <v>10.8</v>
      </c>
      <c r="AD5" s="17">
        <f>[1]Outubro!$H$33</f>
        <v>11.879999999999999</v>
      </c>
      <c r="AE5" s="17">
        <f>[1]Outubro!$H$34</f>
        <v>10.8</v>
      </c>
      <c r="AF5" s="17">
        <f>[1]Outubro!$H$35</f>
        <v>11.16</v>
      </c>
      <c r="AG5" s="46">
        <f>MAX(B5:AF5)</f>
        <v>31.680000000000003</v>
      </c>
    </row>
    <row r="6" spans="1:33" ht="17.100000000000001" customHeight="1" x14ac:dyDescent="0.2">
      <c r="A6" s="16" t="s">
        <v>0</v>
      </c>
      <c r="B6" s="18">
        <f>[2]Outubro!$H$5</f>
        <v>11.16</v>
      </c>
      <c r="C6" s="18">
        <f>[2]Outubro!$H$6</f>
        <v>10.08</v>
      </c>
      <c r="D6" s="18">
        <f>[2]Outubro!$H$7</f>
        <v>25.92</v>
      </c>
      <c r="E6" s="18">
        <f>[2]Outubro!$H$8</f>
        <v>14.4</v>
      </c>
      <c r="F6" s="18">
        <f>[2]Outubro!$H$9</f>
        <v>16.2</v>
      </c>
      <c r="G6" s="18">
        <f>[2]Outubro!$H$10</f>
        <v>11.16</v>
      </c>
      <c r="H6" s="18">
        <f>[2]Outubro!$H$11</f>
        <v>27</v>
      </c>
      <c r="I6" s="18">
        <f>[2]Outubro!$H$12</f>
        <v>27</v>
      </c>
      <c r="J6" s="18">
        <f>[2]Outubro!$H$13</f>
        <v>23.759999999999998</v>
      </c>
      <c r="K6" s="18">
        <f>[2]Outubro!$H$14</f>
        <v>21.240000000000002</v>
      </c>
      <c r="L6" s="18">
        <f>[2]Outubro!$H$15</f>
        <v>19.440000000000001</v>
      </c>
      <c r="M6" s="18">
        <f>[2]Outubro!$H$16</f>
        <v>17.28</v>
      </c>
      <c r="N6" s="18">
        <f>[2]Outubro!$H$17</f>
        <v>13.32</v>
      </c>
      <c r="O6" s="18">
        <f>[2]Outubro!$H$18</f>
        <v>12.24</v>
      </c>
      <c r="P6" s="18">
        <f>[2]Outubro!$H$19</f>
        <v>14.76</v>
      </c>
      <c r="Q6" s="18">
        <f>[2]Outubro!$H$20</f>
        <v>13.32</v>
      </c>
      <c r="R6" s="18">
        <f>[2]Outubro!$H$21</f>
        <v>14.76</v>
      </c>
      <c r="S6" s="18">
        <f>[2]Outubro!$H$22</f>
        <v>15.120000000000001</v>
      </c>
      <c r="T6" s="18">
        <f>[2]Outubro!$H$23</f>
        <v>9</v>
      </c>
      <c r="U6" s="18">
        <f>[2]Outubro!$H$24</f>
        <v>24.12</v>
      </c>
      <c r="V6" s="18">
        <f>[2]Outubro!$H$25</f>
        <v>30.96</v>
      </c>
      <c r="W6" s="18">
        <f>[2]Outubro!$H$26</f>
        <v>19.079999999999998</v>
      </c>
      <c r="X6" s="18">
        <f>[2]Outubro!$H$27</f>
        <v>18.720000000000002</v>
      </c>
      <c r="Y6" s="18">
        <f>[2]Outubro!$H$28</f>
        <v>42.480000000000004</v>
      </c>
      <c r="Z6" s="18">
        <f>[2]Outubro!$H$29</f>
        <v>14.76</v>
      </c>
      <c r="AA6" s="18">
        <f>[2]Outubro!$H$30</f>
        <v>18.720000000000002</v>
      </c>
      <c r="AB6" s="18">
        <f>[2]Outubro!$H$31</f>
        <v>19.440000000000001</v>
      </c>
      <c r="AC6" s="18">
        <f>[2]Outubro!$H$32</f>
        <v>19.8</v>
      </c>
      <c r="AD6" s="18">
        <f>[2]Outubro!$H$33</f>
        <v>21.96</v>
      </c>
      <c r="AE6" s="18">
        <f>[2]Outubro!$H$34</f>
        <v>18.720000000000002</v>
      </c>
      <c r="AF6" s="18">
        <f>[2]Outubro!$H$35</f>
        <v>21.6</v>
      </c>
      <c r="AG6" s="47">
        <f>MAX(B6:AF6)</f>
        <v>42.480000000000004</v>
      </c>
    </row>
    <row r="7" spans="1:33" ht="17.100000000000001" customHeight="1" x14ac:dyDescent="0.2">
      <c r="A7" s="16" t="s">
        <v>1</v>
      </c>
      <c r="B7" s="18">
        <f>[3]Outubro!$H$5</f>
        <v>10.44</v>
      </c>
      <c r="C7" s="18">
        <f>[3]Outubro!$H$6</f>
        <v>9.3600000000000012</v>
      </c>
      <c r="D7" s="18">
        <f>[3]Outubro!$H$7</f>
        <v>14.4</v>
      </c>
      <c r="E7" s="18">
        <f>[3]Outubro!$H$8</f>
        <v>11.520000000000001</v>
      </c>
      <c r="F7" s="18">
        <f>[3]Outubro!$H$9</f>
        <v>18</v>
      </c>
      <c r="G7" s="18">
        <f>[3]Outubro!$H$10</f>
        <v>11.879999999999999</v>
      </c>
      <c r="H7" s="18">
        <f>[3]Outubro!$H$11</f>
        <v>10.44</v>
      </c>
      <c r="I7" s="18">
        <f>[3]Outubro!$H$12</f>
        <v>20.16</v>
      </c>
      <c r="J7" s="18">
        <f>[3]Outubro!$H$13</f>
        <v>16.559999999999999</v>
      </c>
      <c r="K7" s="18">
        <f>[3]Outubro!$H$14</f>
        <v>13.68</v>
      </c>
      <c r="L7" s="18">
        <f>[3]Outubro!$H$15</f>
        <v>16.559999999999999</v>
      </c>
      <c r="M7" s="18">
        <f>[3]Outubro!$H$16</f>
        <v>11.879999999999999</v>
      </c>
      <c r="N7" s="18">
        <f>[3]Outubro!$H$17</f>
        <v>17.28</v>
      </c>
      <c r="O7" s="18">
        <f>[3]Outubro!$H$18</f>
        <v>12.96</v>
      </c>
      <c r="P7" s="18">
        <f>[3]Outubro!$H$19</f>
        <v>12.6</v>
      </c>
      <c r="Q7" s="18">
        <f>[3]Outubro!$H$20</f>
        <v>9.7200000000000006</v>
      </c>
      <c r="R7" s="18">
        <f>[3]Outubro!$H$21</f>
        <v>11.16</v>
      </c>
      <c r="S7" s="18">
        <f>[3]Outubro!$H$22</f>
        <v>8.64</v>
      </c>
      <c r="T7" s="18">
        <f>[3]Outubro!$H$23</f>
        <v>11.879999999999999</v>
      </c>
      <c r="U7" s="18">
        <f>[3]Outubro!$H$24</f>
        <v>20.88</v>
      </c>
      <c r="V7" s="18">
        <f>[3]Outubro!$H$25</f>
        <v>18.720000000000002</v>
      </c>
      <c r="W7" s="18">
        <f>[3]Outubro!$H$26</f>
        <v>14.4</v>
      </c>
      <c r="X7" s="18">
        <f>[3]Outubro!$H$27</f>
        <v>14.4</v>
      </c>
      <c r="Y7" s="18">
        <f>[3]Outubro!$H$28</f>
        <v>12.96</v>
      </c>
      <c r="Z7" s="18">
        <f>[3]Outubro!$H$29</f>
        <v>12.6</v>
      </c>
      <c r="AA7" s="18">
        <f>[3]Outubro!$H$30</f>
        <v>11.16</v>
      </c>
      <c r="AB7" s="18">
        <f>[3]Outubro!$H$31</f>
        <v>10.08</v>
      </c>
      <c r="AC7" s="18">
        <f>[3]Outubro!$H$32</f>
        <v>11.16</v>
      </c>
      <c r="AD7" s="18">
        <f>[3]Outubro!$H$33</f>
        <v>12.24</v>
      </c>
      <c r="AE7" s="18">
        <f>[3]Outubro!$H$34</f>
        <v>13.32</v>
      </c>
      <c r="AF7" s="18">
        <f>[3]Outubro!$H$35</f>
        <v>11.520000000000001</v>
      </c>
      <c r="AG7" s="47">
        <f t="shared" ref="AG7:AG19" si="1">MAX(B7:AF7)</f>
        <v>20.88</v>
      </c>
    </row>
    <row r="8" spans="1:33" ht="17.100000000000001" customHeight="1" x14ac:dyDescent="0.2">
      <c r="A8" s="16" t="s">
        <v>56</v>
      </c>
      <c r="B8" s="18">
        <f>[4]Outubro!$H$5</f>
        <v>18.36</v>
      </c>
      <c r="C8" s="18">
        <f>[4]Outubro!$H$6</f>
        <v>11.879999999999999</v>
      </c>
      <c r="D8" s="18">
        <f>[4]Outubro!$H$7</f>
        <v>15.48</v>
      </c>
      <c r="E8" s="18">
        <f>[4]Outubro!$H$8</f>
        <v>35.28</v>
      </c>
      <c r="F8" s="18">
        <f>[4]Outubro!$H$9</f>
        <v>21.240000000000002</v>
      </c>
      <c r="G8" s="18">
        <f>[4]Outubro!$H$10</f>
        <v>17.28</v>
      </c>
      <c r="H8" s="18">
        <f>[4]Outubro!$H$11</f>
        <v>26.64</v>
      </c>
      <c r="I8" s="18">
        <f>[4]Outubro!$H$12</f>
        <v>20.16</v>
      </c>
      <c r="J8" s="18">
        <f>[4]Outubro!$H$13</f>
        <v>16.559999999999999</v>
      </c>
      <c r="K8" s="18">
        <f>[4]Outubro!$H$14</f>
        <v>25.56</v>
      </c>
      <c r="L8" s="18">
        <f>[4]Outubro!$H$15</f>
        <v>25.92</v>
      </c>
      <c r="M8" s="18">
        <f>[4]Outubro!$H$16</f>
        <v>25.92</v>
      </c>
      <c r="N8" s="18">
        <f>[4]Outubro!$H$17</f>
        <v>24.840000000000003</v>
      </c>
      <c r="O8" s="18">
        <f>[4]Outubro!$H$18</f>
        <v>16.559999999999999</v>
      </c>
      <c r="P8" s="18">
        <f>[4]Outubro!$H$19</f>
        <v>14.4</v>
      </c>
      <c r="Q8" s="18">
        <f>[4]Outubro!$H$20</f>
        <v>17.64</v>
      </c>
      <c r="R8" s="18">
        <f>[4]Outubro!$H$21</f>
        <v>19.440000000000001</v>
      </c>
      <c r="S8" s="18">
        <f>[4]Outubro!$H$22</f>
        <v>16.2</v>
      </c>
      <c r="T8" s="18">
        <f>[4]Outubro!$H$23</f>
        <v>13.68</v>
      </c>
      <c r="U8" s="18">
        <f>[4]Outubro!$H$24</f>
        <v>18</v>
      </c>
      <c r="V8" s="18">
        <f>[4]Outubro!$H$25</f>
        <v>26.64</v>
      </c>
      <c r="W8" s="18">
        <f>[4]Outubro!$H$26</f>
        <v>38.159999999999997</v>
      </c>
      <c r="X8" s="18">
        <f>[4]Outubro!$H$27</f>
        <v>17.64</v>
      </c>
      <c r="Y8" s="18">
        <f>[4]Outubro!$H$28</f>
        <v>16.559999999999999</v>
      </c>
      <c r="Z8" s="18">
        <f>[4]Outubro!$H$29</f>
        <v>21.240000000000002</v>
      </c>
      <c r="AA8" s="18">
        <f>[4]Outubro!$H$30</f>
        <v>24.840000000000003</v>
      </c>
      <c r="AB8" s="18">
        <f>[4]Outubro!$H$31</f>
        <v>15.840000000000002</v>
      </c>
      <c r="AC8" s="18">
        <f>[4]Outubro!$H$32</f>
        <v>26.28</v>
      </c>
      <c r="AD8" s="18">
        <f>[4]Outubro!$H$33</f>
        <v>24.840000000000003</v>
      </c>
      <c r="AE8" s="18">
        <f>[4]Outubro!$H$34</f>
        <v>21.96</v>
      </c>
      <c r="AF8" s="18">
        <f>[4]Outubro!$H$35</f>
        <v>28.44</v>
      </c>
      <c r="AG8" s="47">
        <f t="shared" si="1"/>
        <v>38.159999999999997</v>
      </c>
    </row>
    <row r="9" spans="1:33" ht="17.100000000000001" customHeight="1" x14ac:dyDescent="0.2">
      <c r="A9" s="16" t="s">
        <v>48</v>
      </c>
      <c r="B9" s="18">
        <f>[5]Outubro!$H$5</f>
        <v>12.6</v>
      </c>
      <c r="C9" s="18">
        <f>[5]Outubro!$H$6</f>
        <v>8.64</v>
      </c>
      <c r="D9" s="18">
        <f>[5]Outubro!$H$7</f>
        <v>14.76</v>
      </c>
      <c r="E9" s="18">
        <f>[5]Outubro!$H$8</f>
        <v>12.6</v>
      </c>
      <c r="F9" s="18">
        <f>[5]Outubro!$H$9</f>
        <v>14.76</v>
      </c>
      <c r="G9" s="18">
        <f>[5]Outubro!$H$10</f>
        <v>6.84</v>
      </c>
      <c r="H9" s="18">
        <f>[5]Outubro!$H$11</f>
        <v>7.5600000000000005</v>
      </c>
      <c r="I9" s="18">
        <f>[5]Outubro!$H$12</f>
        <v>11.520000000000001</v>
      </c>
      <c r="J9" s="18">
        <f>[5]Outubro!$H$13</f>
        <v>15.840000000000002</v>
      </c>
      <c r="K9" s="18">
        <f>[5]Outubro!$H$14</f>
        <v>19.440000000000001</v>
      </c>
      <c r="L9" s="18">
        <f>[5]Outubro!$H$15</f>
        <v>18.36</v>
      </c>
      <c r="M9" s="18">
        <f>[5]Outubro!$H$16</f>
        <v>15.840000000000002</v>
      </c>
      <c r="N9" s="18">
        <f>[5]Outubro!$H$17</f>
        <v>18.36</v>
      </c>
      <c r="O9" s="18">
        <f>[5]Outubro!$H$18</f>
        <v>15.120000000000001</v>
      </c>
      <c r="P9" s="18">
        <f>[5]Outubro!$H$19</f>
        <v>10.44</v>
      </c>
      <c r="Q9" s="18">
        <f>[5]Outubro!$H$20</f>
        <v>9.3600000000000012</v>
      </c>
      <c r="R9" s="18">
        <f>[5]Outubro!$H$21</f>
        <v>14.04</v>
      </c>
      <c r="S9" s="18">
        <f>[5]Outubro!$H$22</f>
        <v>15.48</v>
      </c>
      <c r="T9" s="18">
        <f>[5]Outubro!$H$23</f>
        <v>8.2799999999999994</v>
      </c>
      <c r="U9" s="18">
        <f>[5]Outubro!$H$24</f>
        <v>13.32</v>
      </c>
      <c r="V9" s="18">
        <f>[5]Outubro!$H$25</f>
        <v>27</v>
      </c>
      <c r="W9" s="18">
        <f>[5]Outubro!$H$26</f>
        <v>12.24</v>
      </c>
      <c r="X9" s="18">
        <f>[5]Outubro!$H$27</f>
        <v>13.32</v>
      </c>
      <c r="Y9" s="18">
        <f>[5]Outubro!$H$28</f>
        <v>16.920000000000002</v>
      </c>
      <c r="Z9" s="18">
        <f>[5]Outubro!$H$29</f>
        <v>10.44</v>
      </c>
      <c r="AA9" s="18">
        <f>[5]Outubro!$H$30</f>
        <v>11.879999999999999</v>
      </c>
      <c r="AB9" s="18">
        <f>[5]Outubro!$H$31</f>
        <v>11.520000000000001</v>
      </c>
      <c r="AC9" s="18">
        <f>[5]Outubro!$H$32</f>
        <v>9</v>
      </c>
      <c r="AD9" s="18">
        <f>[5]Outubro!$H$33</f>
        <v>10.8</v>
      </c>
      <c r="AE9" s="18">
        <f>[5]Outubro!$H$34</f>
        <v>22.68</v>
      </c>
      <c r="AF9" s="18">
        <f>[5]Outubro!$H$35</f>
        <v>13.68</v>
      </c>
      <c r="AG9" s="47">
        <f t="shared" si="1"/>
        <v>27</v>
      </c>
    </row>
    <row r="10" spans="1:33" ht="17.100000000000001" customHeight="1" x14ac:dyDescent="0.2">
      <c r="A10" s="16" t="s">
        <v>2</v>
      </c>
      <c r="B10" s="18">
        <f>[6]Outubro!$H$5</f>
        <v>16.559999999999999</v>
      </c>
      <c r="C10" s="18">
        <f>[6]Outubro!$H$6</f>
        <v>12.96</v>
      </c>
      <c r="D10" s="18">
        <f>[6]Outubro!$H$7</f>
        <v>19.079999999999998</v>
      </c>
      <c r="E10" s="18">
        <f>[6]Outubro!$H$8</f>
        <v>16.920000000000002</v>
      </c>
      <c r="F10" s="18">
        <f>[6]Outubro!$H$9</f>
        <v>18</v>
      </c>
      <c r="G10" s="18">
        <f>[6]Outubro!$H$10</f>
        <v>20.52</v>
      </c>
      <c r="H10" s="18">
        <f>[6]Outubro!$H$11</f>
        <v>28.08</v>
      </c>
      <c r="I10" s="18">
        <f>[6]Outubro!$H$12</f>
        <v>27.36</v>
      </c>
      <c r="J10" s="18">
        <f>[6]Outubro!$H$13</f>
        <v>30.6</v>
      </c>
      <c r="K10" s="18">
        <f>[6]Outubro!$H$14</f>
        <v>30.6</v>
      </c>
      <c r="L10" s="18">
        <f>[6]Outubro!$H$15</f>
        <v>24.48</v>
      </c>
      <c r="M10" s="18">
        <f>[6]Outubro!$H$16</f>
        <v>26.64</v>
      </c>
      <c r="N10" s="18">
        <f>[6]Outubro!$H$17</f>
        <v>25.2</v>
      </c>
      <c r="O10" s="18">
        <f>[6]Outubro!$H$18</f>
        <v>23.400000000000002</v>
      </c>
      <c r="P10" s="18">
        <f>[6]Outubro!$H$19</f>
        <v>23.400000000000002</v>
      </c>
      <c r="Q10" s="18">
        <f>[6]Outubro!$H$20</f>
        <v>15.48</v>
      </c>
      <c r="R10" s="18">
        <f>[6]Outubro!$H$21</f>
        <v>13.32</v>
      </c>
      <c r="S10" s="18">
        <f>[6]Outubro!$H$22</f>
        <v>14.76</v>
      </c>
      <c r="T10" s="18">
        <f>[6]Outubro!$H$23</f>
        <v>14.4</v>
      </c>
      <c r="U10" s="18">
        <f>[6]Outubro!$H$24</f>
        <v>20.16</v>
      </c>
      <c r="V10" s="18">
        <f>[6]Outubro!$H$25</f>
        <v>22.68</v>
      </c>
      <c r="W10" s="18">
        <f>[6]Outubro!$H$26</f>
        <v>29.880000000000003</v>
      </c>
      <c r="X10" s="18">
        <f>[6]Outubro!$H$27</f>
        <v>15.48</v>
      </c>
      <c r="Y10" s="18">
        <f>[6]Outubro!$H$28</f>
        <v>19.079999999999998</v>
      </c>
      <c r="Z10" s="18">
        <f>[6]Outubro!$H$29</f>
        <v>19.8</v>
      </c>
      <c r="AA10" s="18">
        <f>[6]Outubro!$H$30</f>
        <v>24.48</v>
      </c>
      <c r="AB10" s="18">
        <f>[6]Outubro!$H$31</f>
        <v>20.88</v>
      </c>
      <c r="AC10" s="18">
        <f>[6]Outubro!$H$32</f>
        <v>20.52</v>
      </c>
      <c r="AD10" s="18">
        <f>[6]Outubro!$H$33</f>
        <v>24.12</v>
      </c>
      <c r="AE10" s="18">
        <f>[6]Outubro!$H$34</f>
        <v>24.48</v>
      </c>
      <c r="AF10" s="18">
        <f>[6]Outubro!$H$35</f>
        <v>27.36</v>
      </c>
      <c r="AG10" s="47">
        <f t="shared" si="1"/>
        <v>30.6</v>
      </c>
    </row>
    <row r="11" spans="1:33" ht="17.100000000000001" customHeight="1" x14ac:dyDescent="0.2">
      <c r="A11" s="16" t="s">
        <v>3</v>
      </c>
      <c r="B11" s="18">
        <f>[7]Outubro!$H$5</f>
        <v>8.2799999999999994</v>
      </c>
      <c r="C11" s="18">
        <f>[7]Outubro!$H$6</f>
        <v>13.68</v>
      </c>
      <c r="D11" s="18">
        <f>[7]Outubro!$H$7</f>
        <v>18.36</v>
      </c>
      <c r="E11" s="18">
        <f>[7]Outubro!$H$8</f>
        <v>13.32</v>
      </c>
      <c r="F11" s="18">
        <f>[7]Outubro!$H$9</f>
        <v>8.64</v>
      </c>
      <c r="G11" s="18">
        <f>[7]Outubro!$H$10</f>
        <v>7.2</v>
      </c>
      <c r="H11" s="18">
        <f>[7]Outubro!$H$11</f>
        <v>13.32</v>
      </c>
      <c r="I11" s="18">
        <f>[7]Outubro!$H$12</f>
        <v>15.840000000000002</v>
      </c>
      <c r="J11" s="18">
        <f>[7]Outubro!$H$13</f>
        <v>14.4</v>
      </c>
      <c r="K11" s="18">
        <f>[7]Outubro!$H$14</f>
        <v>16.559999999999999</v>
      </c>
      <c r="L11" s="18">
        <f>[7]Outubro!$H$15</f>
        <v>11.16</v>
      </c>
      <c r="M11" s="18">
        <f>[7]Outubro!$H$16</f>
        <v>12.6</v>
      </c>
      <c r="N11" s="18">
        <f>[7]Outubro!$H$17</f>
        <v>18.720000000000002</v>
      </c>
      <c r="O11" s="18">
        <f>[7]Outubro!$H$18</f>
        <v>12.96</v>
      </c>
      <c r="P11" s="18">
        <f>[7]Outubro!$H$19</f>
        <v>11.879999999999999</v>
      </c>
      <c r="Q11" s="18">
        <f>[7]Outubro!$H$20</f>
        <v>10.8</v>
      </c>
      <c r="R11" s="18">
        <f>[7]Outubro!$H$21</f>
        <v>12.6</v>
      </c>
      <c r="S11" s="18">
        <f>[7]Outubro!$H$22</f>
        <v>11.879999999999999</v>
      </c>
      <c r="T11" s="18">
        <f>[7]Outubro!$H$23</f>
        <v>10.8</v>
      </c>
      <c r="U11" s="18">
        <f>[7]Outubro!$H$24</f>
        <v>12.24</v>
      </c>
      <c r="V11" s="18">
        <f>[7]Outubro!$H$25</f>
        <v>15.48</v>
      </c>
      <c r="W11" s="18">
        <f>[7]Outubro!$H$26</f>
        <v>9.7200000000000006</v>
      </c>
      <c r="X11" s="18">
        <f>[7]Outubro!$H$27</f>
        <v>21.96</v>
      </c>
      <c r="Y11" s="18">
        <f>[7]Outubro!$H$28</f>
        <v>10.44</v>
      </c>
      <c r="Z11" s="18">
        <f>[7]Outubro!$H$29</f>
        <v>12.96</v>
      </c>
      <c r="AA11" s="18">
        <f>[7]Outubro!$H$30</f>
        <v>9.7200000000000006</v>
      </c>
      <c r="AB11" s="18">
        <f>[7]Outubro!$H$31</f>
        <v>20.52</v>
      </c>
      <c r="AC11" s="18">
        <f>[7]Outubro!$H$32</f>
        <v>9.3600000000000012</v>
      </c>
      <c r="AD11" s="18">
        <f>[7]Outubro!$H$33</f>
        <v>14.4</v>
      </c>
      <c r="AE11" s="18">
        <f>[7]Outubro!$H$34</f>
        <v>8.2799999999999994</v>
      </c>
      <c r="AF11" s="18">
        <f>[7]Outubro!$H$35</f>
        <v>12.24</v>
      </c>
      <c r="AG11" s="47">
        <f>MAX(B11:AF11)</f>
        <v>21.96</v>
      </c>
    </row>
    <row r="12" spans="1:33" ht="17.100000000000001" customHeight="1" x14ac:dyDescent="0.2">
      <c r="A12" s="16" t="s">
        <v>4</v>
      </c>
      <c r="B12" s="18">
        <f>[8]Outubro!$H$5</f>
        <v>12.6</v>
      </c>
      <c r="C12" s="18">
        <f>[8]Outubro!$H$6</f>
        <v>12.24</v>
      </c>
      <c r="D12" s="18">
        <f>[8]Outubro!$H$7</f>
        <v>15.840000000000002</v>
      </c>
      <c r="E12" s="18">
        <f>[8]Outubro!$H$8</f>
        <v>18.720000000000002</v>
      </c>
      <c r="F12" s="18">
        <f>[8]Outubro!$H$9</f>
        <v>13.68</v>
      </c>
      <c r="G12" s="18">
        <f>[8]Outubro!$H$10</f>
        <v>11.16</v>
      </c>
      <c r="H12" s="18">
        <f>[8]Outubro!$H$11</f>
        <v>19.8</v>
      </c>
      <c r="I12" s="18">
        <f>[8]Outubro!$H$12</f>
        <v>15.120000000000001</v>
      </c>
      <c r="J12" s="18">
        <f>[8]Outubro!$H$13</f>
        <v>22.68</v>
      </c>
      <c r="K12" s="18">
        <f>[8]Outubro!$H$14</f>
        <v>19.440000000000001</v>
      </c>
      <c r="L12" s="18">
        <f>[8]Outubro!$H$15</f>
        <v>17.64</v>
      </c>
      <c r="M12" s="18">
        <f>[8]Outubro!$H$16</f>
        <v>16.559999999999999</v>
      </c>
      <c r="N12" s="18">
        <f>[8]Outubro!$H$17</f>
        <v>16.920000000000002</v>
      </c>
      <c r="O12" s="18">
        <f>[8]Outubro!$H$18</f>
        <v>17.64</v>
      </c>
      <c r="P12" s="18">
        <f>[8]Outubro!$H$19</f>
        <v>17.64</v>
      </c>
      <c r="Q12" s="18">
        <f>[8]Outubro!$H$20</f>
        <v>17.28</v>
      </c>
      <c r="R12" s="18">
        <f>[8]Outubro!$H$21</f>
        <v>19.079999999999998</v>
      </c>
      <c r="S12" s="18">
        <f>[8]Outubro!$H$22</f>
        <v>29.52</v>
      </c>
      <c r="T12" s="18">
        <f>[8]Outubro!$H$23</f>
        <v>12.24</v>
      </c>
      <c r="U12" s="18">
        <f>[8]Outubro!$H$24</f>
        <v>19.440000000000001</v>
      </c>
      <c r="V12" s="18">
        <f>[8]Outubro!$H$25</f>
        <v>28.08</v>
      </c>
      <c r="W12" s="18">
        <f>[8]Outubro!$H$26</f>
        <v>19.440000000000001</v>
      </c>
      <c r="X12" s="18">
        <f>[8]Outubro!$H$27</f>
        <v>33.119999999999997</v>
      </c>
      <c r="Y12" s="18">
        <f>[8]Outubro!$H$28</f>
        <v>13.68</v>
      </c>
      <c r="Z12" s="18">
        <f>[8]Outubro!$H$29</f>
        <v>20.52</v>
      </c>
      <c r="AA12" s="18">
        <f>[8]Outubro!$H$30</f>
        <v>16.559999999999999</v>
      </c>
      <c r="AB12" s="18">
        <f>[8]Outubro!$H$31</f>
        <v>25.56</v>
      </c>
      <c r="AC12" s="18">
        <f>[8]Outubro!$H$32</f>
        <v>17.28</v>
      </c>
      <c r="AD12" s="18">
        <f>[8]Outubro!$H$33</f>
        <v>18.36</v>
      </c>
      <c r="AE12" s="18">
        <f>[8]Outubro!$H$34</f>
        <v>16.559999999999999</v>
      </c>
      <c r="AF12" s="18">
        <f>[8]Outubro!$H$35</f>
        <v>18</v>
      </c>
      <c r="AG12" s="47">
        <f t="shared" si="1"/>
        <v>33.119999999999997</v>
      </c>
    </row>
    <row r="13" spans="1:33" ht="17.100000000000001" customHeight="1" x14ac:dyDescent="0.2">
      <c r="A13" s="16" t="s">
        <v>5</v>
      </c>
      <c r="B13" s="18">
        <f>[9]Outubro!$H$5</f>
        <v>19.079999999999998</v>
      </c>
      <c r="C13" s="18">
        <f>[9]Outubro!$H$6</f>
        <v>10.08</v>
      </c>
      <c r="D13" s="18">
        <f>[9]Outubro!$H$7</f>
        <v>13.32</v>
      </c>
      <c r="E13" s="18">
        <f>[9]Outubro!$H$8</f>
        <v>13.68</v>
      </c>
      <c r="F13" s="18">
        <f>[9]Outubro!$H$9</f>
        <v>18.720000000000002</v>
      </c>
      <c r="G13" s="18">
        <f>[9]Outubro!$H$10</f>
        <v>12.96</v>
      </c>
      <c r="H13" s="18">
        <f>[9]Outubro!$H$11</f>
        <v>8.64</v>
      </c>
      <c r="I13" s="18">
        <f>[9]Outubro!$H$12</f>
        <v>14.76</v>
      </c>
      <c r="J13" s="18">
        <f>[9]Outubro!$H$13</f>
        <v>20.88</v>
      </c>
      <c r="K13" s="18">
        <f>[9]Outubro!$H$14</f>
        <v>19.079999999999998</v>
      </c>
      <c r="L13" s="18">
        <f>[9]Outubro!$H$15</f>
        <v>18.720000000000002</v>
      </c>
      <c r="M13" s="18">
        <f>[9]Outubro!$H$16</f>
        <v>17.64</v>
      </c>
      <c r="N13" s="18">
        <f>[9]Outubro!$H$17</f>
        <v>19.8</v>
      </c>
      <c r="O13" s="18">
        <f>[9]Outubro!$H$18</f>
        <v>23.400000000000002</v>
      </c>
      <c r="P13" s="18">
        <f>[9]Outubro!$H$19</f>
        <v>23.040000000000003</v>
      </c>
      <c r="Q13" s="18">
        <f>[9]Outubro!$H$20</f>
        <v>15.840000000000002</v>
      </c>
      <c r="R13" s="18">
        <f>[9]Outubro!$H$21</f>
        <v>14.4</v>
      </c>
      <c r="S13" s="18">
        <f>[9]Outubro!$H$22</f>
        <v>14.4</v>
      </c>
      <c r="T13" s="18">
        <f>[9]Outubro!$H$23</f>
        <v>9.7200000000000006</v>
      </c>
      <c r="U13" s="18">
        <f>[9]Outubro!$H$24</f>
        <v>23.759999999999998</v>
      </c>
      <c r="V13" s="18">
        <f>[9]Outubro!$H$25</f>
        <v>19.079999999999998</v>
      </c>
      <c r="W13" s="18">
        <f>[9]Outubro!$H$26</f>
        <v>12.96</v>
      </c>
      <c r="X13" s="18">
        <f>[9]Outubro!$H$27</f>
        <v>20.52</v>
      </c>
      <c r="Y13" s="18">
        <f>[9]Outubro!$H$28</f>
        <v>9.3600000000000012</v>
      </c>
      <c r="Z13" s="18">
        <f>[9]Outubro!$H$29</f>
        <v>16.559999999999999</v>
      </c>
      <c r="AA13" s="18">
        <f>[9]Outubro!$H$30</f>
        <v>12.24</v>
      </c>
      <c r="AB13" s="18">
        <f>[9]Outubro!$H$31</f>
        <v>15.120000000000001</v>
      </c>
      <c r="AC13" s="18">
        <f>[9]Outubro!$H$32</f>
        <v>10.8</v>
      </c>
      <c r="AD13" s="18">
        <f>[9]Outubro!$H$33</f>
        <v>11.879999999999999</v>
      </c>
      <c r="AE13" s="18">
        <f>[9]Outubro!$H$34</f>
        <v>18</v>
      </c>
      <c r="AF13" s="18">
        <f>[9]Outubro!$H$35</f>
        <v>15.840000000000002</v>
      </c>
      <c r="AG13" s="47">
        <f t="shared" si="1"/>
        <v>23.759999999999998</v>
      </c>
    </row>
    <row r="14" spans="1:33" ht="17.100000000000001" customHeight="1" x14ac:dyDescent="0.2">
      <c r="A14" s="16" t="s">
        <v>50</v>
      </c>
      <c r="B14" s="18">
        <f>[10]Outubro!$H$5</f>
        <v>20.16</v>
      </c>
      <c r="C14" s="18">
        <f>[10]Outubro!$H$6</f>
        <v>18</v>
      </c>
      <c r="D14" s="18">
        <f>[10]Outubro!$H$7</f>
        <v>20.88</v>
      </c>
      <c r="E14" s="18">
        <f>[10]Outubro!$H$8</f>
        <v>20.88</v>
      </c>
      <c r="F14" s="18">
        <f>[10]Outubro!$H$9</f>
        <v>16.559999999999999</v>
      </c>
      <c r="G14" s="18">
        <f>[10]Outubro!$H$10</f>
        <v>15.840000000000002</v>
      </c>
      <c r="H14" s="18">
        <f>[10]Outubro!$H$11</f>
        <v>19.440000000000001</v>
      </c>
      <c r="I14" s="18">
        <f>[10]Outubro!$H$12</f>
        <v>20.16</v>
      </c>
      <c r="J14" s="18">
        <f>[10]Outubro!$H$13</f>
        <v>23.040000000000003</v>
      </c>
      <c r="K14" s="18">
        <f>[10]Outubro!$H$14</f>
        <v>25.2</v>
      </c>
      <c r="L14" s="18">
        <f>[10]Outubro!$H$15</f>
        <v>25.2</v>
      </c>
      <c r="M14" s="18">
        <f>[10]Outubro!$H$16</f>
        <v>26.28</v>
      </c>
      <c r="N14" s="18">
        <f>[10]Outubro!$H$17</f>
        <v>27</v>
      </c>
      <c r="O14" s="18">
        <f>[10]Outubro!$H$18</f>
        <v>23.040000000000003</v>
      </c>
      <c r="P14" s="18">
        <f>[10]Outubro!$H$19</f>
        <v>25.56</v>
      </c>
      <c r="Q14" s="18">
        <f>[10]Outubro!$H$20</f>
        <v>20.52</v>
      </c>
      <c r="R14" s="18">
        <f>[10]Outubro!$H$21</f>
        <v>19.079999999999998</v>
      </c>
      <c r="S14" s="18">
        <f>[10]Outubro!$H$22</f>
        <v>15.120000000000001</v>
      </c>
      <c r="T14" s="18">
        <f>[10]Outubro!$H$23</f>
        <v>17.28</v>
      </c>
      <c r="U14" s="18">
        <f>[10]Outubro!$H$24</f>
        <v>22.32</v>
      </c>
      <c r="V14" s="18">
        <f>[10]Outubro!$H$25</f>
        <v>31.680000000000003</v>
      </c>
      <c r="W14" s="18">
        <f>[10]Outubro!$H$26</f>
        <v>21.240000000000002</v>
      </c>
      <c r="X14" s="18">
        <f>[10]Outubro!$H$27</f>
        <v>20.52</v>
      </c>
      <c r="Y14" s="18">
        <f>[10]Outubro!$H$28</f>
        <v>20.88</v>
      </c>
      <c r="Z14" s="18">
        <f>[10]Outubro!$H$29</f>
        <v>21.240000000000002</v>
      </c>
      <c r="AA14" s="18">
        <f>[10]Outubro!$H$30</f>
        <v>21.96</v>
      </c>
      <c r="AB14" s="18">
        <f>[10]Outubro!$H$31</f>
        <v>23.759999999999998</v>
      </c>
      <c r="AC14" s="18">
        <f>[10]Outubro!$H$32</f>
        <v>35.64</v>
      </c>
      <c r="AD14" s="18">
        <f>[10]Outubro!$H$33</f>
        <v>31.680000000000003</v>
      </c>
      <c r="AE14" s="18">
        <f>[10]Outubro!$H$34</f>
        <v>15.120000000000001</v>
      </c>
      <c r="AF14" s="18">
        <f>[10]Outubro!$H$35</f>
        <v>19.079999999999998</v>
      </c>
      <c r="AG14" s="47">
        <f>MAX(B14:AF14)</f>
        <v>35.64</v>
      </c>
    </row>
    <row r="15" spans="1:33" ht="17.100000000000001" customHeight="1" x14ac:dyDescent="0.2">
      <c r="A15" s="16" t="s">
        <v>6</v>
      </c>
      <c r="B15" s="18">
        <f>[11]Outubro!$H$5</f>
        <v>9</v>
      </c>
      <c r="C15" s="18">
        <f>[11]Outubro!$H$6</f>
        <v>7.5600000000000005</v>
      </c>
      <c r="D15" s="18">
        <f>[11]Outubro!$H$7</f>
        <v>11.520000000000001</v>
      </c>
      <c r="E15" s="18">
        <f>[11]Outubro!$H$8</f>
        <v>14.04</v>
      </c>
      <c r="F15" s="18">
        <f>[11]Outubro!$H$9</f>
        <v>16.2</v>
      </c>
      <c r="G15" s="18">
        <f>[11]Outubro!$H$10</f>
        <v>19.8</v>
      </c>
      <c r="H15" s="18">
        <f>[11]Outubro!$H$11</f>
        <v>9.7200000000000006</v>
      </c>
      <c r="I15" s="18">
        <f>[11]Outubro!$H$12</f>
        <v>13.32</v>
      </c>
      <c r="J15" s="18">
        <f>[11]Outubro!$H$13</f>
        <v>11.16</v>
      </c>
      <c r="K15" s="18">
        <f>[11]Outubro!$H$14</f>
        <v>24.12</v>
      </c>
      <c r="L15" s="18">
        <f>[11]Outubro!$H$15</f>
        <v>14.4</v>
      </c>
      <c r="M15" s="18">
        <f>[11]Outubro!$H$16</f>
        <v>7.2</v>
      </c>
      <c r="N15" s="18">
        <f>[11]Outubro!$H$17</f>
        <v>20.16</v>
      </c>
      <c r="O15" s="18">
        <f>[11]Outubro!$H$18</f>
        <v>12.96</v>
      </c>
      <c r="P15" s="18">
        <f>[11]Outubro!$H$19</f>
        <v>10.08</v>
      </c>
      <c r="Q15" s="18">
        <f>[11]Outubro!$H$20</f>
        <v>12.96</v>
      </c>
      <c r="R15" s="18">
        <f>[11]Outubro!$H$21</f>
        <v>17.28</v>
      </c>
      <c r="S15" s="18">
        <f>[11]Outubro!$H$22</f>
        <v>6.48</v>
      </c>
      <c r="T15" s="18">
        <f>[11]Outubro!$H$23</f>
        <v>12.6</v>
      </c>
      <c r="U15" s="18">
        <f>[11]Outubro!$H$24</f>
        <v>15.48</v>
      </c>
      <c r="V15" s="18">
        <f>[11]Outubro!$H$25</f>
        <v>18</v>
      </c>
      <c r="W15" s="18">
        <f>[11]Outubro!$H$26</f>
        <v>14.04</v>
      </c>
      <c r="X15" s="18">
        <f>[11]Outubro!$H$27</f>
        <v>14.76</v>
      </c>
      <c r="Y15" s="18">
        <f>[11]Outubro!$H$28</f>
        <v>18.36</v>
      </c>
      <c r="Z15" s="18">
        <f>[11]Outubro!$H$29</f>
        <v>10.44</v>
      </c>
      <c r="AA15" s="18">
        <f>[11]Outubro!$H$30</f>
        <v>11.520000000000001</v>
      </c>
      <c r="AB15" s="18">
        <f>[11]Outubro!$H$31</f>
        <v>8.2799999999999994</v>
      </c>
      <c r="AC15" s="18">
        <f>[11]Outubro!$H$32</f>
        <v>11.520000000000001</v>
      </c>
      <c r="AD15" s="18">
        <f>[11]Outubro!$H$33</f>
        <v>21.6</v>
      </c>
      <c r="AE15" s="18">
        <f>[11]Outubro!$H$34</f>
        <v>10.44</v>
      </c>
      <c r="AF15" s="18">
        <f>[11]Outubro!$H$35</f>
        <v>14.76</v>
      </c>
      <c r="AG15" s="47">
        <f t="shared" si="1"/>
        <v>24.12</v>
      </c>
    </row>
    <row r="16" spans="1:33" ht="17.100000000000001" customHeight="1" x14ac:dyDescent="0.2">
      <c r="A16" s="16" t="s">
        <v>7</v>
      </c>
      <c r="B16" s="18">
        <f>[12]Outubro!$H$5</f>
        <v>13.32</v>
      </c>
      <c r="C16" s="18">
        <f>[12]Outubro!$H$6</f>
        <v>11.16</v>
      </c>
      <c r="D16" s="18">
        <f>[12]Outubro!$H$7</f>
        <v>18.720000000000002</v>
      </c>
      <c r="E16" s="18">
        <f>[12]Outubro!$H$8</f>
        <v>19.440000000000001</v>
      </c>
      <c r="F16" s="18">
        <f>[12]Outubro!$H$9</f>
        <v>17.64</v>
      </c>
      <c r="G16" s="18">
        <f>[12]Outubro!$H$10</f>
        <v>13.32</v>
      </c>
      <c r="H16" s="18">
        <f>[12]Outubro!$H$11</f>
        <v>21.6</v>
      </c>
      <c r="I16" s="18">
        <f>[12]Outubro!$H$12</f>
        <v>23.400000000000002</v>
      </c>
      <c r="J16" s="18">
        <f>[12]Outubro!$H$13</f>
        <v>21.240000000000002</v>
      </c>
      <c r="K16" s="18">
        <f>[12]Outubro!$H$14</f>
        <v>24.12</v>
      </c>
      <c r="L16" s="18">
        <f>[12]Outubro!$H$15</f>
        <v>13.32</v>
      </c>
      <c r="M16" s="18">
        <f>[12]Outubro!$H$16</f>
        <v>18.720000000000002</v>
      </c>
      <c r="N16" s="18">
        <f>[12]Outubro!$H$17</f>
        <v>20.16</v>
      </c>
      <c r="O16" s="18">
        <f>[12]Outubro!$H$18</f>
        <v>9</v>
      </c>
      <c r="P16" s="18">
        <f>[12]Outubro!$H$19</f>
        <v>16.920000000000002</v>
      </c>
      <c r="Q16" s="18">
        <f>[12]Outubro!$H$20</f>
        <v>14.04</v>
      </c>
      <c r="R16" s="18">
        <f>[12]Outubro!$H$21</f>
        <v>12.96</v>
      </c>
      <c r="S16" s="18">
        <f>[12]Outubro!$H$22</f>
        <v>12.6</v>
      </c>
      <c r="T16" s="18">
        <f>[12]Outubro!$H$23</f>
        <v>16.920000000000002</v>
      </c>
      <c r="U16" s="18">
        <f>[12]Outubro!$H$24</f>
        <v>25.2</v>
      </c>
      <c r="V16" s="18">
        <f>[12]Outubro!$H$25</f>
        <v>27.36</v>
      </c>
      <c r="W16" s="18">
        <f>[12]Outubro!$H$26</f>
        <v>18.36</v>
      </c>
      <c r="X16" s="18">
        <f>[12]Outubro!$H$27</f>
        <v>20.16</v>
      </c>
      <c r="Y16" s="18">
        <f>[12]Outubro!$H$28</f>
        <v>23.040000000000003</v>
      </c>
      <c r="Z16" s="18">
        <f>[12]Outubro!$H$29</f>
        <v>16.2</v>
      </c>
      <c r="AA16" s="18">
        <f>[12]Outubro!$H$30</f>
        <v>17.64</v>
      </c>
      <c r="AB16" s="18">
        <f>[12]Outubro!$H$31</f>
        <v>18.36</v>
      </c>
      <c r="AC16" s="18">
        <f>[12]Outubro!$H$32</f>
        <v>12.24</v>
      </c>
      <c r="AD16" s="18">
        <f>[12]Outubro!$H$33</f>
        <v>23.040000000000003</v>
      </c>
      <c r="AE16" s="18">
        <f>[12]Outubro!$H$34</f>
        <v>22.32</v>
      </c>
      <c r="AF16" s="18">
        <f>[12]Outubro!$H$35</f>
        <v>15.48</v>
      </c>
      <c r="AG16" s="47">
        <f t="shared" si="1"/>
        <v>27.36</v>
      </c>
    </row>
    <row r="17" spans="1:33" ht="17.100000000000001" customHeight="1" x14ac:dyDescent="0.2">
      <c r="A17" s="16" t="s">
        <v>8</v>
      </c>
      <c r="B17" s="18">
        <f>[13]Outubro!$H$5</f>
        <v>14.4</v>
      </c>
      <c r="C17" s="18">
        <f>[13]Outubro!$H$6</f>
        <v>11.16</v>
      </c>
      <c r="D17" s="18">
        <f>[13]Outubro!$H$7</f>
        <v>22.68</v>
      </c>
      <c r="E17" s="18">
        <f>[13]Outubro!$H$8</f>
        <v>13.68</v>
      </c>
      <c r="F17" s="18">
        <f>[13]Outubro!$H$9</f>
        <v>14.04</v>
      </c>
      <c r="G17" s="18">
        <f>[13]Outubro!$H$10</f>
        <v>9.3600000000000012</v>
      </c>
      <c r="H17" s="18">
        <f>[13]Outubro!$H$11</f>
        <v>28.8</v>
      </c>
      <c r="I17" s="18">
        <f>[13]Outubro!$H$12</f>
        <v>22.68</v>
      </c>
      <c r="J17" s="18">
        <f>[13]Outubro!$H$13</f>
        <v>27</v>
      </c>
      <c r="K17" s="18">
        <f>[13]Outubro!$H$14</f>
        <v>30.6</v>
      </c>
      <c r="L17" s="18">
        <f>[13]Outubro!$H$15</f>
        <v>18.720000000000002</v>
      </c>
      <c r="M17" s="18">
        <f>[13]Outubro!$H$16</f>
        <v>23.400000000000002</v>
      </c>
      <c r="N17" s="18">
        <f>[13]Outubro!$H$17</f>
        <v>17.28</v>
      </c>
      <c r="O17" s="18">
        <f>[13]Outubro!$H$18</f>
        <v>10.44</v>
      </c>
      <c r="P17" s="18">
        <f>[13]Outubro!$H$19</f>
        <v>21.96</v>
      </c>
      <c r="Q17" s="18">
        <f>[13]Outubro!$H$20</f>
        <v>7.9200000000000008</v>
      </c>
      <c r="R17" s="18">
        <f>[13]Outubro!$H$21</f>
        <v>10.44</v>
      </c>
      <c r="S17" s="18">
        <f>[13]Outubro!$H$22</f>
        <v>10.08</v>
      </c>
      <c r="T17" s="18">
        <f>[13]Outubro!$H$23</f>
        <v>2.52</v>
      </c>
      <c r="U17" s="18">
        <f>[13]Outubro!$H$24</f>
        <v>23.040000000000003</v>
      </c>
      <c r="V17" s="18">
        <f>[13]Outubro!$H$25</f>
        <v>34.92</v>
      </c>
      <c r="W17" s="18">
        <f>[13]Outubro!$H$26</f>
        <v>20.16</v>
      </c>
      <c r="X17" s="18">
        <f>[13]Outubro!$H$27</f>
        <v>21.240000000000002</v>
      </c>
      <c r="Y17" s="18">
        <f>[13]Outubro!$H$28</f>
        <v>25.92</v>
      </c>
      <c r="Z17" s="18">
        <f>[13]Outubro!$H$29</f>
        <v>14.76</v>
      </c>
      <c r="AA17" s="18">
        <f>[13]Outubro!$H$30</f>
        <v>19.8</v>
      </c>
      <c r="AB17" s="18">
        <f>[13]Outubro!$H$31</f>
        <v>14.76</v>
      </c>
      <c r="AC17" s="18">
        <f>[13]Outubro!$H$32</f>
        <v>17.28</v>
      </c>
      <c r="AD17" s="18">
        <f>[13]Outubro!$H$33</f>
        <v>25.2</v>
      </c>
      <c r="AE17" s="18">
        <f>[13]Outubro!$H$34</f>
        <v>18</v>
      </c>
      <c r="AF17" s="18">
        <f>[13]Outubro!$H$35</f>
        <v>23.040000000000003</v>
      </c>
      <c r="AG17" s="47">
        <f t="shared" si="1"/>
        <v>34.92</v>
      </c>
    </row>
    <row r="18" spans="1:33" ht="17.100000000000001" customHeight="1" x14ac:dyDescent="0.2">
      <c r="A18" s="16" t="s">
        <v>9</v>
      </c>
      <c r="B18" s="18">
        <f>[14]Outubro!$H$5</f>
        <v>12.96</v>
      </c>
      <c r="C18" s="18">
        <f>[14]Outubro!$H$6</f>
        <v>11.520000000000001</v>
      </c>
      <c r="D18" s="18">
        <f>[14]Outubro!$H$7</f>
        <v>25.56</v>
      </c>
      <c r="E18" s="18">
        <f>[14]Outubro!$H$8</f>
        <v>19.440000000000001</v>
      </c>
      <c r="F18" s="18">
        <f>[14]Outubro!$H$9</f>
        <v>19.440000000000001</v>
      </c>
      <c r="G18" s="18">
        <f>[14]Outubro!$H$10</f>
        <v>16.559999999999999</v>
      </c>
      <c r="H18" s="18">
        <f>[14]Outubro!$H$11</f>
        <v>19.079999999999998</v>
      </c>
      <c r="I18" s="18">
        <f>[14]Outubro!$H$12</f>
        <v>21.6</v>
      </c>
      <c r="J18" s="18">
        <f>[14]Outubro!$H$13</f>
        <v>21.96</v>
      </c>
      <c r="K18" s="18">
        <f>[14]Outubro!$H$14</f>
        <v>23.400000000000002</v>
      </c>
      <c r="L18" s="18">
        <f>[14]Outubro!$H$15</f>
        <v>16.2</v>
      </c>
      <c r="M18" s="18">
        <f>[14]Outubro!$H$16</f>
        <v>15.120000000000001</v>
      </c>
      <c r="N18" s="18">
        <f>[14]Outubro!$H$17</f>
        <v>18.36</v>
      </c>
      <c r="O18" s="18">
        <f>[14]Outubro!$H$18</f>
        <v>11.520000000000001</v>
      </c>
      <c r="P18" s="18">
        <f>[14]Outubro!$H$19</f>
        <v>16.2</v>
      </c>
      <c r="Q18" s="18">
        <f>[14]Outubro!$H$20</f>
        <v>15.120000000000001</v>
      </c>
      <c r="R18" s="18">
        <f>[14]Outubro!$H$21</f>
        <v>14.76</v>
      </c>
      <c r="S18" s="18">
        <f>[14]Outubro!$H$22</f>
        <v>14.4</v>
      </c>
      <c r="T18" s="18">
        <f>[14]Outubro!$H$23</f>
        <v>11.879999999999999</v>
      </c>
      <c r="U18" s="18">
        <f>[14]Outubro!$H$24</f>
        <v>25.56</v>
      </c>
      <c r="V18" s="18">
        <f>[14]Outubro!$H$25</f>
        <v>35.64</v>
      </c>
      <c r="W18" s="18">
        <f>[14]Outubro!$H$26</f>
        <v>34.92</v>
      </c>
      <c r="X18" s="18">
        <f>[14]Outubro!$H$27</f>
        <v>19.440000000000001</v>
      </c>
      <c r="Y18" s="18">
        <f>[14]Outubro!$H$28</f>
        <v>18.36</v>
      </c>
      <c r="Z18" s="18">
        <f>[14]Outubro!$H$29</f>
        <v>14.04</v>
      </c>
      <c r="AA18" s="18">
        <f>[14]Outubro!$H$30</f>
        <v>21.96</v>
      </c>
      <c r="AB18" s="18">
        <f>[14]Outubro!$H$31</f>
        <v>15.840000000000002</v>
      </c>
      <c r="AC18" s="18">
        <f>[14]Outubro!$H$32</f>
        <v>17.64</v>
      </c>
      <c r="AD18" s="18">
        <f>[14]Outubro!$H$33</f>
        <v>18.36</v>
      </c>
      <c r="AE18" s="18">
        <f>[14]Outubro!$H$34</f>
        <v>17.28</v>
      </c>
      <c r="AF18" s="18">
        <f>[14]Outubro!$H$35</f>
        <v>17.28</v>
      </c>
      <c r="AG18" s="47">
        <f t="shared" si="1"/>
        <v>35.64</v>
      </c>
    </row>
    <row r="19" spans="1:33" ht="17.100000000000001" customHeight="1" x14ac:dyDescent="0.2">
      <c r="A19" s="16" t="s">
        <v>49</v>
      </c>
      <c r="B19" s="18">
        <f>[15]Outubro!$H$5</f>
        <v>10.08</v>
      </c>
      <c r="C19" s="18">
        <f>[15]Outubro!$H$6</f>
        <v>7.5600000000000005</v>
      </c>
      <c r="D19" s="18">
        <f>[15]Outubro!$H$7</f>
        <v>19.8</v>
      </c>
      <c r="E19" s="18">
        <f>[15]Outubro!$H$8</f>
        <v>12.96</v>
      </c>
      <c r="F19" s="18">
        <f>[15]Outubro!$H$9</f>
        <v>6.48</v>
      </c>
      <c r="G19" s="18">
        <f>[15]Outubro!$H$10</f>
        <v>10.08</v>
      </c>
      <c r="H19" s="18">
        <f>[15]Outubro!$H$11</f>
        <v>11.520000000000001</v>
      </c>
      <c r="I19" s="18">
        <f>[15]Outubro!$H$12</f>
        <v>15.48</v>
      </c>
      <c r="J19" s="18">
        <f>[15]Outubro!$H$13</f>
        <v>15.48</v>
      </c>
      <c r="K19" s="18">
        <f>[15]Outubro!$H$14</f>
        <v>15.48</v>
      </c>
      <c r="L19" s="18">
        <f>[15]Outubro!$H$15</f>
        <v>11.520000000000001</v>
      </c>
      <c r="M19" s="18">
        <f>[15]Outubro!$H$16</f>
        <v>15.120000000000001</v>
      </c>
      <c r="N19" s="18">
        <f>[15]Outubro!$H$17</f>
        <v>19.8</v>
      </c>
      <c r="O19" s="18">
        <f>[15]Outubro!$H$18</f>
        <v>7.9200000000000008</v>
      </c>
      <c r="P19" s="18">
        <f>[15]Outubro!$H$19</f>
        <v>22.32</v>
      </c>
      <c r="Q19" s="18">
        <f>[15]Outubro!$H$20</f>
        <v>8.64</v>
      </c>
      <c r="R19" s="18">
        <f>[15]Outubro!$H$21</f>
        <v>11.879999999999999</v>
      </c>
      <c r="S19" s="18">
        <f>[15]Outubro!$H$22</f>
        <v>12.6</v>
      </c>
      <c r="T19" s="18">
        <f>[15]Outubro!$H$23</f>
        <v>7.5600000000000005</v>
      </c>
      <c r="U19" s="18">
        <f>[15]Outubro!$H$24</f>
        <v>23.759999999999998</v>
      </c>
      <c r="V19" s="18">
        <f>[15]Outubro!$H$25</f>
        <v>23.040000000000003</v>
      </c>
      <c r="W19" s="18">
        <f>[15]Outubro!$H$26</f>
        <v>18.720000000000002</v>
      </c>
      <c r="X19" s="18">
        <f>[15]Outubro!$H$27</f>
        <v>22.32</v>
      </c>
      <c r="Y19" s="18">
        <f>[15]Outubro!$H$28</f>
        <v>23.759999999999998</v>
      </c>
      <c r="Z19" s="18">
        <f>[15]Outubro!$H$29</f>
        <v>15.120000000000001</v>
      </c>
      <c r="AA19" s="18">
        <f>[15]Outubro!$H$30</f>
        <v>12.6</v>
      </c>
      <c r="AB19" s="18">
        <f>[15]Outubro!$H$31</f>
        <v>23.400000000000002</v>
      </c>
      <c r="AC19" s="18">
        <f>[15]Outubro!$H$32</f>
        <v>6.84</v>
      </c>
      <c r="AD19" s="18">
        <f>[15]Outubro!$H$33</f>
        <v>13.32</v>
      </c>
      <c r="AE19" s="18">
        <f>[15]Outubro!$H$34</f>
        <v>17.64</v>
      </c>
      <c r="AF19" s="18">
        <f>[15]Outubro!$H$35</f>
        <v>15.120000000000001</v>
      </c>
      <c r="AG19" s="47">
        <f t="shared" si="1"/>
        <v>23.759999999999998</v>
      </c>
    </row>
    <row r="20" spans="1:33" ht="17.100000000000001" customHeight="1" x14ac:dyDescent="0.2">
      <c r="A20" s="16" t="s">
        <v>10</v>
      </c>
      <c r="B20" s="18">
        <f>[16]Outubro!$H$5</f>
        <v>6.84</v>
      </c>
      <c r="C20" s="18">
        <f>[16]Outubro!$H$6</f>
        <v>8.2799999999999994</v>
      </c>
      <c r="D20" s="18">
        <f>[16]Outubro!$H$7</f>
        <v>23.759999999999998</v>
      </c>
      <c r="E20" s="18">
        <f>[16]Outubro!$H$8</f>
        <v>10.44</v>
      </c>
      <c r="F20" s="18">
        <f>[16]Outubro!$H$9</f>
        <v>9.3600000000000012</v>
      </c>
      <c r="G20" s="18">
        <f>[16]Outubro!$H$10</f>
        <v>9</v>
      </c>
      <c r="H20" s="18">
        <f>[16]Outubro!$H$11</f>
        <v>17.28</v>
      </c>
      <c r="I20" s="18">
        <f>[16]Outubro!$H$12</f>
        <v>18.36</v>
      </c>
      <c r="J20" s="18">
        <f>[16]Outubro!$H$13</f>
        <v>19.8</v>
      </c>
      <c r="K20" s="18">
        <f>[16]Outubro!$H$14</f>
        <v>21.96</v>
      </c>
      <c r="L20" s="18">
        <f>[16]Outubro!$H$15</f>
        <v>12.6</v>
      </c>
      <c r="M20" s="18">
        <f>[16]Outubro!$H$16</f>
        <v>11.879999999999999</v>
      </c>
      <c r="N20" s="18">
        <f>[16]Outubro!$H$17</f>
        <v>19.440000000000001</v>
      </c>
      <c r="O20" s="18">
        <f>[16]Outubro!$H$18</f>
        <v>6.84</v>
      </c>
      <c r="P20" s="18">
        <f>[16]Outubro!$H$19</f>
        <v>10.8</v>
      </c>
      <c r="Q20" s="18">
        <f>[16]Outubro!$H$20</f>
        <v>12.24</v>
      </c>
      <c r="R20" s="18">
        <f>[16]Outubro!$H$21</f>
        <v>9.7200000000000006</v>
      </c>
      <c r="S20" s="18">
        <f>[16]Outubro!$H$22</f>
        <v>10.08</v>
      </c>
      <c r="T20" s="18">
        <f>[16]Outubro!$H$23</f>
        <v>8.2799999999999994</v>
      </c>
      <c r="U20" s="18">
        <f>[16]Outubro!$H$24</f>
        <v>19.079999999999998</v>
      </c>
      <c r="V20" s="18">
        <f>[16]Outubro!$H$25</f>
        <v>20.88</v>
      </c>
      <c r="W20" s="18">
        <f>[16]Outubro!$H$26</f>
        <v>12.96</v>
      </c>
      <c r="X20" s="18">
        <f>[16]Outubro!$H$27</f>
        <v>15.120000000000001</v>
      </c>
      <c r="Y20" s="18">
        <f>[16]Outubro!$H$28</f>
        <v>14.76</v>
      </c>
      <c r="Z20" s="18">
        <f>[16]Outubro!$H$29</f>
        <v>11.520000000000001</v>
      </c>
      <c r="AA20" s="18">
        <f>[16]Outubro!$H$30</f>
        <v>12.24</v>
      </c>
      <c r="AB20" s="18">
        <f>[16]Outubro!$H$31</f>
        <v>11.16</v>
      </c>
      <c r="AC20" s="18">
        <f>[16]Outubro!$H$32</f>
        <v>8.64</v>
      </c>
      <c r="AD20" s="18">
        <f>[16]Outubro!$H$33</f>
        <v>15.120000000000001</v>
      </c>
      <c r="AE20" s="18">
        <f>[16]Outubro!$H$34</f>
        <v>15.840000000000002</v>
      </c>
      <c r="AF20" s="18">
        <f>[16]Outubro!$H$35</f>
        <v>15.120000000000001</v>
      </c>
      <c r="AG20" s="47">
        <f>MAX(B20:AF20)</f>
        <v>23.759999999999998</v>
      </c>
    </row>
    <row r="21" spans="1:33" ht="17.100000000000001" customHeight="1" x14ac:dyDescent="0.2">
      <c r="A21" s="16" t="s">
        <v>11</v>
      </c>
      <c r="B21" s="18">
        <f>[17]Outubro!$H$5</f>
        <v>8.2799999999999994</v>
      </c>
      <c r="C21" s="18">
        <f>[17]Outubro!$H$6</f>
        <v>7.2</v>
      </c>
      <c r="D21" s="18">
        <f>[17]Outubro!$H$7</f>
        <v>13.32</v>
      </c>
      <c r="E21" s="18">
        <f>[17]Outubro!$H$8</f>
        <v>11.16</v>
      </c>
      <c r="F21" s="18">
        <f>[17]Outubro!$H$9</f>
        <v>12.24</v>
      </c>
      <c r="G21" s="18">
        <f>[17]Outubro!$H$10</f>
        <v>7.9200000000000008</v>
      </c>
      <c r="H21" s="18">
        <f>[17]Outubro!$H$11</f>
        <v>15.840000000000002</v>
      </c>
      <c r="I21" s="18">
        <f>[17]Outubro!$H$12</f>
        <v>15.840000000000002</v>
      </c>
      <c r="J21" s="18">
        <f>[17]Outubro!$H$13</f>
        <v>14.4</v>
      </c>
      <c r="K21" s="18">
        <f>[17]Outubro!$H$14</f>
        <v>11.879999999999999</v>
      </c>
      <c r="L21" s="18">
        <f>[17]Outubro!$H$15</f>
        <v>10.08</v>
      </c>
      <c r="M21" s="18">
        <f>[17]Outubro!$H$16</f>
        <v>7.9200000000000008</v>
      </c>
      <c r="N21" s="18">
        <f>[17]Outubro!$H$17</f>
        <v>14.04</v>
      </c>
      <c r="O21" s="18">
        <f>[17]Outubro!$H$18</f>
        <v>5.4</v>
      </c>
      <c r="P21" s="18">
        <f>[17]Outubro!$H$19</f>
        <v>6.84</v>
      </c>
      <c r="Q21" s="18">
        <f>[17]Outubro!$H$20</f>
        <v>10.8</v>
      </c>
      <c r="R21" s="18">
        <f>[17]Outubro!$H$21</f>
        <v>6.84</v>
      </c>
      <c r="S21" s="18">
        <f>[17]Outubro!$H$22</f>
        <v>11.16</v>
      </c>
      <c r="T21" s="18">
        <f>[17]Outubro!$H$23</f>
        <v>12.24</v>
      </c>
      <c r="U21" s="18">
        <f>[17]Outubro!$H$24</f>
        <v>11.879999999999999</v>
      </c>
      <c r="V21" s="18">
        <f>[17]Outubro!$H$25</f>
        <v>17.28</v>
      </c>
      <c r="W21" s="18">
        <f>[17]Outubro!$H$26</f>
        <v>10.44</v>
      </c>
      <c r="X21" s="18">
        <f>[17]Outubro!$H$27</f>
        <v>9</v>
      </c>
      <c r="Y21" s="18">
        <f>[17]Outubro!$H$28</f>
        <v>17.64</v>
      </c>
      <c r="Z21" s="18">
        <f>[17]Outubro!$H$29</f>
        <v>11.16</v>
      </c>
      <c r="AA21" s="18">
        <f>[17]Outubro!$H$30</f>
        <v>18</v>
      </c>
      <c r="AB21" s="18">
        <f>[17]Outubro!$H$31</f>
        <v>35.64</v>
      </c>
      <c r="AC21" s="18">
        <f>[17]Outubro!$H$32</f>
        <v>9</v>
      </c>
      <c r="AD21" s="18">
        <f>[17]Outubro!$H$33</f>
        <v>15.840000000000002</v>
      </c>
      <c r="AE21" s="18">
        <f>[17]Outubro!$H$34</f>
        <v>8.64</v>
      </c>
      <c r="AF21" s="18">
        <f>[17]Outubro!$H$35</f>
        <v>15.120000000000001</v>
      </c>
      <c r="AG21" s="47">
        <f>MAX(B21:AF21)</f>
        <v>35.64</v>
      </c>
    </row>
    <row r="22" spans="1:33" ht="17.100000000000001" customHeight="1" x14ac:dyDescent="0.2">
      <c r="A22" s="16" t="s">
        <v>12</v>
      </c>
      <c r="B22" s="18">
        <f>[18]Outubro!$H$5</f>
        <v>9.3600000000000012</v>
      </c>
      <c r="C22" s="18">
        <f>[18]Outubro!$H$6</f>
        <v>9.3600000000000012</v>
      </c>
      <c r="D22" s="18">
        <f>[18]Outubro!$H$7</f>
        <v>14.76</v>
      </c>
      <c r="E22" s="18">
        <f>[18]Outubro!$H$8</f>
        <v>12.6</v>
      </c>
      <c r="F22" s="18">
        <f>[18]Outubro!$H$9</f>
        <v>12.96</v>
      </c>
      <c r="G22" s="18">
        <f>[18]Outubro!$H$10</f>
        <v>10.44</v>
      </c>
      <c r="H22" s="18">
        <f>[18]Outubro!$H$11</f>
        <v>9.3600000000000012</v>
      </c>
      <c r="I22" s="18">
        <f>[18]Outubro!$H$12</f>
        <v>9.7200000000000006</v>
      </c>
      <c r="J22" s="18">
        <f>[18]Outubro!$H$13</f>
        <v>13.32</v>
      </c>
      <c r="K22" s="18">
        <f>[18]Outubro!$H$14</f>
        <v>10.8</v>
      </c>
      <c r="L22" s="18">
        <f>[18]Outubro!$H$15</f>
        <v>13.68</v>
      </c>
      <c r="M22" s="18">
        <f>[18]Outubro!$H$16</f>
        <v>12.24</v>
      </c>
      <c r="N22" s="18">
        <f>[18]Outubro!$H$17</f>
        <v>8.64</v>
      </c>
      <c r="O22" s="18">
        <f>[18]Outubro!$H$18</f>
        <v>11.16</v>
      </c>
      <c r="P22" s="18">
        <f>[18]Outubro!$H$19</f>
        <v>7.9200000000000008</v>
      </c>
      <c r="Q22" s="18">
        <f>[18]Outubro!$H$20</f>
        <v>10.08</v>
      </c>
      <c r="R22" s="18">
        <f>[18]Outubro!$H$21</f>
        <v>7.5600000000000005</v>
      </c>
      <c r="S22" s="18">
        <f>[18]Outubro!$H$22</f>
        <v>8.2799999999999994</v>
      </c>
      <c r="T22" s="18">
        <f>[18]Outubro!$H$23</f>
        <v>7.2</v>
      </c>
      <c r="U22" s="18">
        <f>[18]Outubro!$H$24</f>
        <v>19.8</v>
      </c>
      <c r="V22" s="18">
        <f>[18]Outubro!$H$25</f>
        <v>18.36</v>
      </c>
      <c r="W22" s="18">
        <f>[18]Outubro!$H$26</f>
        <v>14.76</v>
      </c>
      <c r="X22" s="18">
        <f>[18]Outubro!$H$27</f>
        <v>16.559999999999999</v>
      </c>
      <c r="Y22" s="18">
        <f>[18]Outubro!$H$28</f>
        <v>17.28</v>
      </c>
      <c r="Z22" s="18">
        <f>[18]Outubro!$H$29</f>
        <v>7.9200000000000008</v>
      </c>
      <c r="AA22" s="18">
        <f>[18]Outubro!$H$30</f>
        <v>13.32</v>
      </c>
      <c r="AB22" s="18">
        <f>[18]Outubro!$H$31</f>
        <v>8.64</v>
      </c>
      <c r="AC22" s="18">
        <f>[18]Outubro!$H$32</f>
        <v>9</v>
      </c>
      <c r="AD22" s="18">
        <f>[18]Outubro!$H$33</f>
        <v>10.44</v>
      </c>
      <c r="AE22" s="18">
        <f>[18]Outubro!$H$34</f>
        <v>18</v>
      </c>
      <c r="AF22" s="18">
        <f>[18]Outubro!$H$35</f>
        <v>12.6</v>
      </c>
      <c r="AG22" s="47">
        <f>MAX(B22:AF22)</f>
        <v>19.8</v>
      </c>
    </row>
    <row r="23" spans="1:33" ht="17.100000000000001" customHeight="1" x14ac:dyDescent="0.2">
      <c r="A23" s="16" t="s">
        <v>13</v>
      </c>
      <c r="B23" s="18">
        <f>[19]Outubro!$H$5</f>
        <v>18.36</v>
      </c>
      <c r="C23" s="18">
        <f>[19]Outubro!$H$6</f>
        <v>0.36000000000000004</v>
      </c>
      <c r="D23" s="18">
        <f>[19]Outubro!$H$7</f>
        <v>18.720000000000002</v>
      </c>
      <c r="E23" s="18">
        <f>[19]Outubro!$H$8</f>
        <v>19.440000000000001</v>
      </c>
      <c r="F23" s="18">
        <f>[19]Outubro!$H$9</f>
        <v>17.28</v>
      </c>
      <c r="G23" s="18">
        <f>[19]Outubro!$H$10</f>
        <v>5.4</v>
      </c>
      <c r="H23" s="18">
        <f>[19]Outubro!$H$11</f>
        <v>0.36000000000000004</v>
      </c>
      <c r="I23" s="18">
        <f>[19]Outubro!$H$12</f>
        <v>4.6800000000000006</v>
      </c>
      <c r="J23" s="18">
        <f>[19]Outubro!$H$13</f>
        <v>20.52</v>
      </c>
      <c r="K23" s="18">
        <f>[19]Outubro!$H$14</f>
        <v>18.720000000000002</v>
      </c>
      <c r="L23" s="18">
        <f>[19]Outubro!$H$15</f>
        <v>10.08</v>
      </c>
      <c r="M23" s="18">
        <f>[19]Outubro!$H$16</f>
        <v>10.44</v>
      </c>
      <c r="N23" s="18">
        <f>[19]Outubro!$H$17</f>
        <v>20.16</v>
      </c>
      <c r="O23" s="18">
        <f>[19]Outubro!$H$18</f>
        <v>2.52</v>
      </c>
      <c r="P23" s="18">
        <f>[19]Outubro!$H$19</f>
        <v>19.079999999999998</v>
      </c>
      <c r="Q23" s="18">
        <f>[19]Outubro!$H$20</f>
        <v>9.3600000000000012</v>
      </c>
      <c r="R23" s="18">
        <f>[19]Outubro!$H$21</f>
        <v>16.2</v>
      </c>
      <c r="S23" s="18">
        <f>[19]Outubro!$H$22</f>
        <v>4.6800000000000006</v>
      </c>
      <c r="T23" s="18">
        <f>[19]Outubro!$H$23</f>
        <v>0.36000000000000004</v>
      </c>
      <c r="U23" s="18">
        <f>[19]Outubro!$H$24</f>
        <v>27</v>
      </c>
      <c r="V23" s="18">
        <f>[19]Outubro!$H$25</f>
        <v>27</v>
      </c>
      <c r="W23" s="18">
        <f>[19]Outubro!$H$26</f>
        <v>25.92</v>
      </c>
      <c r="X23" s="18">
        <f>[19]Outubro!$H$27</f>
        <v>26.64</v>
      </c>
      <c r="Y23" s="18">
        <f>[19]Outubro!$H$28</f>
        <v>32.76</v>
      </c>
      <c r="Z23" s="18">
        <f>[19]Outubro!$H$29</f>
        <v>7.2</v>
      </c>
      <c r="AA23" s="18">
        <f>[19]Outubro!$H$30</f>
        <v>7.2</v>
      </c>
      <c r="AB23" s="18">
        <f>[19]Outubro!$H$31</f>
        <v>19.8</v>
      </c>
      <c r="AC23" s="18">
        <f>[19]Outubro!$H$32</f>
        <v>6.12</v>
      </c>
      <c r="AD23" s="18">
        <f>[19]Outubro!$H$33</f>
        <v>9.3600000000000012</v>
      </c>
      <c r="AE23" s="18">
        <f>[19]Outubro!$H$34</f>
        <v>28.08</v>
      </c>
      <c r="AF23" s="18">
        <f>[19]Outubro!$H$35</f>
        <v>19.8</v>
      </c>
      <c r="AG23" s="47">
        <f>MAX(B23:AF23)</f>
        <v>32.76</v>
      </c>
    </row>
    <row r="24" spans="1:33" ht="17.100000000000001" customHeight="1" x14ac:dyDescent="0.2">
      <c r="A24" s="16" t="s">
        <v>14</v>
      </c>
      <c r="B24" s="18">
        <f>[20]Outubro!$H$5</f>
        <v>14.4</v>
      </c>
      <c r="C24" s="18">
        <f>[20]Outubro!$H$6</f>
        <v>19.079999999999998</v>
      </c>
      <c r="D24" s="18">
        <f>[20]Outubro!$H$7</f>
        <v>11.879999999999999</v>
      </c>
      <c r="E24" s="18">
        <f>[20]Outubro!$H$8</f>
        <v>21.96</v>
      </c>
      <c r="F24" s="18">
        <f>[20]Outubro!$H$9</f>
        <v>16.2</v>
      </c>
      <c r="G24" s="18">
        <f>[20]Outubro!$H$10</f>
        <v>13.68</v>
      </c>
      <c r="H24" s="18">
        <f>[20]Outubro!$H$11</f>
        <v>21.240000000000002</v>
      </c>
      <c r="I24" s="18">
        <f>[20]Outubro!$H$12</f>
        <v>17.28</v>
      </c>
      <c r="J24" s="18">
        <f>[20]Outubro!$H$13</f>
        <v>14.4</v>
      </c>
      <c r="K24" s="18">
        <f>[20]Outubro!$H$14</f>
        <v>18.36</v>
      </c>
      <c r="L24" s="18">
        <f>[20]Outubro!$H$15</f>
        <v>16.559999999999999</v>
      </c>
      <c r="M24" s="18">
        <f>[20]Outubro!$H$16</f>
        <v>15.840000000000002</v>
      </c>
      <c r="N24" s="18">
        <f>[20]Outubro!$H$17</f>
        <v>29.52</v>
      </c>
      <c r="O24" s="18">
        <f>[20]Outubro!$H$18</f>
        <v>12.6</v>
      </c>
      <c r="P24" s="18">
        <f>[20]Outubro!$H$19</f>
        <v>20.16</v>
      </c>
      <c r="Q24" s="18">
        <f>[20]Outubro!$H$20</f>
        <v>16.920000000000002</v>
      </c>
      <c r="R24" s="18">
        <f>[20]Outubro!$H$21</f>
        <v>14.76</v>
      </c>
      <c r="S24" s="18">
        <f>[20]Outubro!$H$22</f>
        <v>20.16</v>
      </c>
      <c r="T24" s="18">
        <f>[20]Outubro!$H$23</f>
        <v>10.8</v>
      </c>
      <c r="U24" s="18">
        <f>[20]Outubro!$H$24</f>
        <v>17.28</v>
      </c>
      <c r="V24" s="18">
        <f>[20]Outubro!$H$25</f>
        <v>16.559999999999999</v>
      </c>
      <c r="W24" s="18">
        <f>[20]Outubro!$H$26</f>
        <v>12.24</v>
      </c>
      <c r="X24" s="18">
        <f>[20]Outubro!$H$27</f>
        <v>17.28</v>
      </c>
      <c r="Y24" s="18">
        <f>[20]Outubro!$H$28</f>
        <v>14.4</v>
      </c>
      <c r="Z24" s="18">
        <f>[20]Outubro!$H$29</f>
        <v>16.2</v>
      </c>
      <c r="AA24" s="18">
        <f>[20]Outubro!$H$30</f>
        <v>18.36</v>
      </c>
      <c r="AB24" s="18">
        <f>[20]Outubro!$H$31</f>
        <v>21.240000000000002</v>
      </c>
      <c r="AC24" s="18">
        <f>[20]Outubro!$H$32</f>
        <v>18.36</v>
      </c>
      <c r="AD24" s="18">
        <f>[20]Outubro!$H$33</f>
        <v>16.2</v>
      </c>
      <c r="AE24" s="18">
        <f>[20]Outubro!$H$34</f>
        <v>12.24</v>
      </c>
      <c r="AF24" s="18">
        <f>[20]Outubro!$H$35</f>
        <v>14.4</v>
      </c>
      <c r="AG24" s="47">
        <f>MAX(B24:AF24)</f>
        <v>29.52</v>
      </c>
    </row>
    <row r="25" spans="1:33" ht="17.100000000000001" customHeight="1" x14ac:dyDescent="0.2">
      <c r="A25" s="16" t="s">
        <v>15</v>
      </c>
      <c r="B25" s="18">
        <f>[21]Outubro!$H$5</f>
        <v>11.16</v>
      </c>
      <c r="C25" s="18">
        <f>[21]Outubro!$H$6</f>
        <v>10.44</v>
      </c>
      <c r="D25" s="18">
        <f>[21]Outubro!$H$7</f>
        <v>19.079999999999998</v>
      </c>
      <c r="E25" s="18">
        <f>[21]Outubro!$H$8</f>
        <v>16.2</v>
      </c>
      <c r="F25" s="18">
        <f>[21]Outubro!$H$9</f>
        <v>16.559999999999999</v>
      </c>
      <c r="G25" s="18">
        <f>[21]Outubro!$H$10</f>
        <v>11.520000000000001</v>
      </c>
      <c r="H25" s="18">
        <f>[21]Outubro!$H$11</f>
        <v>21.6</v>
      </c>
      <c r="I25" s="18">
        <f>[21]Outubro!$H$12</f>
        <v>29.16</v>
      </c>
      <c r="J25" s="18">
        <f>[21]Outubro!$H$13</f>
        <v>25.2</v>
      </c>
      <c r="K25" s="18">
        <f>[21]Outubro!$H$14</f>
        <v>24.840000000000003</v>
      </c>
      <c r="L25" s="18">
        <f>[21]Outubro!$H$15</f>
        <v>18.720000000000002</v>
      </c>
      <c r="M25" s="18">
        <f>[21]Outubro!$H$16</f>
        <v>18.36</v>
      </c>
      <c r="N25" s="18">
        <f>[21]Outubro!$H$17</f>
        <v>19.440000000000001</v>
      </c>
      <c r="O25" s="18">
        <f>[21]Outubro!$H$18</f>
        <v>13.68</v>
      </c>
      <c r="P25" s="18">
        <f>[21]Outubro!$H$19</f>
        <v>10.08</v>
      </c>
      <c r="Q25" s="18">
        <f>[21]Outubro!$H$20</f>
        <v>13.68</v>
      </c>
      <c r="R25" s="18">
        <f>[21]Outubro!$H$21</f>
        <v>12.96</v>
      </c>
      <c r="S25" s="18">
        <f>[21]Outubro!$H$22</f>
        <v>14.4</v>
      </c>
      <c r="T25" s="18">
        <f>[21]Outubro!$H$23</f>
        <v>10.8</v>
      </c>
      <c r="U25" s="18">
        <f>[21]Outubro!$H$24</f>
        <v>20.16</v>
      </c>
      <c r="V25" s="18">
        <f>[21]Outubro!$H$25</f>
        <v>22.32</v>
      </c>
      <c r="W25" s="18">
        <f>[21]Outubro!$H$26</f>
        <v>18.720000000000002</v>
      </c>
      <c r="X25" s="18">
        <f>[21]Outubro!$H$27</f>
        <v>19.440000000000001</v>
      </c>
      <c r="Y25" s="18">
        <f>[21]Outubro!$H$28</f>
        <v>22.32</v>
      </c>
      <c r="Z25" s="18">
        <f>[21]Outubro!$H$29</f>
        <v>18.36</v>
      </c>
      <c r="AA25" s="18">
        <f>[21]Outubro!$H$30</f>
        <v>21.96</v>
      </c>
      <c r="AB25" s="18">
        <f>[21]Outubro!$H$31</f>
        <v>15.120000000000001</v>
      </c>
      <c r="AC25" s="18">
        <f>[21]Outubro!$H$32</f>
        <v>12.6</v>
      </c>
      <c r="AD25" s="18">
        <f>[21]Outubro!$H$33</f>
        <v>23.040000000000003</v>
      </c>
      <c r="AE25" s="18">
        <f>[21]Outubro!$H$34</f>
        <v>18</v>
      </c>
      <c r="AF25" s="18">
        <f>[21]Outubro!$H$35</f>
        <v>17.28</v>
      </c>
      <c r="AG25" s="47">
        <f t="shared" ref="AG25:AG32" si="2">MAX(B25:AF25)</f>
        <v>29.16</v>
      </c>
    </row>
    <row r="26" spans="1:33" ht="17.100000000000001" customHeight="1" x14ac:dyDescent="0.2">
      <c r="A26" s="16" t="s">
        <v>16</v>
      </c>
      <c r="B26" s="18">
        <f>[22]Outubro!$H$5</f>
        <v>10.44</v>
      </c>
      <c r="C26" s="18">
        <f>[22]Outubro!$H$6</f>
        <v>7.2</v>
      </c>
      <c r="D26" s="18">
        <f>[22]Outubro!$H$7</f>
        <v>26.28</v>
      </c>
      <c r="E26" s="18">
        <f>[22]Outubro!$H$8</f>
        <v>15.48</v>
      </c>
      <c r="F26" s="18">
        <f>[22]Outubro!$H$9</f>
        <v>21.96</v>
      </c>
      <c r="G26" s="18">
        <f>[22]Outubro!$H$10</f>
        <v>10.44</v>
      </c>
      <c r="H26" s="18">
        <f>[22]Outubro!$H$11</f>
        <v>7.5600000000000005</v>
      </c>
      <c r="I26" s="18">
        <f>[22]Outubro!$H$12</f>
        <v>11.520000000000001</v>
      </c>
      <c r="J26" s="18">
        <f>[22]Outubro!$H$13</f>
        <v>14.04</v>
      </c>
      <c r="K26" s="18">
        <f>[22]Outubro!$H$14</f>
        <v>19.8</v>
      </c>
      <c r="L26" s="18">
        <f>[22]Outubro!$H$15</f>
        <v>7.5600000000000005</v>
      </c>
      <c r="M26" s="18">
        <f>[22]Outubro!$H$16</f>
        <v>16.920000000000002</v>
      </c>
      <c r="N26" s="18">
        <f>[22]Outubro!$H$17</f>
        <v>14.4</v>
      </c>
      <c r="O26" s="18">
        <f>[22]Outubro!$H$18</f>
        <v>10.8</v>
      </c>
      <c r="P26" s="18">
        <f>[22]Outubro!$H$19</f>
        <v>11.879999999999999</v>
      </c>
      <c r="Q26" s="18">
        <f>[22]Outubro!$H$20</f>
        <v>7.2</v>
      </c>
      <c r="R26" s="18">
        <f>[22]Outubro!$H$21</f>
        <v>12.6</v>
      </c>
      <c r="S26" s="18">
        <f>[22]Outubro!$H$22</f>
        <v>16.920000000000002</v>
      </c>
      <c r="T26" s="18">
        <f>[22]Outubro!$H$23</f>
        <v>10.8</v>
      </c>
      <c r="U26" s="18">
        <f>[22]Outubro!$H$24</f>
        <v>20.52</v>
      </c>
      <c r="V26" s="18">
        <f>[22]Outubro!$H$25</f>
        <v>20.16</v>
      </c>
      <c r="W26" s="18">
        <f>[22]Outubro!$H$26</f>
        <v>13.68</v>
      </c>
      <c r="X26" s="18">
        <f>[22]Outubro!$H$27</f>
        <v>18</v>
      </c>
      <c r="Y26" s="18">
        <f>[22]Outubro!$H$28</f>
        <v>18</v>
      </c>
      <c r="Z26" s="18">
        <f>[22]Outubro!$H$29</f>
        <v>11.879999999999999</v>
      </c>
      <c r="AA26" s="18">
        <f>[22]Outubro!$H$30</f>
        <v>10.8</v>
      </c>
      <c r="AB26" s="18">
        <f>[22]Outubro!$H$31</f>
        <v>19.8</v>
      </c>
      <c r="AC26" s="18">
        <f>[22]Outubro!$H$32</f>
        <v>11.879999999999999</v>
      </c>
      <c r="AD26" s="18">
        <f>[22]Outubro!$H$33</f>
        <v>10.08</v>
      </c>
      <c r="AE26" s="18">
        <f>[22]Outubro!$H$34</f>
        <v>22.68</v>
      </c>
      <c r="AF26" s="18">
        <f>[22]Outubro!$H$35</f>
        <v>30.240000000000002</v>
      </c>
      <c r="AG26" s="47">
        <f t="shared" si="2"/>
        <v>30.240000000000002</v>
      </c>
    </row>
    <row r="27" spans="1:33" ht="17.100000000000001" customHeight="1" x14ac:dyDescent="0.2">
      <c r="A27" s="16" t="s">
        <v>17</v>
      </c>
      <c r="B27" s="18">
        <f>[23]Outubro!$H$5</f>
        <v>0</v>
      </c>
      <c r="C27" s="18">
        <f>[23]Outubro!$H$6</f>
        <v>0</v>
      </c>
      <c r="D27" s="18">
        <f>[23]Outubro!$H$7</f>
        <v>0</v>
      </c>
      <c r="E27" s="18">
        <f>[23]Outubro!$H$8</f>
        <v>0</v>
      </c>
      <c r="F27" s="18">
        <f>[23]Outubro!$H$9</f>
        <v>0</v>
      </c>
      <c r="G27" s="18">
        <f>[23]Outubro!$H$10</f>
        <v>0</v>
      </c>
      <c r="H27" s="18">
        <f>[23]Outubro!$H$11</f>
        <v>0</v>
      </c>
      <c r="I27" s="18">
        <f>[23]Outubro!$H$12</f>
        <v>0</v>
      </c>
      <c r="J27" s="18">
        <f>[23]Outubro!$H$13</f>
        <v>0</v>
      </c>
      <c r="K27" s="18">
        <f>[23]Outubro!$H$14</f>
        <v>0</v>
      </c>
      <c r="L27" s="18">
        <f>[23]Outubro!$H$15</f>
        <v>0</v>
      </c>
      <c r="M27" s="18">
        <f>[23]Outubro!$H$16</f>
        <v>0</v>
      </c>
      <c r="N27" s="18">
        <f>[23]Outubro!$H$17</f>
        <v>0</v>
      </c>
      <c r="O27" s="18">
        <f>[23]Outubro!$H$18</f>
        <v>0</v>
      </c>
      <c r="P27" s="18">
        <f>[23]Outubro!$H$19</f>
        <v>0</v>
      </c>
      <c r="Q27" s="18">
        <f>[23]Outubro!$H$20</f>
        <v>0</v>
      </c>
      <c r="R27" s="18">
        <f>[23]Outubro!$H$21</f>
        <v>0</v>
      </c>
      <c r="S27" s="18">
        <f>[23]Outubro!$H$22</f>
        <v>0</v>
      </c>
      <c r="T27" s="18">
        <f>[23]Outubro!$H$23</f>
        <v>0</v>
      </c>
      <c r="U27" s="18">
        <f>[23]Outubro!$H$24</f>
        <v>0</v>
      </c>
      <c r="V27" s="18">
        <f>[23]Outubro!$H$25</f>
        <v>0</v>
      </c>
      <c r="W27" s="18">
        <f>[23]Outubro!$H$26</f>
        <v>0</v>
      </c>
      <c r="X27" s="18">
        <f>[23]Outubro!$H$27</f>
        <v>0</v>
      </c>
      <c r="Y27" s="18">
        <f>[23]Outubro!$H$28</f>
        <v>0</v>
      </c>
      <c r="Z27" s="18">
        <f>[23]Outubro!$H$29</f>
        <v>0</v>
      </c>
      <c r="AA27" s="18">
        <f>[23]Outubro!$H$30</f>
        <v>0</v>
      </c>
      <c r="AB27" s="18">
        <f>[23]Outubro!$H$31</f>
        <v>0</v>
      </c>
      <c r="AC27" s="18">
        <f>[23]Outubro!$H$32</f>
        <v>0</v>
      </c>
      <c r="AD27" s="18">
        <f>[23]Outubro!$H$33</f>
        <v>0</v>
      </c>
      <c r="AE27" s="18">
        <f>[23]Outubro!$H$34</f>
        <v>0</v>
      </c>
      <c r="AF27" s="18">
        <f>[23]Outubro!$H$35</f>
        <v>0</v>
      </c>
      <c r="AG27" s="47">
        <f t="shared" si="2"/>
        <v>0</v>
      </c>
    </row>
    <row r="28" spans="1:33" ht="17.100000000000001" customHeight="1" x14ac:dyDescent="0.2">
      <c r="A28" s="16" t="s">
        <v>18</v>
      </c>
      <c r="B28" s="18">
        <f>[24]Outubro!$H$5</f>
        <v>21.240000000000002</v>
      </c>
      <c r="C28" s="18">
        <f>[24]Outubro!$H$6</f>
        <v>12.24</v>
      </c>
      <c r="D28" s="18">
        <f>[24]Outubro!$H$7</f>
        <v>23.759999999999998</v>
      </c>
      <c r="E28" s="18">
        <f>[24]Outubro!$H$8</f>
        <v>16.920000000000002</v>
      </c>
      <c r="F28" s="18">
        <f>[24]Outubro!$H$9</f>
        <v>18</v>
      </c>
      <c r="G28" s="18">
        <f>[24]Outubro!$H$10</f>
        <v>20.52</v>
      </c>
      <c r="H28" s="18">
        <f>[24]Outubro!$H$11</f>
        <v>20.16</v>
      </c>
      <c r="I28" s="18">
        <f>[24]Outubro!$H$12</f>
        <v>23.759999999999998</v>
      </c>
      <c r="J28" s="18">
        <f>[24]Outubro!$H$13</f>
        <v>23.400000000000002</v>
      </c>
      <c r="K28" s="18">
        <f>[24]Outubro!$H$14</f>
        <v>24.48</v>
      </c>
      <c r="L28" s="18">
        <f>[24]Outubro!$H$15</f>
        <v>24.840000000000003</v>
      </c>
      <c r="M28" s="18">
        <f>[24]Outubro!$H$16</f>
        <v>18.720000000000002</v>
      </c>
      <c r="N28" s="18">
        <f>[24]Outubro!$H$17</f>
        <v>42.84</v>
      </c>
      <c r="O28" s="18">
        <f>[24]Outubro!$H$18</f>
        <v>21.240000000000002</v>
      </c>
      <c r="P28" s="18">
        <f>[24]Outubro!$H$19</f>
        <v>20.88</v>
      </c>
      <c r="Q28" s="18">
        <f>[24]Outubro!$H$20</f>
        <v>24.840000000000003</v>
      </c>
      <c r="R28" s="18">
        <f>[24]Outubro!$H$21</f>
        <v>30.240000000000002</v>
      </c>
      <c r="S28" s="18">
        <f>[24]Outubro!$H$22</f>
        <v>20.16</v>
      </c>
      <c r="T28" s="18">
        <f>[24]Outubro!$H$23</f>
        <v>19.8</v>
      </c>
      <c r="U28" s="18">
        <f>[24]Outubro!$H$24</f>
        <v>23.400000000000002</v>
      </c>
      <c r="V28" s="18">
        <f>[24]Outubro!$H$25</f>
        <v>37.440000000000005</v>
      </c>
      <c r="W28" s="18">
        <f>[24]Outubro!$H$26</f>
        <v>39.6</v>
      </c>
      <c r="X28" s="18">
        <f>[24]Outubro!$H$27</f>
        <v>21.240000000000002</v>
      </c>
      <c r="Y28" s="18">
        <f>[24]Outubro!$H$28</f>
        <v>32.76</v>
      </c>
      <c r="Z28" s="18">
        <f>[24]Outubro!$H$29</f>
        <v>18.36</v>
      </c>
      <c r="AA28" s="18">
        <f>[24]Outubro!$H$30</f>
        <v>21.240000000000002</v>
      </c>
      <c r="AB28" s="18">
        <f>[24]Outubro!$H$31</f>
        <v>21.6</v>
      </c>
      <c r="AC28" s="18">
        <f>[24]Outubro!$H$32</f>
        <v>21.240000000000002</v>
      </c>
      <c r="AD28" s="18">
        <f>[24]Outubro!$H$33</f>
        <v>19.440000000000001</v>
      </c>
      <c r="AE28" s="18">
        <f>[24]Outubro!$H$34</f>
        <v>14.76</v>
      </c>
      <c r="AF28" s="18">
        <f>[24]Outubro!$H$35</f>
        <v>15.840000000000002</v>
      </c>
      <c r="AG28" s="47">
        <f t="shared" si="2"/>
        <v>42.84</v>
      </c>
    </row>
    <row r="29" spans="1:33" ht="17.100000000000001" customHeight="1" x14ac:dyDescent="0.2">
      <c r="A29" s="16" t="s">
        <v>19</v>
      </c>
      <c r="B29" s="18">
        <f>[25]Outubro!$H$5</f>
        <v>19.440000000000001</v>
      </c>
      <c r="C29" s="18">
        <f>[25]Outubro!$H$6</f>
        <v>11.879999999999999</v>
      </c>
      <c r="D29" s="18">
        <f>[25]Outubro!$H$7</f>
        <v>18.36</v>
      </c>
      <c r="E29" s="18">
        <f>[25]Outubro!$H$8</f>
        <v>16.559999999999999</v>
      </c>
      <c r="F29" s="18">
        <f>[25]Outubro!$H$9</f>
        <v>21.96</v>
      </c>
      <c r="G29" s="18">
        <f>[25]Outubro!$H$10</f>
        <v>15.120000000000001</v>
      </c>
      <c r="H29" s="18">
        <f>[25]Outubro!$H$11</f>
        <v>22.32</v>
      </c>
      <c r="I29" s="18">
        <f>[25]Outubro!$H$12</f>
        <v>23.759999999999998</v>
      </c>
      <c r="J29" s="18">
        <f>[25]Outubro!$H$13</f>
        <v>27.36</v>
      </c>
      <c r="K29" s="18">
        <f>[25]Outubro!$H$14</f>
        <v>27.36</v>
      </c>
      <c r="L29" s="18">
        <f>[25]Outubro!$H$15</f>
        <v>21.96</v>
      </c>
      <c r="M29" s="18">
        <f>[25]Outubro!$H$16</f>
        <v>15.120000000000001</v>
      </c>
      <c r="N29" s="18">
        <f>[25]Outubro!$H$17</f>
        <v>22.32</v>
      </c>
      <c r="O29" s="18">
        <f>[25]Outubro!$H$18</f>
        <v>15.840000000000002</v>
      </c>
      <c r="P29" s="18">
        <f>[25]Outubro!$H$19</f>
        <v>15.840000000000002</v>
      </c>
      <c r="Q29" s="18">
        <f>[25]Outubro!$H$20</f>
        <v>18.36</v>
      </c>
      <c r="R29" s="18">
        <f>[25]Outubro!$H$21</f>
        <v>11.520000000000001</v>
      </c>
      <c r="S29" s="18">
        <f>[25]Outubro!$H$22</f>
        <v>12.24</v>
      </c>
      <c r="T29" s="18">
        <f>[25]Outubro!$H$23</f>
        <v>10.08</v>
      </c>
      <c r="U29" s="18">
        <f>[25]Outubro!$H$24</f>
        <v>21.240000000000002</v>
      </c>
      <c r="V29" s="18">
        <f>[25]Outubro!$H$25</f>
        <v>32.4</v>
      </c>
      <c r="W29" s="18">
        <f>[25]Outubro!$H$26</f>
        <v>18.36</v>
      </c>
      <c r="X29" s="18">
        <f>[25]Outubro!$H$27</f>
        <v>21.240000000000002</v>
      </c>
      <c r="Y29" s="18">
        <f>[25]Outubro!$H$28</f>
        <v>32.76</v>
      </c>
      <c r="Z29" s="18">
        <f>[25]Outubro!$H$29</f>
        <v>18.36</v>
      </c>
      <c r="AA29" s="18">
        <f>[25]Outubro!$H$30</f>
        <v>21.240000000000002</v>
      </c>
      <c r="AB29" s="18">
        <f>[25]Outubro!$H$31</f>
        <v>21.6</v>
      </c>
      <c r="AC29" s="18">
        <f>[25]Outubro!$H$32</f>
        <v>21.240000000000002</v>
      </c>
      <c r="AD29" s="18">
        <f>[25]Outubro!$H$33</f>
        <v>22.68</v>
      </c>
      <c r="AE29" s="18">
        <f>[25]Outubro!$H$34</f>
        <v>18</v>
      </c>
      <c r="AF29" s="18">
        <f>[25]Outubro!$H$35</f>
        <v>28.8</v>
      </c>
      <c r="AG29" s="47">
        <f t="shared" si="2"/>
        <v>32.76</v>
      </c>
    </row>
    <row r="30" spans="1:33" ht="17.100000000000001" customHeight="1" x14ac:dyDescent="0.2">
      <c r="A30" s="16" t="s">
        <v>31</v>
      </c>
      <c r="B30" s="18">
        <f>[26]Outubro!$H$5</f>
        <v>12.24</v>
      </c>
      <c r="C30" s="18">
        <f>[26]Outubro!$H$6</f>
        <v>10.44</v>
      </c>
      <c r="D30" s="18">
        <f>[26]Outubro!$H$7</f>
        <v>18</v>
      </c>
      <c r="E30" s="18">
        <f>[26]Outubro!$H$8</f>
        <v>17.64</v>
      </c>
      <c r="F30" s="18">
        <f>[26]Outubro!$H$9</f>
        <v>16.559999999999999</v>
      </c>
      <c r="G30" s="18">
        <f>[26]Outubro!$H$10</f>
        <v>12.96</v>
      </c>
      <c r="H30" s="18">
        <f>[26]Outubro!$H$11</f>
        <v>12.96</v>
      </c>
      <c r="I30" s="18">
        <f>[26]Outubro!$H$12</f>
        <v>16.920000000000002</v>
      </c>
      <c r="J30" s="18">
        <f>[26]Outubro!$H$13</f>
        <v>30.96</v>
      </c>
      <c r="K30" s="18">
        <f>[26]Outubro!$H$14</f>
        <v>27.36</v>
      </c>
      <c r="L30" s="18">
        <f>[26]Outubro!$H$15</f>
        <v>14.76</v>
      </c>
      <c r="M30" s="18">
        <f>[26]Outubro!$H$16</f>
        <v>16.2</v>
      </c>
      <c r="N30" s="18">
        <f>[26]Outubro!$H$17</f>
        <v>27.36</v>
      </c>
      <c r="O30" s="18">
        <f>[26]Outubro!$H$18</f>
        <v>16.559999999999999</v>
      </c>
      <c r="P30" s="18">
        <f>[26]Outubro!$H$19</f>
        <v>19.440000000000001</v>
      </c>
      <c r="Q30" s="18">
        <f>[26]Outubro!$H$20</f>
        <v>11.879999999999999</v>
      </c>
      <c r="R30" s="18">
        <f>[26]Outubro!$H$21</f>
        <v>13.32</v>
      </c>
      <c r="S30" s="18">
        <f>[26]Outubro!$H$22</f>
        <v>12.96</v>
      </c>
      <c r="T30" s="18">
        <f>[26]Outubro!$H$23</f>
        <v>12.6</v>
      </c>
      <c r="U30" s="18">
        <f>[26]Outubro!$H$24</f>
        <v>22.68</v>
      </c>
      <c r="V30" s="18">
        <f>[26]Outubro!$H$25</f>
        <v>22.32</v>
      </c>
      <c r="W30" s="18">
        <f>[26]Outubro!$H$26</f>
        <v>16.559999999999999</v>
      </c>
      <c r="X30" s="18">
        <f>[26]Outubro!$H$27</f>
        <v>15.840000000000002</v>
      </c>
      <c r="Y30" s="18">
        <f>[26]Outubro!$H$28</f>
        <v>23.400000000000002</v>
      </c>
      <c r="Z30" s="18">
        <f>[26]Outubro!$H$29</f>
        <v>15.48</v>
      </c>
      <c r="AA30" s="18">
        <f>[26]Outubro!$H$30</f>
        <v>14.76</v>
      </c>
      <c r="AB30" s="18">
        <f>[26]Outubro!$H$31</f>
        <v>24.12</v>
      </c>
      <c r="AC30" s="18">
        <f>[26]Outubro!$H$32</f>
        <v>14.4</v>
      </c>
      <c r="AD30" s="18">
        <f>[26]Outubro!$H$33</f>
        <v>16.920000000000002</v>
      </c>
      <c r="AE30" s="18">
        <f>[26]Outubro!$H$34</f>
        <v>13.32</v>
      </c>
      <c r="AF30" s="18">
        <f>[26]Outubro!$H$35</f>
        <v>13.32</v>
      </c>
      <c r="AG30" s="47">
        <f t="shared" si="2"/>
        <v>30.96</v>
      </c>
    </row>
    <row r="31" spans="1:33" ht="17.100000000000001" customHeight="1" x14ac:dyDescent="0.2">
      <c r="A31" s="16" t="s">
        <v>51</v>
      </c>
      <c r="B31" s="18">
        <f>[27]Outubro!$H$5</f>
        <v>23.040000000000003</v>
      </c>
      <c r="C31" s="18">
        <f>[27]Outubro!$H$6</f>
        <v>16.559999999999999</v>
      </c>
      <c r="D31" s="18">
        <f>[27]Outubro!$H$7</f>
        <v>18.36</v>
      </c>
      <c r="E31" s="18">
        <f>[27]Outubro!$H$8</f>
        <v>23.400000000000002</v>
      </c>
      <c r="F31" s="18">
        <f>[27]Outubro!$H$9</f>
        <v>30.96</v>
      </c>
      <c r="G31" s="18">
        <f>[27]Outubro!$H$10</f>
        <v>29.16</v>
      </c>
      <c r="H31" s="18">
        <f>[27]Outubro!$H$11</f>
        <v>20.16</v>
      </c>
      <c r="I31" s="18">
        <f>[27]Outubro!$H$12</f>
        <v>28.8</v>
      </c>
      <c r="J31" s="18">
        <f>[27]Outubro!$H$13</f>
        <v>21.96</v>
      </c>
      <c r="K31" s="18">
        <f>[27]Outubro!$H$14</f>
        <v>25.2</v>
      </c>
      <c r="L31" s="18">
        <f>[27]Outubro!$H$15</f>
        <v>19.440000000000001</v>
      </c>
      <c r="M31" s="18">
        <f>[27]Outubro!$H$16</f>
        <v>23.759999999999998</v>
      </c>
      <c r="N31" s="18">
        <f>[27]Outubro!$H$17</f>
        <v>26.28</v>
      </c>
      <c r="O31" s="18">
        <f>[27]Outubro!$H$18</f>
        <v>29.880000000000003</v>
      </c>
      <c r="P31" s="18">
        <f>[27]Outubro!$H$19</f>
        <v>22.32</v>
      </c>
      <c r="Q31" s="18">
        <f>[27]Outubro!$H$20</f>
        <v>19.440000000000001</v>
      </c>
      <c r="R31" s="18">
        <f>[27]Outubro!$H$21</f>
        <v>26.28</v>
      </c>
      <c r="S31" s="18">
        <f>[27]Outubro!$H$22</f>
        <v>19.440000000000001</v>
      </c>
      <c r="T31" s="18">
        <f>[27]Outubro!$H$23</f>
        <v>17.64</v>
      </c>
      <c r="U31" s="18">
        <f>[27]Outubro!$H$24</f>
        <v>26.64</v>
      </c>
      <c r="V31" s="18">
        <f>[27]Outubro!$H$25</f>
        <v>30.6</v>
      </c>
      <c r="W31" s="18">
        <f>[27]Outubro!$H$26</f>
        <v>35.28</v>
      </c>
      <c r="X31" s="18">
        <f>[27]Outubro!$H$27</f>
        <v>31.680000000000003</v>
      </c>
      <c r="Y31" s="18">
        <f>[27]Outubro!$H$28</f>
        <v>25.56</v>
      </c>
      <c r="Z31" s="18">
        <f>[27]Outubro!$H$29</f>
        <v>20.88</v>
      </c>
      <c r="AA31" s="18">
        <f>[27]Outubro!$H$30</f>
        <v>27.720000000000002</v>
      </c>
      <c r="AB31" s="18">
        <f>[27]Outubro!$H$31</f>
        <v>41.04</v>
      </c>
      <c r="AC31" s="18">
        <f>[27]Outubro!$H$32</f>
        <v>15.840000000000002</v>
      </c>
      <c r="AD31" s="18">
        <f>[27]Outubro!$H$33</f>
        <v>51.480000000000004</v>
      </c>
      <c r="AE31" s="18">
        <f>[27]Outubro!$H$34</f>
        <v>28.8</v>
      </c>
      <c r="AF31" s="18">
        <f>[27]Outubro!$H$35</f>
        <v>19.079999999999998</v>
      </c>
      <c r="AG31" s="47">
        <f>MAX(B31:AF31)</f>
        <v>51.480000000000004</v>
      </c>
    </row>
    <row r="32" spans="1:33" ht="17.100000000000001" customHeight="1" x14ac:dyDescent="0.2">
      <c r="A32" s="16" t="s">
        <v>20</v>
      </c>
      <c r="B32" s="18">
        <f>[28]Outubro!$H$5</f>
        <v>5.4</v>
      </c>
      <c r="C32" s="18">
        <f>[28]Outubro!$H$6</f>
        <v>7.2</v>
      </c>
      <c r="D32" s="18">
        <f>[28]Outubro!$H$7</f>
        <v>10.8</v>
      </c>
      <c r="E32" s="18">
        <f>[28]Outubro!$H$8</f>
        <v>15.120000000000001</v>
      </c>
      <c r="F32" s="18">
        <f>[28]Outubro!$H$9</f>
        <v>9.7200000000000006</v>
      </c>
      <c r="G32" s="18">
        <f>[28]Outubro!$H$10</f>
        <v>12.24</v>
      </c>
      <c r="H32" s="18">
        <f>[28]Outubro!$H$11</f>
        <v>13.68</v>
      </c>
      <c r="I32" s="18">
        <f>[28]Outubro!$H$12</f>
        <v>15.120000000000001</v>
      </c>
      <c r="J32" s="18">
        <f>[28]Outubro!$H$13</f>
        <v>10.8</v>
      </c>
      <c r="K32" s="18">
        <f>[28]Outubro!$H$14</f>
        <v>14.76</v>
      </c>
      <c r="L32" s="18">
        <f>[28]Outubro!$H$15</f>
        <v>12.24</v>
      </c>
      <c r="M32" s="18">
        <f>[28]Outubro!$H$16</f>
        <v>7.9200000000000008</v>
      </c>
      <c r="N32" s="18">
        <f>[28]Outubro!$H$17</f>
        <v>22.68</v>
      </c>
      <c r="O32" s="18">
        <f>[28]Outubro!$H$18</f>
        <v>10.08</v>
      </c>
      <c r="P32" s="18">
        <f>[28]Outubro!$H$19</f>
        <v>11.16</v>
      </c>
      <c r="Q32" s="18">
        <f>[28]Outubro!$H$20</f>
        <v>8.64</v>
      </c>
      <c r="R32" s="18">
        <f>[28]Outubro!$H$21</f>
        <v>12.24</v>
      </c>
      <c r="S32" s="18">
        <f>[28]Outubro!$H$22</f>
        <v>12.96</v>
      </c>
      <c r="T32" s="18">
        <f>[28]Outubro!$H$23</f>
        <v>12.96</v>
      </c>
      <c r="U32" s="18">
        <f>[28]Outubro!$H$24</f>
        <v>11.520000000000001</v>
      </c>
      <c r="V32" s="18">
        <f>[28]Outubro!$H$25</f>
        <v>19.8</v>
      </c>
      <c r="W32" s="18">
        <f>[28]Outubro!$H$26</f>
        <v>18.720000000000002</v>
      </c>
      <c r="X32" s="18">
        <f>[28]Outubro!$H$27</f>
        <v>12.24</v>
      </c>
      <c r="Y32" s="18">
        <f>[28]Outubro!$H$28</f>
        <v>10.8</v>
      </c>
      <c r="Z32" s="18">
        <f>[28]Outubro!$H$29</f>
        <v>11.879999999999999</v>
      </c>
      <c r="AA32" s="18">
        <f>[28]Outubro!$H$30</f>
        <v>9.3600000000000012</v>
      </c>
      <c r="AB32" s="18">
        <f>[28]Outubro!$H$31</f>
        <v>12.96</v>
      </c>
      <c r="AC32" s="18">
        <f>[28]Outubro!$H$32</f>
        <v>12.24</v>
      </c>
      <c r="AD32" s="18">
        <f>[28]Outubro!$H$33</f>
        <v>10.44</v>
      </c>
      <c r="AE32" s="18">
        <f>[28]Outubro!$H$34</f>
        <v>9</v>
      </c>
      <c r="AF32" s="18">
        <f>[28]Outubro!$H$35</f>
        <v>12.24</v>
      </c>
      <c r="AG32" s="47">
        <f t="shared" si="2"/>
        <v>22.68</v>
      </c>
    </row>
    <row r="33" spans="1:33" s="5" customFormat="1" ht="17.100000000000001" customHeight="1" x14ac:dyDescent="0.2">
      <c r="A33" s="38" t="s">
        <v>33</v>
      </c>
      <c r="B33" s="39">
        <f t="shared" ref="B33:AF33" si="3">MAX(B5:B32)</f>
        <v>23.040000000000003</v>
      </c>
      <c r="C33" s="39">
        <f t="shared" si="3"/>
        <v>19.079999999999998</v>
      </c>
      <c r="D33" s="39">
        <f t="shared" si="3"/>
        <v>26.28</v>
      </c>
      <c r="E33" s="39">
        <f t="shared" si="3"/>
        <v>35.28</v>
      </c>
      <c r="F33" s="39">
        <f t="shared" si="3"/>
        <v>30.96</v>
      </c>
      <c r="G33" s="39">
        <f t="shared" si="3"/>
        <v>29.16</v>
      </c>
      <c r="H33" s="39">
        <f t="shared" si="3"/>
        <v>28.8</v>
      </c>
      <c r="I33" s="39">
        <f t="shared" si="3"/>
        <v>29.16</v>
      </c>
      <c r="J33" s="39">
        <f t="shared" si="3"/>
        <v>30.96</v>
      </c>
      <c r="K33" s="39">
        <f t="shared" si="3"/>
        <v>30.6</v>
      </c>
      <c r="L33" s="39">
        <f t="shared" si="3"/>
        <v>25.92</v>
      </c>
      <c r="M33" s="39">
        <f t="shared" si="3"/>
        <v>26.64</v>
      </c>
      <c r="N33" s="39">
        <f t="shared" si="3"/>
        <v>42.84</v>
      </c>
      <c r="O33" s="39">
        <f t="shared" si="3"/>
        <v>29.880000000000003</v>
      </c>
      <c r="P33" s="39">
        <f t="shared" si="3"/>
        <v>25.56</v>
      </c>
      <c r="Q33" s="39">
        <f t="shared" si="3"/>
        <v>24.840000000000003</v>
      </c>
      <c r="R33" s="39">
        <f t="shared" si="3"/>
        <v>30.240000000000002</v>
      </c>
      <c r="S33" s="39">
        <f t="shared" si="3"/>
        <v>29.52</v>
      </c>
      <c r="T33" s="39">
        <f t="shared" si="3"/>
        <v>19.8</v>
      </c>
      <c r="U33" s="39">
        <f t="shared" si="3"/>
        <v>27</v>
      </c>
      <c r="V33" s="39">
        <f t="shared" si="3"/>
        <v>37.440000000000005</v>
      </c>
      <c r="W33" s="39">
        <f t="shared" si="3"/>
        <v>39.6</v>
      </c>
      <c r="X33" s="39">
        <f t="shared" si="3"/>
        <v>33.119999999999997</v>
      </c>
      <c r="Y33" s="39">
        <f t="shared" si="3"/>
        <v>42.480000000000004</v>
      </c>
      <c r="Z33" s="39">
        <f t="shared" si="3"/>
        <v>21.240000000000002</v>
      </c>
      <c r="AA33" s="39">
        <f t="shared" si="3"/>
        <v>27.720000000000002</v>
      </c>
      <c r="AB33" s="39">
        <f t="shared" si="3"/>
        <v>41.04</v>
      </c>
      <c r="AC33" s="39">
        <f t="shared" si="3"/>
        <v>35.64</v>
      </c>
      <c r="AD33" s="39">
        <f t="shared" si="3"/>
        <v>51.480000000000004</v>
      </c>
      <c r="AE33" s="39">
        <f t="shared" si="3"/>
        <v>28.8</v>
      </c>
      <c r="AF33" s="39">
        <f t="shared" si="3"/>
        <v>30.240000000000002</v>
      </c>
      <c r="AG33" s="47">
        <f>MAX(AG5:AG32)</f>
        <v>51.480000000000004</v>
      </c>
    </row>
    <row r="35" spans="1:33" x14ac:dyDescent="0.2">
      <c r="B35" s="2"/>
      <c r="C35" s="2"/>
      <c r="D35" s="31"/>
      <c r="E35" s="31" t="s">
        <v>53</v>
      </c>
      <c r="F35" s="31"/>
      <c r="G35" s="31"/>
      <c r="H35" s="31"/>
      <c r="K35" s="2"/>
      <c r="L35" s="2"/>
      <c r="M35" s="2"/>
      <c r="N35" s="2" t="s">
        <v>54</v>
      </c>
      <c r="O35" s="2"/>
      <c r="P35" s="2"/>
      <c r="Q35" s="2"/>
      <c r="W35" s="2"/>
      <c r="X35" s="2"/>
      <c r="Y35" s="2"/>
      <c r="Z35" s="2"/>
      <c r="AA35" s="2" t="s">
        <v>65</v>
      </c>
      <c r="AB35" s="2"/>
      <c r="AC35" s="2"/>
    </row>
    <row r="36" spans="1:33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2"/>
      <c r="Z36" s="2"/>
      <c r="AA36" s="32" t="s">
        <v>66</v>
      </c>
      <c r="AB36" s="32"/>
      <c r="AC36" s="32"/>
    </row>
    <row r="37" spans="1:33" x14ac:dyDescent="0.2">
      <c r="A37" s="59"/>
      <c r="B37" s="60"/>
      <c r="C37" s="60"/>
      <c r="D37" s="60" t="s">
        <v>58</v>
      </c>
      <c r="E37" s="60"/>
      <c r="F37" s="60"/>
      <c r="G37" s="60"/>
      <c r="H37" s="60"/>
      <c r="I37" s="60"/>
      <c r="J37" s="60"/>
    </row>
    <row r="39" spans="1:33" x14ac:dyDescent="0.2">
      <c r="N39" s="3" t="s">
        <v>52</v>
      </c>
    </row>
    <row r="40" spans="1:33" x14ac:dyDescent="0.2">
      <c r="G40" s="3" t="s">
        <v>52</v>
      </c>
      <c r="X40" s="3" t="s">
        <v>52</v>
      </c>
    </row>
    <row r="45" spans="1:33" x14ac:dyDescent="0.2">
      <c r="I45" s="3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zoomScaleNormal="100" workbookViewId="0">
      <selection activeCell="AJ26" sqref="AJ26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15" width="3.5703125" style="2" bestFit="1" customWidth="1"/>
    <col min="16" max="16" width="4" style="2" customWidth="1"/>
    <col min="17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5" ht="20.100000000000001" customHeight="1" x14ac:dyDescent="0.2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5" s="4" customFormat="1" ht="15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5" s="5" customFormat="1" ht="14.25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54" t="s">
        <v>43</v>
      </c>
      <c r="AH3" s="10"/>
    </row>
    <row r="4" spans="1:35" s="5" customFormat="1" ht="12.75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4" t="s">
        <v>39</v>
      </c>
      <c r="AH4" s="10"/>
    </row>
    <row r="5" spans="1:35" s="5" customFormat="1" ht="13.5" customHeight="1" x14ac:dyDescent="0.2">
      <c r="A5" s="16" t="s">
        <v>47</v>
      </c>
      <c r="B5" s="21" t="str">
        <f>[1]Outubro!$I$5</f>
        <v>NO</v>
      </c>
      <c r="C5" s="21" t="str">
        <f>[1]Outubro!$I$6</f>
        <v>SO</v>
      </c>
      <c r="D5" s="21" t="str">
        <f>[1]Outubro!$I$7</f>
        <v>O</v>
      </c>
      <c r="E5" s="21" t="str">
        <f>[1]Outubro!$I$8</f>
        <v>NE</v>
      </c>
      <c r="F5" s="21" t="str">
        <f>[1]Outubro!$I$9</f>
        <v>NO</v>
      </c>
      <c r="G5" s="21" t="str">
        <f>[1]Outubro!$I$10</f>
        <v>O</v>
      </c>
      <c r="H5" s="21" t="str">
        <f>[1]Outubro!$I$11</f>
        <v>SO</v>
      </c>
      <c r="I5" s="21" t="str">
        <f>[1]Outubro!$I$12</f>
        <v>SO</v>
      </c>
      <c r="J5" s="21" t="str">
        <f>[1]Outubro!$I$13</f>
        <v>SO</v>
      </c>
      <c r="K5" s="21" t="str">
        <f>[1]Outubro!$I$14</f>
        <v>SO</v>
      </c>
      <c r="L5" s="21" t="str">
        <f>[1]Outubro!$I$15</f>
        <v>SO</v>
      </c>
      <c r="M5" s="21" t="str">
        <f>[1]Outubro!$I$16</f>
        <v>S</v>
      </c>
      <c r="N5" s="21" t="str">
        <f>[1]Outubro!$I$17</f>
        <v>SO</v>
      </c>
      <c r="O5" s="21" t="str">
        <f>[1]Outubro!$I$18</f>
        <v>O</v>
      </c>
      <c r="P5" s="21" t="str">
        <f>[1]Outubro!$I$19</f>
        <v>O</v>
      </c>
      <c r="Q5" s="21" t="str">
        <f>[1]Outubro!$I$20</f>
        <v>O</v>
      </c>
      <c r="R5" s="21" t="str">
        <f>[1]Outubro!$I$21</f>
        <v>O</v>
      </c>
      <c r="S5" s="21" t="str">
        <f>[1]Outubro!$I$22</f>
        <v>N</v>
      </c>
      <c r="T5" s="21" t="str">
        <f>[1]Outubro!$I$23</f>
        <v>N</v>
      </c>
      <c r="U5" s="21" t="str">
        <f>[1]Outubro!$I$24</f>
        <v>O</v>
      </c>
      <c r="V5" s="21" t="str">
        <f>[1]Outubro!$I$25</f>
        <v>NE</v>
      </c>
      <c r="W5" s="21" t="str">
        <f>[1]Outubro!$I$26</f>
        <v>SO</v>
      </c>
      <c r="X5" s="21" t="str">
        <f>[1]Outubro!$I$27</f>
        <v>SE</v>
      </c>
      <c r="Y5" s="21" t="str">
        <f>[1]Outubro!$I$28</f>
        <v>NE</v>
      </c>
      <c r="Z5" s="21" t="str">
        <f>[1]Outubro!$I$29</f>
        <v>SO</v>
      </c>
      <c r="AA5" s="21" t="str">
        <f>[1]Outubro!$I$30</f>
        <v>O</v>
      </c>
      <c r="AB5" s="21" t="str">
        <f>[1]Outubro!$I$31</f>
        <v>NE</v>
      </c>
      <c r="AC5" s="21" t="str">
        <f>[1]Outubro!$I$32</f>
        <v>O</v>
      </c>
      <c r="AD5" s="21" t="str">
        <f>[1]Outubro!$I$33</f>
        <v>SO</v>
      </c>
      <c r="AE5" s="21" t="str">
        <f>[1]Outubro!$I$34</f>
        <v>SO</v>
      </c>
      <c r="AF5" s="21" t="str">
        <f>[1]Outubro!$I$35</f>
        <v>S</v>
      </c>
      <c r="AG5" s="55" t="str">
        <f>[1]Outubro!$I$36</f>
        <v>SO</v>
      </c>
      <c r="AH5" s="10"/>
    </row>
    <row r="6" spans="1:35" s="1" customFormat="1" ht="12.75" customHeight="1" x14ac:dyDescent="0.2">
      <c r="A6" s="16" t="s">
        <v>0</v>
      </c>
      <c r="B6" s="18" t="str">
        <f>[2]Outubro!$I$5</f>
        <v>SO</v>
      </c>
      <c r="C6" s="18" t="str">
        <f>[2]Outubro!$I$6</f>
        <v>NE</v>
      </c>
      <c r="D6" s="18" t="str">
        <f>[2]Outubro!$I$7</f>
        <v>NE</v>
      </c>
      <c r="E6" s="18" t="str">
        <f>[2]Outubro!$I$8</f>
        <v>SO</v>
      </c>
      <c r="F6" s="18" t="str">
        <f>[2]Outubro!$I$9</f>
        <v>S</v>
      </c>
      <c r="G6" s="18" t="str">
        <f>[2]Outubro!$I$10</f>
        <v>S</v>
      </c>
      <c r="H6" s="18" t="str">
        <f>[2]Outubro!$I$11</f>
        <v>L</v>
      </c>
      <c r="I6" s="18" t="str">
        <f>[2]Outubro!$I$12</f>
        <v>L</v>
      </c>
      <c r="J6" s="18" t="str">
        <f>[2]Outubro!$I$13</f>
        <v>L</v>
      </c>
      <c r="K6" s="18" t="str">
        <f>[2]Outubro!$I$14</f>
        <v>L</v>
      </c>
      <c r="L6" s="18" t="str">
        <f>[2]Outubro!$I$15</f>
        <v>NE</v>
      </c>
      <c r="M6" s="18" t="str">
        <f>[2]Outubro!$I$16</f>
        <v>NE</v>
      </c>
      <c r="N6" s="18" t="str">
        <f>[2]Outubro!$I$17</f>
        <v>L</v>
      </c>
      <c r="O6" s="18" t="str">
        <f>[2]Outubro!$I$18</f>
        <v>L</v>
      </c>
      <c r="P6" s="18" t="str">
        <f>[2]Outubro!$I$19</f>
        <v>S</v>
      </c>
      <c r="Q6" s="18" t="str">
        <f>[2]Outubro!$I$20</f>
        <v>S</v>
      </c>
      <c r="R6" s="18" t="str">
        <f>[2]Outubro!$I$21</f>
        <v>S</v>
      </c>
      <c r="S6" s="18" t="str">
        <f>[2]Outubro!$I$22</f>
        <v>SO</v>
      </c>
      <c r="T6" s="22" t="str">
        <f>[2]Outubro!$I$23</f>
        <v>SO</v>
      </c>
      <c r="U6" s="22" t="str">
        <f>[2]Outubro!$I$24</f>
        <v>N</v>
      </c>
      <c r="V6" s="22" t="str">
        <f>[2]Outubro!$I$25</f>
        <v>N</v>
      </c>
      <c r="W6" s="22" t="str">
        <f>[2]Outubro!$I$26</f>
        <v>NE</v>
      </c>
      <c r="X6" s="22" t="str">
        <f>[2]Outubro!$I$27</f>
        <v>N</v>
      </c>
      <c r="Y6" s="22" t="str">
        <f>[2]Outubro!$I$28</f>
        <v>L</v>
      </c>
      <c r="Z6" s="22" t="str">
        <f>[2]Outubro!$I$29</f>
        <v>NE</v>
      </c>
      <c r="AA6" s="22" t="str">
        <f>[2]Outubro!$I$30</f>
        <v>NE</v>
      </c>
      <c r="AB6" s="22" t="str">
        <f>[2]Outubro!$I$31</f>
        <v>S</v>
      </c>
      <c r="AC6" s="22" t="str">
        <f>[2]Outubro!$I$32</f>
        <v>S</v>
      </c>
      <c r="AD6" s="22" t="str">
        <f>[2]Outubro!$I$33</f>
        <v>L</v>
      </c>
      <c r="AE6" s="22" t="str">
        <f>[2]Outubro!$I$34</f>
        <v>L</v>
      </c>
      <c r="AF6" s="22" t="str">
        <f>[2]Outubro!$I$35</f>
        <v>L</v>
      </c>
      <c r="AG6" s="58" t="str">
        <f>[2]Outubro!$I$36</f>
        <v>L</v>
      </c>
      <c r="AH6" s="2"/>
    </row>
    <row r="7" spans="1:35" ht="12.75" customHeight="1" x14ac:dyDescent="0.2">
      <c r="A7" s="16" t="s">
        <v>1</v>
      </c>
      <c r="B7" s="20" t="str">
        <f>[3]Outubro!$I$5</f>
        <v>S</v>
      </c>
      <c r="C7" s="20" t="str">
        <f>[3]Outubro!$I$6</f>
        <v>S</v>
      </c>
      <c r="D7" s="20" t="str">
        <f>[3]Outubro!$I$7</f>
        <v>NO</v>
      </c>
      <c r="E7" s="20" t="str">
        <f>[3]Outubro!$I$8</f>
        <v>S</v>
      </c>
      <c r="F7" s="20" t="str">
        <f>[3]Outubro!$I$9</f>
        <v>S</v>
      </c>
      <c r="G7" s="20" t="str">
        <f>[3]Outubro!$I$10</f>
        <v>SE</v>
      </c>
      <c r="H7" s="20" t="str">
        <f>[3]Outubro!$I$11</f>
        <v>SE</v>
      </c>
      <c r="I7" s="20" t="str">
        <f>[3]Outubro!$I$12</f>
        <v>SE</v>
      </c>
      <c r="J7" s="20" t="str">
        <f>[3]Outubro!$I$13</f>
        <v>L</v>
      </c>
      <c r="K7" s="20" t="str">
        <f>[3]Outubro!$I$14</f>
        <v>SE</v>
      </c>
      <c r="L7" s="20" t="str">
        <f>[3]Outubro!$I$15</f>
        <v>S</v>
      </c>
      <c r="M7" s="20" t="str">
        <f>[3]Outubro!$I$16</f>
        <v>L</v>
      </c>
      <c r="N7" s="20" t="str">
        <f>[3]Outubro!$I$17</f>
        <v>SE</v>
      </c>
      <c r="O7" s="20" t="str">
        <f>[3]Outubro!$I$18</f>
        <v>S</v>
      </c>
      <c r="P7" s="20" t="str">
        <f>[3]Outubro!$I$19</f>
        <v>SE</v>
      </c>
      <c r="Q7" s="20" t="str">
        <f>[3]Outubro!$I$20</f>
        <v>S</v>
      </c>
      <c r="R7" s="20" t="str">
        <f>[3]Outubro!$I$21</f>
        <v>S</v>
      </c>
      <c r="S7" s="20" t="str">
        <f>[3]Outubro!$I$22</f>
        <v>S</v>
      </c>
      <c r="T7" s="23" t="str">
        <f>[3]Outubro!$I$23</f>
        <v>SE</v>
      </c>
      <c r="U7" s="23" t="str">
        <f>[3]Outubro!$I$24</f>
        <v>N</v>
      </c>
      <c r="V7" s="23" t="str">
        <f>[3]Outubro!$I$25</f>
        <v>N</v>
      </c>
      <c r="W7" s="23" t="str">
        <f>[3]Outubro!$I$26</f>
        <v>N</v>
      </c>
      <c r="X7" s="23" t="str">
        <f>[3]Outubro!$I$27</f>
        <v>N</v>
      </c>
      <c r="Y7" s="23" t="str">
        <f>[3]Outubro!$I$28</f>
        <v>N</v>
      </c>
      <c r="Z7" s="23" t="str">
        <f>[3]Outubro!$I$29</f>
        <v>SE</v>
      </c>
      <c r="AA7" s="23" t="str">
        <f>[3]Outubro!$I$30</f>
        <v>L</v>
      </c>
      <c r="AB7" s="23" t="str">
        <f>[3]Outubro!$I$31</f>
        <v>SE</v>
      </c>
      <c r="AC7" s="23" t="str">
        <f>[3]Outubro!$I$32</f>
        <v>S</v>
      </c>
      <c r="AD7" s="23" t="str">
        <f>[3]Outubro!$I$33</f>
        <v>SE</v>
      </c>
      <c r="AE7" s="23" t="str">
        <f>[3]Outubro!$I$34</f>
        <v>N</v>
      </c>
      <c r="AF7" s="23" t="str">
        <f>[3]Outubro!$I$35</f>
        <v>NE</v>
      </c>
      <c r="AG7" s="54" t="str">
        <f>[3]Outubro!$I$36</f>
        <v>S</v>
      </c>
      <c r="AH7" s="2"/>
    </row>
    <row r="8" spans="1:35" ht="12.75" customHeight="1" x14ac:dyDescent="0.2">
      <c r="A8" s="16" t="s">
        <v>56</v>
      </c>
      <c r="B8" s="20" t="str">
        <f>[4]Outubro!$I$5</f>
        <v>NE</v>
      </c>
      <c r="C8" s="20" t="str">
        <f>[4]Outubro!$I$6</f>
        <v>SO</v>
      </c>
      <c r="D8" s="20" t="str">
        <f>[4]Outubro!$I$7</f>
        <v>NE</v>
      </c>
      <c r="E8" s="20" t="str">
        <f>[4]Outubro!$I$8</f>
        <v>SO</v>
      </c>
      <c r="F8" s="20" t="str">
        <f>[4]Outubro!$I$9</f>
        <v>SO</v>
      </c>
      <c r="G8" s="20" t="str">
        <f>[4]Outubro!$I$10</f>
        <v>S</v>
      </c>
      <c r="H8" s="20" t="str">
        <f>[4]Outubro!$I$11</f>
        <v>SE</v>
      </c>
      <c r="I8" s="20" t="str">
        <f>[4]Outubro!$I$12</f>
        <v>SE</v>
      </c>
      <c r="J8" s="20" t="str">
        <f>[4]Outubro!$I$13</f>
        <v>L</v>
      </c>
      <c r="K8" s="20" t="str">
        <f>[4]Outubro!$I$14</f>
        <v>L</v>
      </c>
      <c r="L8" s="20" t="str">
        <f>[4]Outubro!$I$15</f>
        <v>SE</v>
      </c>
      <c r="M8" s="20" t="str">
        <f>[4]Outubro!$I$16</f>
        <v>L</v>
      </c>
      <c r="N8" s="20" t="str">
        <f>[4]Outubro!$I$17</f>
        <v>L</v>
      </c>
      <c r="O8" s="20" t="str">
        <f>[4]Outubro!$I$18</f>
        <v>S</v>
      </c>
      <c r="P8" s="20" t="str">
        <f>[4]Outubro!$I$19</f>
        <v>SO</v>
      </c>
      <c r="Q8" s="20" t="str">
        <f>[4]Outubro!$I$20</f>
        <v>L</v>
      </c>
      <c r="R8" s="20" t="str">
        <f>[4]Outubro!$I$21</f>
        <v>L</v>
      </c>
      <c r="S8" s="20" t="str">
        <f>[4]Outubro!$I$22</f>
        <v>SO</v>
      </c>
      <c r="T8" s="23" t="str">
        <f>[4]Outubro!$I$23</f>
        <v>O</v>
      </c>
      <c r="U8" s="23" t="str">
        <f>[4]Outubro!$I$24</f>
        <v>NE</v>
      </c>
      <c r="V8" s="23" t="str">
        <f>[4]Outubro!$I$25</f>
        <v>NO</v>
      </c>
      <c r="W8" s="23" t="str">
        <f>[4]Outubro!$I$26</f>
        <v>L</v>
      </c>
      <c r="X8" s="23" t="str">
        <f>[4]Outubro!$I$27</f>
        <v>NE</v>
      </c>
      <c r="Y8" s="23" t="str">
        <f>[4]Outubro!$I$28</f>
        <v>NE</v>
      </c>
      <c r="Z8" s="23" t="str">
        <f>[4]Outubro!$I$29</f>
        <v>L</v>
      </c>
      <c r="AA8" s="23" t="str">
        <f>[4]Outubro!$I$30</f>
        <v>L</v>
      </c>
      <c r="AB8" s="23" t="str">
        <f>[4]Outubro!$I$31</f>
        <v>O</v>
      </c>
      <c r="AC8" s="23" t="str">
        <f>[4]Outubro!$I$32</f>
        <v>L</v>
      </c>
      <c r="AD8" s="23" t="str">
        <f>[4]Outubro!$I$33</f>
        <v>L</v>
      </c>
      <c r="AE8" s="23" t="str">
        <f>[4]Outubro!$I$34</f>
        <v>L</v>
      </c>
      <c r="AF8" s="23" t="str">
        <f>[4]Outubro!$I$35</f>
        <v>L</v>
      </c>
      <c r="AG8" s="58" t="str">
        <f>[4]Outubro!$I$36</f>
        <v>L</v>
      </c>
      <c r="AH8" s="2"/>
    </row>
    <row r="9" spans="1:35" ht="12" customHeight="1" x14ac:dyDescent="0.2">
      <c r="A9" s="16" t="s">
        <v>48</v>
      </c>
      <c r="B9" s="24" t="str">
        <f>[5]Outubro!$I$5</f>
        <v>SO</v>
      </c>
      <c r="C9" s="24" t="str">
        <f>[5]Outubro!$I$6</f>
        <v>S</v>
      </c>
      <c r="D9" s="24" t="str">
        <f>[5]Outubro!$I$7</f>
        <v>NE</v>
      </c>
      <c r="E9" s="24" t="str">
        <f>[5]Outubro!$I$8</f>
        <v>SO</v>
      </c>
      <c r="F9" s="24" t="str">
        <f>[5]Outubro!$I$9</f>
        <v>S</v>
      </c>
      <c r="G9" s="24" t="str">
        <f>[5]Outubro!$I$10</f>
        <v>S</v>
      </c>
      <c r="H9" s="24" t="str">
        <f>[5]Outubro!$I$11</f>
        <v>NE</v>
      </c>
      <c r="I9" s="24" t="str">
        <f>[5]Outubro!$I$12</f>
        <v>NE</v>
      </c>
      <c r="J9" s="24" t="str">
        <f>[5]Outubro!$I$13</f>
        <v>NE</v>
      </c>
      <c r="K9" s="24" t="str">
        <f>[5]Outubro!$I$14</f>
        <v>NE</v>
      </c>
      <c r="L9" s="24" t="str">
        <f>[5]Outubro!$I$15</f>
        <v>N</v>
      </c>
      <c r="M9" s="24" t="str">
        <f>[5]Outubro!$I$16</f>
        <v>NE</v>
      </c>
      <c r="N9" s="24" t="str">
        <f>[5]Outubro!$I$17</f>
        <v>NE</v>
      </c>
      <c r="O9" s="24" t="str">
        <f>[5]Outubro!$I$18</f>
        <v>NE</v>
      </c>
      <c r="P9" s="24" t="str">
        <f>[5]Outubro!$I$19</f>
        <v>S</v>
      </c>
      <c r="Q9" s="24" t="str">
        <f>[5]Outubro!$I$20</f>
        <v>SO</v>
      </c>
      <c r="R9" s="24" t="str">
        <f>[5]Outubro!$I$21</f>
        <v>S</v>
      </c>
      <c r="S9" s="24" t="str">
        <f>[5]Outubro!$I$22</f>
        <v>SO</v>
      </c>
      <c r="T9" s="23" t="str">
        <f>[5]Outubro!$I$23</f>
        <v>NE</v>
      </c>
      <c r="U9" s="23" t="str">
        <f>[5]Outubro!$I$24</f>
        <v>NE</v>
      </c>
      <c r="V9" s="23" t="str">
        <f>[5]Outubro!$I$25</f>
        <v>N</v>
      </c>
      <c r="W9" s="23" t="str">
        <f>[5]Outubro!$I$26</f>
        <v>N</v>
      </c>
      <c r="X9" s="23" t="str">
        <f>[5]Outubro!$I$27</f>
        <v>N</v>
      </c>
      <c r="Y9" s="23" t="str">
        <f>[5]Outubro!$I$28</f>
        <v>NE</v>
      </c>
      <c r="Z9" s="23" t="str">
        <f>[5]Outubro!$I$29</f>
        <v>NE</v>
      </c>
      <c r="AA9" s="23" t="str">
        <f>[5]Outubro!$I$30</f>
        <v>NE</v>
      </c>
      <c r="AB9" s="23" t="str">
        <f>[5]Outubro!$I$31</f>
        <v>S</v>
      </c>
      <c r="AC9" s="23" t="str">
        <f>[5]Outubro!$I$32</f>
        <v>S</v>
      </c>
      <c r="AD9" s="23" t="str">
        <f>[5]Outubro!$I$33</f>
        <v>NE</v>
      </c>
      <c r="AE9" s="23" t="str">
        <f>[5]Outubro!$I$34</f>
        <v>NE</v>
      </c>
      <c r="AF9" s="23" t="str">
        <f>[5]Outubro!$I$35</f>
        <v>N</v>
      </c>
      <c r="AG9" s="54" t="str">
        <f>[5]Outubro!$I$36</f>
        <v>L</v>
      </c>
      <c r="AH9" s="2"/>
    </row>
    <row r="10" spans="1:35" ht="13.5" customHeight="1" x14ac:dyDescent="0.2">
      <c r="A10" s="16" t="s">
        <v>2</v>
      </c>
      <c r="B10" s="19" t="str">
        <f>[6]Outubro!$I$5</f>
        <v>N</v>
      </c>
      <c r="C10" s="19" t="str">
        <f>[6]Outubro!$I$6</f>
        <v>N</v>
      </c>
      <c r="D10" s="19" t="str">
        <f>[6]Outubro!$I$7</f>
        <v>N</v>
      </c>
      <c r="E10" s="19" t="str">
        <f>[6]Outubro!$I$8</f>
        <v>SE</v>
      </c>
      <c r="F10" s="19" t="str">
        <f>[6]Outubro!$I$9</f>
        <v>SE</v>
      </c>
      <c r="G10" s="19" t="str">
        <f>[6]Outubro!$I$10</f>
        <v>S</v>
      </c>
      <c r="H10" s="19" t="str">
        <f>[6]Outubro!$I$11</f>
        <v>SE</v>
      </c>
      <c r="I10" s="19" t="str">
        <f>[6]Outubro!$I$12</f>
        <v>SE</v>
      </c>
      <c r="J10" s="19" t="str">
        <f>[6]Outubro!$I$13</f>
        <v>L</v>
      </c>
      <c r="K10" s="19" t="str">
        <f>[6]Outubro!$I$14</f>
        <v>L</v>
      </c>
      <c r="L10" s="19" t="str">
        <f>[6]Outubro!$I$15</f>
        <v>L</v>
      </c>
      <c r="M10" s="19" t="str">
        <f>[6]Outubro!$I$16</f>
        <v>NE</v>
      </c>
      <c r="N10" s="19" t="str">
        <f>[6]Outubro!$I$17</f>
        <v>L</v>
      </c>
      <c r="O10" s="19" t="str">
        <f>[6]Outubro!$I$18</f>
        <v>L</v>
      </c>
      <c r="P10" s="19" t="str">
        <f>[6]Outubro!$I$19</f>
        <v>NE</v>
      </c>
      <c r="Q10" s="19" t="str">
        <f>[6]Outubro!$I$20</f>
        <v>N</v>
      </c>
      <c r="R10" s="19" t="str">
        <f>[6]Outubro!$I$21</f>
        <v>N</v>
      </c>
      <c r="S10" s="19" t="str">
        <f>[6]Outubro!$I$22</f>
        <v>N</v>
      </c>
      <c r="T10" s="22" t="str">
        <f>[6]Outubro!$I$23</f>
        <v>N</v>
      </c>
      <c r="U10" s="22" t="str">
        <f>[6]Outubro!$I$24</f>
        <v>N</v>
      </c>
      <c r="V10" s="19" t="str">
        <f>[6]Outubro!$I$25</f>
        <v>N</v>
      </c>
      <c r="W10" s="22" t="str">
        <f>[6]Outubro!$I$26</f>
        <v>NE</v>
      </c>
      <c r="X10" s="22" t="str">
        <f>[6]Outubro!$I$27</f>
        <v>NE</v>
      </c>
      <c r="Y10" s="22" t="str">
        <f>[6]Outubro!$I$28</f>
        <v>N</v>
      </c>
      <c r="Z10" s="22" t="str">
        <f>[6]Outubro!$I$29</f>
        <v>L</v>
      </c>
      <c r="AA10" s="22" t="str">
        <f>[6]Outubro!$I$30</f>
        <v>L</v>
      </c>
      <c r="AB10" s="22" t="str">
        <f>[6]Outubro!$I$31</f>
        <v>L</v>
      </c>
      <c r="AC10" s="22" t="str">
        <f>[6]Outubro!$I$32</f>
        <v>N</v>
      </c>
      <c r="AD10" s="22" t="str">
        <f>[6]Outubro!$I$33</f>
        <v>L</v>
      </c>
      <c r="AE10" s="22" t="str">
        <f>[6]Outubro!$I$34</f>
        <v>N</v>
      </c>
      <c r="AF10" s="22" t="str">
        <f>[6]Outubro!$I$35</f>
        <v>N</v>
      </c>
      <c r="AG10" s="58" t="str">
        <f>[6]Outubro!$I$36</f>
        <v>N</v>
      </c>
      <c r="AH10" s="2"/>
    </row>
    <row r="11" spans="1:35" ht="12.75" customHeight="1" x14ac:dyDescent="0.2">
      <c r="A11" s="16" t="s">
        <v>3</v>
      </c>
      <c r="B11" s="19" t="str">
        <f>[7]Outubro!$I$5</f>
        <v>NE</v>
      </c>
      <c r="C11" s="19" t="str">
        <f>[7]Outubro!$I$6</f>
        <v>SO</v>
      </c>
      <c r="D11" s="19" t="str">
        <f>[7]Outubro!$I$7</f>
        <v>L</v>
      </c>
      <c r="E11" s="19" t="str">
        <f>[7]Outubro!$I$8</f>
        <v>L</v>
      </c>
      <c r="F11" s="19" t="str">
        <f>[7]Outubro!$I$9</f>
        <v>S</v>
      </c>
      <c r="G11" s="19" t="str">
        <f>[7]Outubro!$I$10</f>
        <v>O</v>
      </c>
      <c r="H11" s="19" t="str">
        <f>[7]Outubro!$I$11</f>
        <v>SE</v>
      </c>
      <c r="I11" s="19" t="str">
        <f>[7]Outubro!$I$12</f>
        <v>SE</v>
      </c>
      <c r="J11" s="19" t="str">
        <f>[7]Outubro!$I$13</f>
        <v>L</v>
      </c>
      <c r="K11" s="19" t="str">
        <f>[7]Outubro!$I$14</f>
        <v>L</v>
      </c>
      <c r="L11" s="19" t="str">
        <f>[7]Outubro!$I$15</f>
        <v>L</v>
      </c>
      <c r="M11" s="19" t="str">
        <f>[7]Outubro!$I$16</f>
        <v>O</v>
      </c>
      <c r="N11" s="19" t="str">
        <f>[7]Outubro!$I$17</f>
        <v>SO</v>
      </c>
      <c r="O11" s="19" t="str">
        <f>[7]Outubro!$I$18</f>
        <v>L</v>
      </c>
      <c r="P11" s="19" t="str">
        <f>[7]Outubro!$I$19</f>
        <v>L</v>
      </c>
      <c r="Q11" s="19" t="str">
        <f>[7]Outubro!$I$20</f>
        <v>L</v>
      </c>
      <c r="R11" s="19" t="str">
        <f>[7]Outubro!$I$21</f>
        <v>O</v>
      </c>
      <c r="S11" s="19" t="str">
        <f>[7]Outubro!$I$22</f>
        <v>NO</v>
      </c>
      <c r="T11" s="22" t="str">
        <f>[7]Outubro!$I$23</f>
        <v>O</v>
      </c>
      <c r="U11" s="22" t="str">
        <f>[7]Outubro!$I$24</f>
        <v>N</v>
      </c>
      <c r="V11" s="22" t="str">
        <f>[7]Outubro!$I$25</f>
        <v>NO</v>
      </c>
      <c r="W11" s="22" t="str">
        <f>[7]Outubro!$I$26</f>
        <v>O</v>
      </c>
      <c r="X11" s="22" t="str">
        <f>[7]Outubro!$I$27</f>
        <v>NO</v>
      </c>
      <c r="Y11" s="22" t="str">
        <f>[7]Outubro!$I$28</f>
        <v>O</v>
      </c>
      <c r="Z11" s="22" t="str">
        <f>[7]Outubro!$I$29</f>
        <v>L</v>
      </c>
      <c r="AA11" s="22" t="str">
        <f>[7]Outubro!$I$30</f>
        <v>L</v>
      </c>
      <c r="AB11" s="22" t="str">
        <f>[7]Outubro!$I$31</f>
        <v>SO</v>
      </c>
      <c r="AC11" s="22" t="str">
        <f>[7]Outubro!$I$32</f>
        <v>NO</v>
      </c>
      <c r="AD11" s="22" t="str">
        <f>[7]Outubro!$I$33</f>
        <v>L</v>
      </c>
      <c r="AE11" s="22" t="str">
        <f>[7]Outubro!$I$34</f>
        <v>O</v>
      </c>
      <c r="AF11" s="22" t="str">
        <f>[7]Outubro!$I$35</f>
        <v>NE</v>
      </c>
      <c r="AG11" s="54" t="str">
        <f>[7]Outubro!$I$36</f>
        <v>L</v>
      </c>
      <c r="AH11" s="2"/>
    </row>
    <row r="12" spans="1:35" ht="14.25" customHeight="1" x14ac:dyDescent="0.2">
      <c r="A12" s="16" t="s">
        <v>4</v>
      </c>
      <c r="B12" s="19" t="str">
        <f>[8]Outubro!$I$5</f>
        <v>NE</v>
      </c>
      <c r="C12" s="19" t="str">
        <f>[8]Outubro!$I$6</f>
        <v>O</v>
      </c>
      <c r="D12" s="19" t="str">
        <f>[8]Outubro!$I$7</f>
        <v>L</v>
      </c>
      <c r="E12" s="19" t="str">
        <f>[8]Outubro!$I$8</f>
        <v>SE</v>
      </c>
      <c r="F12" s="19" t="str">
        <f>[8]Outubro!$I$9</f>
        <v>S</v>
      </c>
      <c r="G12" s="19" t="str">
        <f>[8]Outubro!$I$10</f>
        <v>S</v>
      </c>
      <c r="H12" s="19" t="str">
        <f>[8]Outubro!$I$11</f>
        <v>SE</v>
      </c>
      <c r="I12" s="19" t="str">
        <f>[8]Outubro!$I$12</f>
        <v>SE</v>
      </c>
      <c r="J12" s="19" t="str">
        <f>[8]Outubro!$I$13</f>
        <v>L</v>
      </c>
      <c r="K12" s="19" t="str">
        <f>[8]Outubro!$I$14</f>
        <v>L</v>
      </c>
      <c r="L12" s="19" t="str">
        <f>[8]Outubro!$I$15</f>
        <v>L</v>
      </c>
      <c r="M12" s="19" t="str">
        <f>[8]Outubro!$I$16</f>
        <v>S</v>
      </c>
      <c r="N12" s="19" t="str">
        <f>[8]Outubro!$I$17</f>
        <v>NE</v>
      </c>
      <c r="O12" s="19" t="str">
        <f>[8]Outubro!$I$18</f>
        <v>L</v>
      </c>
      <c r="P12" s="19" t="str">
        <f>[8]Outubro!$I$19</f>
        <v>SE</v>
      </c>
      <c r="Q12" s="19" t="str">
        <f>[8]Outubro!$I$20</f>
        <v>L</v>
      </c>
      <c r="R12" s="19" t="str">
        <f>[8]Outubro!$I$21</f>
        <v>N</v>
      </c>
      <c r="S12" s="19" t="str">
        <f>[8]Outubro!$I$22</f>
        <v>NO</v>
      </c>
      <c r="T12" s="22" t="str">
        <f>[8]Outubro!$I$23</f>
        <v>O</v>
      </c>
      <c r="U12" s="22" t="str">
        <f>[8]Outubro!$I$24</f>
        <v>N</v>
      </c>
      <c r="V12" s="22" t="str">
        <f>[8]Outubro!$I$25</f>
        <v>NO</v>
      </c>
      <c r="W12" s="22" t="str">
        <f>[8]Outubro!$I$26</f>
        <v>N</v>
      </c>
      <c r="X12" s="22" t="str">
        <f>[8]Outubro!$I$27</f>
        <v>NE</v>
      </c>
      <c r="Y12" s="22" t="str">
        <f>[8]Outubro!$I$28</f>
        <v>NE</v>
      </c>
      <c r="Z12" s="22" t="str">
        <f>[8]Outubro!$I$29</f>
        <v>L</v>
      </c>
      <c r="AA12" s="22" t="str">
        <f>[8]Outubro!$I$30</f>
        <v>N</v>
      </c>
      <c r="AB12" s="22" t="str">
        <f>[8]Outubro!$I$31</f>
        <v>SO</v>
      </c>
      <c r="AC12" s="22" t="str">
        <f>[8]Outubro!$I$32</f>
        <v>SO</v>
      </c>
      <c r="AD12" s="22" t="str">
        <f>[8]Outubro!$I$33</f>
        <v>NE</v>
      </c>
      <c r="AE12" s="22" t="str">
        <f>[8]Outubro!$I$34</f>
        <v>NO</v>
      </c>
      <c r="AF12" s="22" t="str">
        <f>[8]Outubro!$I$35</f>
        <v>NO</v>
      </c>
      <c r="AG12" s="54" t="str">
        <f>[8]Outubro!$I$36</f>
        <v>L</v>
      </c>
      <c r="AH12" s="2"/>
    </row>
    <row r="13" spans="1:35" ht="12.75" customHeight="1" x14ac:dyDescent="0.2">
      <c r="A13" s="16" t="s">
        <v>5</v>
      </c>
      <c r="B13" s="22" t="str">
        <f>[9]Outubro!$I$5</f>
        <v>SO</v>
      </c>
      <c r="C13" s="22" t="str">
        <f>[9]Outubro!$I$6</f>
        <v>S</v>
      </c>
      <c r="D13" s="22" t="str">
        <f>[9]Outubro!$I$7</f>
        <v>SE</v>
      </c>
      <c r="E13" s="22" t="str">
        <f>[9]Outubro!$I$8</f>
        <v>S</v>
      </c>
      <c r="F13" s="22" t="str">
        <f>[9]Outubro!$I$9</f>
        <v>L</v>
      </c>
      <c r="G13" s="22" t="str">
        <f>[9]Outubro!$I$10</f>
        <v>SE</v>
      </c>
      <c r="H13" s="22" t="str">
        <f>[9]Outubro!$I$11</f>
        <v>O</v>
      </c>
      <c r="I13" s="22" t="str">
        <f>[9]Outubro!$I$12</f>
        <v>L</v>
      </c>
      <c r="J13" s="22" t="str">
        <f>[9]Outubro!$I$13</f>
        <v>L</v>
      </c>
      <c r="K13" s="22" t="str">
        <f>[9]Outubro!$I$14</f>
        <v>L</v>
      </c>
      <c r="L13" s="22" t="str">
        <f>[9]Outubro!$I$15</f>
        <v>SO</v>
      </c>
      <c r="M13" s="22" t="str">
        <f>[9]Outubro!$I$16</f>
        <v>L</v>
      </c>
      <c r="N13" s="22" t="str">
        <f>[9]Outubro!$I$17</f>
        <v>L</v>
      </c>
      <c r="O13" s="22" t="str">
        <f>[9]Outubro!$I$18</f>
        <v>SO</v>
      </c>
      <c r="P13" s="22" t="str">
        <f>[9]Outubro!$I$19</f>
        <v>SO</v>
      </c>
      <c r="Q13" s="22" t="str">
        <f>[9]Outubro!$I$20</f>
        <v>SO</v>
      </c>
      <c r="R13" s="22" t="str">
        <f>[9]Outubro!$I$21</f>
        <v>S</v>
      </c>
      <c r="S13" s="22" t="str">
        <f>[9]Outubro!$I$22</f>
        <v>NO</v>
      </c>
      <c r="T13" s="22" t="str">
        <f>[9]Outubro!$I$23</f>
        <v>NO</v>
      </c>
      <c r="U13" s="22" t="str">
        <f>[9]Outubro!$I$24</f>
        <v>N</v>
      </c>
      <c r="V13" s="22" t="str">
        <f>[9]Outubro!$I$25</f>
        <v>NE</v>
      </c>
      <c r="W13" s="22" t="str">
        <f>[9]Outubro!$I$26</f>
        <v>NE</v>
      </c>
      <c r="X13" s="22" t="str">
        <f>[9]Outubro!$I$27</f>
        <v>NE</v>
      </c>
      <c r="Y13" s="22" t="str">
        <f>[9]Outubro!$I$28</f>
        <v>L</v>
      </c>
      <c r="Z13" s="22" t="str">
        <f>[9]Outubro!$I$29</f>
        <v>NO</v>
      </c>
      <c r="AA13" s="22" t="str">
        <f>[9]Outubro!$I$30</f>
        <v>L</v>
      </c>
      <c r="AB13" s="22" t="str">
        <f>[9]Outubro!$I$31</f>
        <v>O</v>
      </c>
      <c r="AC13" s="22" t="str">
        <f>[9]Outubro!$I$32</f>
        <v>NO</v>
      </c>
      <c r="AD13" s="22" t="str">
        <f>[9]Outubro!$I$33</f>
        <v>L</v>
      </c>
      <c r="AE13" s="22" t="str">
        <f>[9]Outubro!$I$34</f>
        <v>L</v>
      </c>
      <c r="AF13" s="22" t="str">
        <f>[9]Outubro!$I$35</f>
        <v>NE</v>
      </c>
      <c r="AG13" s="58" t="str">
        <f>[9]Outubro!$I$36</f>
        <v>L</v>
      </c>
      <c r="AH13" s="2"/>
    </row>
    <row r="14" spans="1:35" ht="14.25" customHeight="1" x14ac:dyDescent="0.2">
      <c r="A14" s="16" t="s">
        <v>50</v>
      </c>
      <c r="B14" s="22" t="str">
        <f>[10]Outubro!$I$5</f>
        <v>NE</v>
      </c>
      <c r="C14" s="22" t="str">
        <f>[10]Outubro!$I$6</f>
        <v>NO</v>
      </c>
      <c r="D14" s="22" t="str">
        <f>[10]Outubro!$I$7</f>
        <v>NE</v>
      </c>
      <c r="E14" s="22" t="str">
        <f>[10]Outubro!$I$8</f>
        <v>NE</v>
      </c>
      <c r="F14" s="22" t="str">
        <f>[10]Outubro!$I$9</f>
        <v>SE</v>
      </c>
      <c r="G14" s="22" t="str">
        <f>[10]Outubro!$I$10</f>
        <v>SE</v>
      </c>
      <c r="H14" s="22" t="str">
        <f>[10]Outubro!$I$11</f>
        <v>SE</v>
      </c>
      <c r="I14" s="22" t="str">
        <f>[10]Outubro!$I$12</f>
        <v>SE</v>
      </c>
      <c r="J14" s="22" t="str">
        <f>[10]Outubro!$I$13</f>
        <v>L</v>
      </c>
      <c r="K14" s="22" t="str">
        <f>[10]Outubro!$I$14</f>
        <v>NE</v>
      </c>
      <c r="L14" s="22" t="str">
        <f>[10]Outubro!$I$15</f>
        <v>NE</v>
      </c>
      <c r="M14" s="22" t="str">
        <f>[10]Outubro!$I$16</f>
        <v>L</v>
      </c>
      <c r="N14" s="22" t="str">
        <f>[10]Outubro!$I$17</f>
        <v>NE</v>
      </c>
      <c r="O14" s="22" t="str">
        <f>[10]Outubro!$I$18</f>
        <v>NE</v>
      </c>
      <c r="P14" s="22" t="str">
        <f>[10]Outubro!$I$19</f>
        <v>L</v>
      </c>
      <c r="Q14" s="22" t="str">
        <f>[10]Outubro!$I$20</f>
        <v>NE</v>
      </c>
      <c r="R14" s="22" t="str">
        <f>[10]Outubro!$I$21</f>
        <v>NE</v>
      </c>
      <c r="S14" s="22" t="str">
        <f>[10]Outubro!$I$22</f>
        <v>N</v>
      </c>
      <c r="T14" s="22" t="str">
        <f>[10]Outubro!$I$23</f>
        <v>SO</v>
      </c>
      <c r="U14" s="22" t="str">
        <f>[10]Outubro!$I$24</f>
        <v>NE</v>
      </c>
      <c r="V14" s="22" t="str">
        <f>[10]Outubro!$I$25</f>
        <v>N</v>
      </c>
      <c r="W14" s="22" t="str">
        <f>[10]Outubro!$I$26</f>
        <v>NE</v>
      </c>
      <c r="X14" s="22" t="str">
        <f>[10]Outubro!$I$27</f>
        <v>NE</v>
      </c>
      <c r="Y14" s="22" t="str">
        <f>[10]Outubro!$I$28</f>
        <v>NE</v>
      </c>
      <c r="Z14" s="22" t="str">
        <f>[10]Outubro!$I$29</f>
        <v>L</v>
      </c>
      <c r="AA14" s="22" t="str">
        <f>[10]Outubro!$I$30</f>
        <v>L</v>
      </c>
      <c r="AB14" s="22" t="str">
        <f>[10]Outubro!$I$31</f>
        <v>N</v>
      </c>
      <c r="AC14" s="22" t="str">
        <f>[10]Outubro!$I$32</f>
        <v>L</v>
      </c>
      <c r="AD14" s="22" t="str">
        <f>[10]Outubro!$I$33</f>
        <v>NE</v>
      </c>
      <c r="AE14" s="22" t="str">
        <f>[10]Outubro!$I$34</f>
        <v>NO</v>
      </c>
      <c r="AF14" s="22" t="str">
        <f>[10]Outubro!$I$35</f>
        <v>NE</v>
      </c>
      <c r="AG14" s="58" t="str">
        <f>[10]Outubro!$I$36</f>
        <v>NE</v>
      </c>
      <c r="AH14" s="2"/>
    </row>
    <row r="15" spans="1:35" ht="12" customHeight="1" x14ac:dyDescent="0.2">
      <c r="A15" s="16" t="s">
        <v>6</v>
      </c>
      <c r="B15" s="22" t="str">
        <f>[11]Outubro!$I$5</f>
        <v>O</v>
      </c>
      <c r="C15" s="22" t="str">
        <f>[11]Outubro!$I$6</f>
        <v>S</v>
      </c>
      <c r="D15" s="22" t="str">
        <f>[11]Outubro!$I$7</f>
        <v>SE</v>
      </c>
      <c r="E15" s="22" t="str">
        <f>[11]Outubro!$I$8</f>
        <v>SE</v>
      </c>
      <c r="F15" s="22" t="str">
        <f>[11]Outubro!$I$9</f>
        <v>SE</v>
      </c>
      <c r="G15" s="22" t="str">
        <f>[11]Outubro!$I$10</f>
        <v>SE</v>
      </c>
      <c r="H15" s="22" t="str">
        <f>[11]Outubro!$I$11</f>
        <v>SE</v>
      </c>
      <c r="I15" s="22" t="str">
        <f>[11]Outubro!$I$12</f>
        <v>SE</v>
      </c>
      <c r="J15" s="22" t="str">
        <f>[11]Outubro!$I$13</f>
        <v>SE</v>
      </c>
      <c r="K15" s="22" t="str">
        <f>[11]Outubro!$I$14</f>
        <v>L</v>
      </c>
      <c r="L15" s="22" t="str">
        <f>[11]Outubro!$I$15</f>
        <v>SE</v>
      </c>
      <c r="M15" s="22" t="str">
        <f>[11]Outubro!$I$16</f>
        <v>SE</v>
      </c>
      <c r="N15" s="22" t="str">
        <f>[11]Outubro!$I$17</f>
        <v>SE</v>
      </c>
      <c r="O15" s="22" t="str">
        <f>[11]Outubro!$I$18</f>
        <v>SE</v>
      </c>
      <c r="P15" s="22" t="str">
        <f>[11]Outubro!$I$19</f>
        <v>SE</v>
      </c>
      <c r="Q15" s="22" t="str">
        <f>[11]Outubro!$I$20</f>
        <v>O</v>
      </c>
      <c r="R15" s="22" t="str">
        <f>[11]Outubro!$I$21</f>
        <v>O</v>
      </c>
      <c r="S15" s="22" t="str">
        <f>[11]Outubro!$I$22</f>
        <v>O</v>
      </c>
      <c r="T15" s="22" t="str">
        <f>[11]Outubro!$I$23</f>
        <v>NO</v>
      </c>
      <c r="U15" s="22" t="str">
        <f>[11]Outubro!$I$24</f>
        <v>NO</v>
      </c>
      <c r="V15" s="22" t="str">
        <f>[11]Outubro!$I$25</f>
        <v>NO</v>
      </c>
      <c r="W15" s="22" t="str">
        <f>[11]Outubro!$I$26</f>
        <v>N</v>
      </c>
      <c r="X15" s="22" t="str">
        <f>[11]Outubro!$I$27</f>
        <v>NE</v>
      </c>
      <c r="Y15" s="22" t="str">
        <f>[11]Outubro!$I$28</f>
        <v>SE</v>
      </c>
      <c r="Z15" s="22" t="str">
        <f>[11]Outubro!$I$29</f>
        <v>SE</v>
      </c>
      <c r="AA15" s="22" t="str">
        <f>[11]Outubro!$I$30</f>
        <v>L</v>
      </c>
      <c r="AB15" s="22" t="str">
        <f>[11]Outubro!$I$31</f>
        <v>L</v>
      </c>
      <c r="AC15" s="22" t="str">
        <f>[11]Outubro!$I$32</f>
        <v>NO</v>
      </c>
      <c r="AD15" s="22" t="str">
        <f>[11]Outubro!$I$33</f>
        <v>SE</v>
      </c>
      <c r="AE15" s="22" t="str">
        <f>[11]Outubro!$I$34</f>
        <v>SE</v>
      </c>
      <c r="AF15" s="22" t="str">
        <f>[11]Outubro!$I$35</f>
        <v>NO</v>
      </c>
      <c r="AG15" s="58" t="str">
        <f>[11]Outubro!$I$36</f>
        <v>SE</v>
      </c>
      <c r="AH15" s="2" t="s">
        <v>52</v>
      </c>
    </row>
    <row r="16" spans="1:35" ht="12.75" customHeight="1" x14ac:dyDescent="0.2">
      <c r="A16" s="16" t="s">
        <v>7</v>
      </c>
      <c r="B16" s="19" t="str">
        <f>[12]Outubro!$I$5</f>
        <v>S</v>
      </c>
      <c r="C16" s="19" t="str">
        <f>[12]Outubro!$I$6</f>
        <v>S</v>
      </c>
      <c r="D16" s="19" t="str">
        <f>[12]Outubro!$I$7</f>
        <v>NE</v>
      </c>
      <c r="E16" s="19" t="str">
        <f>[12]Outubro!$I$8</f>
        <v>S</v>
      </c>
      <c r="F16" s="19" t="str">
        <f>[12]Outubro!$I$9</f>
        <v>S</v>
      </c>
      <c r="G16" s="19" t="str">
        <f>[12]Outubro!$I$10</f>
        <v>S</v>
      </c>
      <c r="H16" s="19" t="str">
        <f>[12]Outubro!$I$11</f>
        <v>L</v>
      </c>
      <c r="I16" s="19" t="str">
        <f>[12]Outubro!$I$12</f>
        <v>L</v>
      </c>
      <c r="J16" s="19" t="str">
        <f>[12]Outubro!$I$13</f>
        <v>NE</v>
      </c>
      <c r="K16" s="19" t="str">
        <f>[12]Outubro!$I$14</f>
        <v>NE</v>
      </c>
      <c r="L16" s="19" t="str">
        <f>[12]Outubro!$I$15</f>
        <v>NE</v>
      </c>
      <c r="M16" s="19" t="str">
        <f>[12]Outubro!$I$16</f>
        <v>N</v>
      </c>
      <c r="N16" s="19" t="str">
        <f>[12]Outubro!$I$17</f>
        <v>NE</v>
      </c>
      <c r="O16" s="19" t="str">
        <f>[12]Outubro!$I$18</f>
        <v>NE</v>
      </c>
      <c r="P16" s="19" t="str">
        <f>[12]Outubro!$I$19</f>
        <v>SO</v>
      </c>
      <c r="Q16" s="19" t="str">
        <f>[12]Outubro!$I$20</f>
        <v>S</v>
      </c>
      <c r="R16" s="19" t="str">
        <f>[12]Outubro!$I$21</f>
        <v>SE</v>
      </c>
      <c r="S16" s="19" t="str">
        <f>[12]Outubro!$I$22</f>
        <v>SO</v>
      </c>
      <c r="T16" s="22" t="str">
        <f>[12]Outubro!$I$23</f>
        <v>S</v>
      </c>
      <c r="U16" s="22" t="str">
        <f>[12]Outubro!$I$24</f>
        <v>NE</v>
      </c>
      <c r="V16" s="22" t="str">
        <f>[12]Outubro!$I$25</f>
        <v>N</v>
      </c>
      <c r="W16" s="22" t="str">
        <f>[12]Outubro!$I$26</f>
        <v>NE</v>
      </c>
      <c r="X16" s="22" t="str">
        <f>[12]Outubro!$I$27</f>
        <v>N</v>
      </c>
      <c r="Y16" s="22" t="str">
        <f>[12]Outubro!$I$28</f>
        <v>N</v>
      </c>
      <c r="Z16" s="22" t="str">
        <f>[12]Outubro!$I$29</f>
        <v>NE</v>
      </c>
      <c r="AA16" s="22" t="str">
        <f>[12]Outubro!$I$30</f>
        <v>NE</v>
      </c>
      <c r="AB16" s="22" t="str">
        <f>[12]Outubro!$I$31</f>
        <v>S</v>
      </c>
      <c r="AC16" s="22" t="str">
        <f>[12]Outubro!$I$32</f>
        <v>S</v>
      </c>
      <c r="AD16" s="22" t="str">
        <f>[12]Outubro!$I$33</f>
        <v>NE</v>
      </c>
      <c r="AE16" s="22" t="str">
        <f>[12]Outubro!$I$34</f>
        <v>NE</v>
      </c>
      <c r="AF16" s="22" t="str">
        <f>[12]Outubro!$I$35</f>
        <v>NE</v>
      </c>
      <c r="AG16" s="58" t="str">
        <f>[12]Outubro!$I$36</f>
        <v>NE</v>
      </c>
      <c r="AH16" s="2"/>
      <c r="AI16" s="35" t="s">
        <v>52</v>
      </c>
    </row>
    <row r="17" spans="1:36" ht="14.25" customHeight="1" x14ac:dyDescent="0.2">
      <c r="A17" s="16" t="s">
        <v>8</v>
      </c>
      <c r="B17" s="19" t="str">
        <f>[13]Outubro!$I$5</f>
        <v>SO</v>
      </c>
      <c r="C17" s="19" t="str">
        <f>[13]Outubro!$I$6</f>
        <v>NE</v>
      </c>
      <c r="D17" s="19" t="str">
        <f>[13]Outubro!$I$7</f>
        <v>N</v>
      </c>
      <c r="E17" s="19" t="str">
        <f>[13]Outubro!$I$8</f>
        <v>SO</v>
      </c>
      <c r="F17" s="19" t="str">
        <f>[13]Outubro!$I$9</f>
        <v>S</v>
      </c>
      <c r="G17" s="19" t="str">
        <f>[13]Outubro!$I$10</f>
        <v>S</v>
      </c>
      <c r="H17" s="19" t="str">
        <f>[13]Outubro!$I$11</f>
        <v>L</v>
      </c>
      <c r="I17" s="19" t="str">
        <f>[13]Outubro!$I$12</f>
        <v>L</v>
      </c>
      <c r="J17" s="19" t="str">
        <f>[13]Outubro!$I$13</f>
        <v>NE</v>
      </c>
      <c r="K17" s="19" t="str">
        <f>[13]Outubro!$I$14</f>
        <v>NE</v>
      </c>
      <c r="L17" s="19" t="str">
        <f>[13]Outubro!$I$15</f>
        <v>NE</v>
      </c>
      <c r="M17" s="19" t="str">
        <f>[13]Outubro!$I$16</f>
        <v>NE</v>
      </c>
      <c r="N17" s="19" t="str">
        <f>[13]Outubro!$I$17</f>
        <v>NE</v>
      </c>
      <c r="O17" s="19" t="str">
        <f>[13]Outubro!$I$18</f>
        <v>S</v>
      </c>
      <c r="P17" s="19" t="str">
        <f>[13]Outubro!$I$19</f>
        <v>SO</v>
      </c>
      <c r="Q17" s="22" t="str">
        <f>[13]Outubro!$I$20</f>
        <v>NE</v>
      </c>
      <c r="R17" s="22" t="str">
        <f>[13]Outubro!$I$21</f>
        <v>NE</v>
      </c>
      <c r="S17" s="22" t="str">
        <f>[13]Outubro!$I$22</f>
        <v>SO</v>
      </c>
      <c r="T17" s="22" t="str">
        <f>[13]Outubro!$I$23</f>
        <v>S</v>
      </c>
      <c r="U17" s="22" t="str">
        <f>[13]Outubro!$I$24</f>
        <v>N</v>
      </c>
      <c r="V17" s="22" t="str">
        <f>[13]Outubro!$I$25</f>
        <v>NO</v>
      </c>
      <c r="W17" s="22" t="str">
        <f>[13]Outubro!$I$26</f>
        <v>NE</v>
      </c>
      <c r="X17" s="22" t="str">
        <f>[13]Outubro!$I$27</f>
        <v>NE</v>
      </c>
      <c r="Y17" s="22" t="str">
        <f>[13]Outubro!$I$28</f>
        <v>NE</v>
      </c>
      <c r="Z17" s="22" t="str">
        <f>[13]Outubro!$I$29</f>
        <v>NE</v>
      </c>
      <c r="AA17" s="22" t="str">
        <f>[13]Outubro!$I$30</f>
        <v>NE</v>
      </c>
      <c r="AB17" s="22" t="str">
        <f>[13]Outubro!$I$31</f>
        <v>S</v>
      </c>
      <c r="AC17" s="22" t="str">
        <f>[13]Outubro!$I$32</f>
        <v>S</v>
      </c>
      <c r="AD17" s="22" t="str">
        <f>[13]Outubro!$I$33</f>
        <v>L</v>
      </c>
      <c r="AE17" s="22" t="str">
        <f>[13]Outubro!$I$34</f>
        <v>NE</v>
      </c>
      <c r="AF17" s="22" t="str">
        <f>[13]Outubro!$I$35</f>
        <v>NE</v>
      </c>
      <c r="AG17" s="58" t="str">
        <f>[13]Outubro!$I$36</f>
        <v>NE</v>
      </c>
      <c r="AH17" s="2"/>
    </row>
    <row r="18" spans="1:36" ht="13.5" customHeight="1" x14ac:dyDescent="0.2">
      <c r="A18" s="16" t="s">
        <v>9</v>
      </c>
      <c r="B18" s="19" t="str">
        <f>[14]Outubro!$I$5</f>
        <v>SO</v>
      </c>
      <c r="C18" s="19" t="str">
        <f>[14]Outubro!$I$6</f>
        <v>S</v>
      </c>
      <c r="D18" s="19" t="str">
        <f>[14]Outubro!$I$7</f>
        <v>NE</v>
      </c>
      <c r="E18" s="19" t="str">
        <f>[14]Outubro!$I$8</f>
        <v>SO</v>
      </c>
      <c r="F18" s="19" t="str">
        <f>[14]Outubro!$I$9</f>
        <v>S</v>
      </c>
      <c r="G18" s="19" t="str">
        <f>[14]Outubro!$I$10</f>
        <v>S</v>
      </c>
      <c r="H18" s="19" t="str">
        <f>[14]Outubro!$I$11</f>
        <v>L</v>
      </c>
      <c r="I18" s="19" t="str">
        <f>[14]Outubro!$I$12</f>
        <v>L</v>
      </c>
      <c r="J18" s="19" t="str">
        <f>[14]Outubro!$I$13</f>
        <v>L</v>
      </c>
      <c r="K18" s="19" t="str">
        <f>[14]Outubro!$I$14</f>
        <v>L</v>
      </c>
      <c r="L18" s="19" t="str">
        <f>[14]Outubro!$I$15</f>
        <v>L</v>
      </c>
      <c r="M18" s="19" t="str">
        <f>[14]Outubro!$I$16</f>
        <v>NE</v>
      </c>
      <c r="N18" s="19" t="str">
        <f>[14]Outubro!$I$17</f>
        <v>NE</v>
      </c>
      <c r="O18" s="19" t="str">
        <f>[14]Outubro!$I$18</f>
        <v>S</v>
      </c>
      <c r="P18" s="19" t="str">
        <f>[14]Outubro!$I$19</f>
        <v>SE</v>
      </c>
      <c r="Q18" s="19" t="str">
        <f>[14]Outubro!$I$20</f>
        <v>L</v>
      </c>
      <c r="R18" s="19" t="str">
        <f>[14]Outubro!$I$21</f>
        <v>SE</v>
      </c>
      <c r="S18" s="19" t="str">
        <f>[14]Outubro!$I$22</f>
        <v>SO</v>
      </c>
      <c r="T18" s="22" t="str">
        <f>[14]Outubro!$I$23</f>
        <v>S</v>
      </c>
      <c r="U18" s="22" t="str">
        <f>[14]Outubro!$I$24</f>
        <v>NE</v>
      </c>
      <c r="V18" s="22" t="str">
        <f>[14]Outubro!$I$25</f>
        <v>NO</v>
      </c>
      <c r="W18" s="22" t="str">
        <f>[14]Outubro!$I$26</f>
        <v>NE</v>
      </c>
      <c r="X18" s="22" t="str">
        <f>[14]Outubro!$I$27</f>
        <v>NE</v>
      </c>
      <c r="Y18" s="22" t="str">
        <f>[14]Outubro!$I$28</f>
        <v>N</v>
      </c>
      <c r="Z18" s="22" t="str">
        <f>[14]Outubro!$I$29</f>
        <v>L</v>
      </c>
      <c r="AA18" s="22" t="str">
        <f>[14]Outubro!$I$30</f>
        <v>L</v>
      </c>
      <c r="AB18" s="22" t="str">
        <f>[14]Outubro!$I$31</f>
        <v>S</v>
      </c>
      <c r="AC18" s="22" t="str">
        <f>[14]Outubro!$I$32</f>
        <v>S</v>
      </c>
      <c r="AD18" s="22" t="str">
        <f>[14]Outubro!$I$33</f>
        <v>L</v>
      </c>
      <c r="AE18" s="22" t="str">
        <f>[14]Outubro!$I$34</f>
        <v>L</v>
      </c>
      <c r="AF18" s="22" t="str">
        <f>[14]Outubro!$I$35</f>
        <v>L</v>
      </c>
      <c r="AG18" s="58" t="str">
        <f>[14]Outubro!$I$36</f>
        <v>L</v>
      </c>
      <c r="AH18" s="2"/>
    </row>
    <row r="19" spans="1:36" ht="14.25" customHeight="1" x14ac:dyDescent="0.2">
      <c r="A19" s="16" t="s">
        <v>49</v>
      </c>
      <c r="B19" s="19" t="str">
        <f>[15]Outubro!$I$5</f>
        <v>SO</v>
      </c>
      <c r="C19" s="19" t="str">
        <f>[15]Outubro!$I$6</f>
        <v>S</v>
      </c>
      <c r="D19" s="19" t="str">
        <f>[15]Outubro!$I$7</f>
        <v>SE</v>
      </c>
      <c r="E19" s="19" t="str">
        <f>[15]Outubro!$I$8</f>
        <v>S</v>
      </c>
      <c r="F19" s="19" t="str">
        <f>[15]Outubro!$I$9</f>
        <v>S</v>
      </c>
      <c r="G19" s="19" t="str">
        <f>[15]Outubro!$I$10</f>
        <v>S</v>
      </c>
      <c r="H19" s="19" t="str">
        <f>[15]Outubro!$I$11</f>
        <v>L</v>
      </c>
      <c r="I19" s="19" t="str">
        <f>[15]Outubro!$I$12</f>
        <v>L</v>
      </c>
      <c r="J19" s="19" t="str">
        <f>[15]Outubro!$I$13</f>
        <v>L</v>
      </c>
      <c r="K19" s="19" t="str">
        <f>[15]Outubro!$I$14</f>
        <v>L</v>
      </c>
      <c r="L19" s="19" t="str">
        <f>[15]Outubro!$I$15</f>
        <v>SE</v>
      </c>
      <c r="M19" s="19" t="str">
        <f>[15]Outubro!$I$16</f>
        <v>N</v>
      </c>
      <c r="N19" s="19" t="str">
        <f>[15]Outubro!$I$17</f>
        <v>SE</v>
      </c>
      <c r="O19" s="19" t="str">
        <f>[15]Outubro!$I$18</f>
        <v>S</v>
      </c>
      <c r="P19" s="19" t="str">
        <f>[15]Outubro!$I$19</f>
        <v>S</v>
      </c>
      <c r="Q19" s="19" t="str">
        <f>[15]Outubro!$I$20</f>
        <v>SO</v>
      </c>
      <c r="R19" s="19" t="str">
        <f>[15]Outubro!$I$21</f>
        <v>SO</v>
      </c>
      <c r="S19" s="19" t="str">
        <f>[15]Outubro!$I$22</f>
        <v>SO</v>
      </c>
      <c r="T19" s="22" t="str">
        <f>[15]Outubro!$I$23</f>
        <v>S</v>
      </c>
      <c r="U19" s="22" t="str">
        <f>[15]Outubro!$I$24</f>
        <v>N</v>
      </c>
      <c r="V19" s="22" t="str">
        <f>[15]Outubro!$I$25</f>
        <v>N</v>
      </c>
      <c r="W19" s="22" t="str">
        <f>[15]Outubro!$I$26</f>
        <v>N</v>
      </c>
      <c r="X19" s="22" t="str">
        <f>[15]Outubro!$I$27</f>
        <v>N</v>
      </c>
      <c r="Y19" s="22" t="str">
        <f>[15]Outubro!$I$28</f>
        <v>N</v>
      </c>
      <c r="Z19" s="22" t="str">
        <f>[15]Outubro!$I$29</f>
        <v>N</v>
      </c>
      <c r="AA19" s="22" t="str">
        <f>[15]Outubro!$I$30</f>
        <v>SE</v>
      </c>
      <c r="AB19" s="22" t="str">
        <f>[15]Outubro!$I$31</f>
        <v>S</v>
      </c>
      <c r="AC19" s="22" t="str">
        <f>[15]Outubro!$I$32</f>
        <v>S</v>
      </c>
      <c r="AD19" s="22" t="str">
        <f>[15]Outubro!$I$33</f>
        <v>SE</v>
      </c>
      <c r="AE19" s="22" t="str">
        <f>[15]Outubro!$I$34</f>
        <v>N</v>
      </c>
      <c r="AF19" s="22" t="str">
        <f>[15]Outubro!$I$35</f>
        <v>N</v>
      </c>
      <c r="AG19" s="54" t="str">
        <f>[15]Outubro!$I$36</f>
        <v>S</v>
      </c>
      <c r="AH19" s="2"/>
    </row>
    <row r="20" spans="1:36" ht="12" customHeight="1" x14ac:dyDescent="0.2">
      <c r="A20" s="16" t="s">
        <v>10</v>
      </c>
      <c r="B20" s="18" t="str">
        <f>[16]Outubro!$I$5</f>
        <v>SO</v>
      </c>
      <c r="C20" s="18" t="str">
        <f>[16]Outubro!$I$6</f>
        <v>N</v>
      </c>
      <c r="D20" s="18" t="str">
        <f>[16]Outubro!$I$7</f>
        <v>N</v>
      </c>
      <c r="E20" s="18" t="str">
        <f>[16]Outubro!$I$8</f>
        <v>SO</v>
      </c>
      <c r="F20" s="18" t="str">
        <f>[16]Outubro!$I$9</f>
        <v>S</v>
      </c>
      <c r="G20" s="18" t="str">
        <f>[16]Outubro!$I$10</f>
        <v>S</v>
      </c>
      <c r="H20" s="18" t="str">
        <f>[16]Outubro!$I$11</f>
        <v>L</v>
      </c>
      <c r="I20" s="18" t="str">
        <f>[16]Outubro!$I$12</f>
        <v>L</v>
      </c>
      <c r="J20" s="18" t="str">
        <f>[16]Outubro!$I$13</f>
        <v>L</v>
      </c>
      <c r="K20" s="18" t="str">
        <f>[16]Outubro!$I$14</f>
        <v>NE</v>
      </c>
      <c r="L20" s="18" t="str">
        <f>[16]Outubro!$I$15</f>
        <v>NE</v>
      </c>
      <c r="M20" s="18" t="str">
        <f>[16]Outubro!$I$16</f>
        <v>NE</v>
      </c>
      <c r="N20" s="18" t="str">
        <f>[16]Outubro!$I$17</f>
        <v>N</v>
      </c>
      <c r="O20" s="18" t="str">
        <f>[16]Outubro!$I$18</f>
        <v>O</v>
      </c>
      <c r="P20" s="18" t="str">
        <f>[16]Outubro!$I$19</f>
        <v>SE</v>
      </c>
      <c r="Q20" s="18" t="str">
        <f>[16]Outubro!$I$20</f>
        <v>SE</v>
      </c>
      <c r="R20" s="18" t="str">
        <f>[16]Outubro!$I$21</f>
        <v>SE</v>
      </c>
      <c r="S20" s="18" t="str">
        <f>[16]Outubro!$I$22</f>
        <v>SO</v>
      </c>
      <c r="T20" s="22" t="str">
        <f>[16]Outubro!$I$23</f>
        <v>SE</v>
      </c>
      <c r="U20" s="22" t="str">
        <f>[16]Outubro!$I$24</f>
        <v>N</v>
      </c>
      <c r="V20" s="22" t="str">
        <f>[16]Outubro!$I$25</f>
        <v>N</v>
      </c>
      <c r="W20" s="22" t="str">
        <f>[16]Outubro!$I$26</f>
        <v>N</v>
      </c>
      <c r="X20" s="22" t="str">
        <f>[16]Outubro!$I$27</f>
        <v>NE</v>
      </c>
      <c r="Y20" s="22" t="str">
        <f>[16]Outubro!$I$28</f>
        <v>N</v>
      </c>
      <c r="Z20" s="22" t="str">
        <f>[16]Outubro!$I$29</f>
        <v>NE</v>
      </c>
      <c r="AA20" s="22" t="str">
        <f>[16]Outubro!$I$30</f>
        <v>NE</v>
      </c>
      <c r="AB20" s="22" t="str">
        <f>[16]Outubro!$I$31</f>
        <v>S</v>
      </c>
      <c r="AC20" s="22" t="str">
        <f>[16]Outubro!$I$32</f>
        <v>SE</v>
      </c>
      <c r="AD20" s="22" t="str">
        <f>[16]Outubro!$I$33</f>
        <v>L</v>
      </c>
      <c r="AE20" s="22" t="str">
        <f>[16]Outubro!$I$34</f>
        <v>NE</v>
      </c>
      <c r="AF20" s="22" t="str">
        <f>[16]Outubro!$I$35</f>
        <v>NE</v>
      </c>
      <c r="AG20" s="58" t="str">
        <f>[16]Outubro!$I$36</f>
        <v>NE</v>
      </c>
      <c r="AH20" s="2"/>
    </row>
    <row r="21" spans="1:36" ht="13.5" customHeight="1" x14ac:dyDescent="0.2">
      <c r="A21" s="16" t="s">
        <v>11</v>
      </c>
      <c r="B21" s="18" t="str">
        <f>[17]Outubro!$I$5</f>
        <v>S</v>
      </c>
      <c r="C21" s="18" t="str">
        <f>[17]Outubro!$I$6</f>
        <v>L</v>
      </c>
      <c r="D21" s="18" t="str">
        <f>[17]Outubro!$I$7</f>
        <v>NO</v>
      </c>
      <c r="E21" s="18" t="str">
        <f>[17]Outubro!$I$8</f>
        <v>SE</v>
      </c>
      <c r="F21" s="18" t="str">
        <f>[17]Outubro!$I$9</f>
        <v>S</v>
      </c>
      <c r="G21" s="18" t="str">
        <f>[17]Outubro!$I$10</f>
        <v>O</v>
      </c>
      <c r="H21" s="18" t="str">
        <f>[17]Outubro!$I$11</f>
        <v>L</v>
      </c>
      <c r="I21" s="18" t="str">
        <f>[17]Outubro!$I$12</f>
        <v>L</v>
      </c>
      <c r="J21" s="18" t="str">
        <f>[17]Outubro!$I$13</f>
        <v>L</v>
      </c>
      <c r="K21" s="18" t="str">
        <f>[17]Outubro!$I$14</f>
        <v>L</v>
      </c>
      <c r="L21" s="18" t="str">
        <f>[17]Outubro!$I$15</f>
        <v>L</v>
      </c>
      <c r="M21" s="18" t="str">
        <f>[17]Outubro!$I$16</f>
        <v>NO</v>
      </c>
      <c r="N21" s="18" t="str">
        <f>[17]Outubro!$I$17</f>
        <v>O</v>
      </c>
      <c r="O21" s="18" t="str">
        <f>[17]Outubro!$I$18</f>
        <v>S</v>
      </c>
      <c r="P21" s="18" t="str">
        <f>[17]Outubro!$I$19</f>
        <v>O</v>
      </c>
      <c r="Q21" s="18" t="str">
        <f>[17]Outubro!$I$20</f>
        <v>S</v>
      </c>
      <c r="R21" s="18" t="str">
        <f>[17]Outubro!$I$21</f>
        <v>S</v>
      </c>
      <c r="S21" s="18" t="str">
        <f>[17]Outubro!$I$22</f>
        <v>O</v>
      </c>
      <c r="T21" s="22" t="str">
        <f>[17]Outubro!$I$23</f>
        <v>O</v>
      </c>
      <c r="U21" s="22" t="str">
        <f>[17]Outubro!$I$24</f>
        <v>NO</v>
      </c>
      <c r="V21" s="22" t="str">
        <f>[17]Outubro!$I$25</f>
        <v>NO</v>
      </c>
      <c r="W21" s="22" t="str">
        <f>[17]Outubro!$I$26</f>
        <v>N</v>
      </c>
      <c r="X21" s="22" t="str">
        <f>[17]Outubro!$I$27</f>
        <v>NO</v>
      </c>
      <c r="Y21" s="22" t="str">
        <f>[17]Outubro!$I$28</f>
        <v>NO</v>
      </c>
      <c r="Z21" s="22" t="str">
        <f>[17]Outubro!$I$29</f>
        <v>S</v>
      </c>
      <c r="AA21" s="22" t="str">
        <f>[17]Outubro!$I$30</f>
        <v>SO</v>
      </c>
      <c r="AB21" s="22" t="str">
        <f>[17]Outubro!$I$31</f>
        <v>O</v>
      </c>
      <c r="AC21" s="22" t="str">
        <f>[17]Outubro!$I$32</f>
        <v>SO</v>
      </c>
      <c r="AD21" s="22" t="str">
        <f>[17]Outubro!$I$33</f>
        <v>SO</v>
      </c>
      <c r="AE21" s="22" t="str">
        <f>[17]Outubro!$I$34</f>
        <v>SO</v>
      </c>
      <c r="AF21" s="22" t="str">
        <f>[17]Outubro!$I$35</f>
        <v>SO</v>
      </c>
      <c r="AG21" s="58" t="str">
        <f>[17]Outubro!$I$36</f>
        <v>S</v>
      </c>
      <c r="AH21" s="2"/>
    </row>
    <row r="22" spans="1:36" ht="14.25" customHeight="1" x14ac:dyDescent="0.2">
      <c r="A22" s="16" t="s">
        <v>12</v>
      </c>
      <c r="B22" s="19" t="str">
        <f>[18]Outubro!$I$5</f>
        <v>S</v>
      </c>
      <c r="C22" s="19" t="str">
        <f>[18]Outubro!$I$6</f>
        <v>SE</v>
      </c>
      <c r="D22" s="19" t="str">
        <f>[18]Outubro!$I$7</f>
        <v>SO</v>
      </c>
      <c r="E22" s="19" t="str">
        <f>[18]Outubro!$I$8</f>
        <v>S</v>
      </c>
      <c r="F22" s="19" t="str">
        <f>[18]Outubro!$I$9</f>
        <v>SE</v>
      </c>
      <c r="G22" s="19" t="str">
        <f>[18]Outubro!$I$10</f>
        <v>S</v>
      </c>
      <c r="H22" s="19" t="str">
        <f>[18]Outubro!$I$11</f>
        <v>S</v>
      </c>
      <c r="I22" s="19" t="str">
        <f>[18]Outubro!$I$12</f>
        <v>S</v>
      </c>
      <c r="J22" s="19" t="str">
        <f>[18]Outubro!$I$13</f>
        <v>S</v>
      </c>
      <c r="K22" s="19" t="str">
        <f>[18]Outubro!$I$14</f>
        <v>SE</v>
      </c>
      <c r="L22" s="19" t="str">
        <f>[18]Outubro!$I$15</f>
        <v>S</v>
      </c>
      <c r="M22" s="19" t="str">
        <f>[18]Outubro!$I$16</f>
        <v>N</v>
      </c>
      <c r="N22" s="19" t="str">
        <f>[18]Outubro!$I$17</f>
        <v>SE</v>
      </c>
      <c r="O22" s="19" t="str">
        <f>[18]Outubro!$I$18</f>
        <v>S</v>
      </c>
      <c r="P22" s="19" t="str">
        <f>[18]Outubro!$I$19</f>
        <v>S</v>
      </c>
      <c r="Q22" s="19" t="str">
        <f>[18]Outubro!$I$20</f>
        <v>S</v>
      </c>
      <c r="R22" s="19" t="str">
        <f>[18]Outubro!$I$21</f>
        <v>SO</v>
      </c>
      <c r="S22" s="19" t="str">
        <f>[18]Outubro!$I$22</f>
        <v>SE</v>
      </c>
      <c r="T22" s="19" t="str">
        <f>[18]Outubro!$I$23</f>
        <v>S</v>
      </c>
      <c r="U22" s="19" t="str">
        <f>[18]Outubro!$I$24</f>
        <v>N</v>
      </c>
      <c r="V22" s="19" t="str">
        <f>[18]Outubro!$I$25</f>
        <v>N</v>
      </c>
      <c r="W22" s="19" t="str">
        <f>[18]Outubro!$I$26</f>
        <v>NE</v>
      </c>
      <c r="X22" s="19" t="str">
        <f>[18]Outubro!$I$27</f>
        <v>NE</v>
      </c>
      <c r="Y22" s="19" t="str">
        <f>[18]Outubro!$I$28</f>
        <v>N</v>
      </c>
      <c r="Z22" s="19" t="str">
        <f>[18]Outubro!$I$29</f>
        <v>N</v>
      </c>
      <c r="AA22" s="19" t="str">
        <f>[18]Outubro!$I$30</f>
        <v>SO</v>
      </c>
      <c r="AB22" s="19" t="str">
        <f>[18]Outubro!$I$31</f>
        <v>S</v>
      </c>
      <c r="AC22" s="19" t="str">
        <f>[18]Outubro!$I$32</f>
        <v>S</v>
      </c>
      <c r="AD22" s="19" t="str">
        <f>[18]Outubro!$I$33</f>
        <v>O</v>
      </c>
      <c r="AE22" s="19" t="str">
        <f>[18]Outubro!$I$34</f>
        <v>NE</v>
      </c>
      <c r="AF22" s="19" t="str">
        <f>[18]Outubro!$I$35</f>
        <v>NE</v>
      </c>
      <c r="AG22" s="58" t="str">
        <f>[18]Outubro!$I$36</f>
        <v>S</v>
      </c>
      <c r="AH22" s="2"/>
    </row>
    <row r="23" spans="1:36" ht="13.5" customHeight="1" x14ac:dyDescent="0.2">
      <c r="A23" s="16" t="s">
        <v>13</v>
      </c>
      <c r="B23" s="22" t="str">
        <f>[19]Outubro!$I$5</f>
        <v>SO</v>
      </c>
      <c r="C23" s="22" t="str">
        <f>[19]Outubro!$I$6</f>
        <v>SO</v>
      </c>
      <c r="D23" s="22" t="str">
        <f>[19]Outubro!$I$7</f>
        <v>N</v>
      </c>
      <c r="E23" s="22" t="str">
        <f>[19]Outubro!$I$8</f>
        <v>SE</v>
      </c>
      <c r="F23" s="22" t="str">
        <f>[19]Outubro!$I$9</f>
        <v>S</v>
      </c>
      <c r="G23" s="22" t="str">
        <f>[19]Outubro!$I$10</f>
        <v>SO</v>
      </c>
      <c r="H23" s="22" t="str">
        <f>[19]Outubro!$I$11</f>
        <v>S</v>
      </c>
      <c r="I23" s="22" t="str">
        <f>[19]Outubro!$I$12</f>
        <v>SE</v>
      </c>
      <c r="J23" s="22" t="str">
        <f>[19]Outubro!$I$13</f>
        <v>L</v>
      </c>
      <c r="K23" s="22" t="str">
        <f>[19]Outubro!$I$14</f>
        <v>N</v>
      </c>
      <c r="L23" s="22" t="str">
        <f>[19]Outubro!$I$15</f>
        <v>SO</v>
      </c>
      <c r="M23" s="22" t="str">
        <f>[19]Outubro!$I$16</f>
        <v>SE</v>
      </c>
      <c r="N23" s="22" t="str">
        <f>[19]Outubro!$I$17</f>
        <v>N</v>
      </c>
      <c r="O23" s="22" t="str">
        <f>[19]Outubro!$I$18</f>
        <v>SO</v>
      </c>
      <c r="P23" s="22" t="str">
        <f>[19]Outubro!$I$19</f>
        <v>SO</v>
      </c>
      <c r="Q23" s="22" t="str">
        <f>[19]Outubro!$I$20</f>
        <v>SO</v>
      </c>
      <c r="R23" s="22" t="str">
        <f>[19]Outubro!$I$21</f>
        <v>S</v>
      </c>
      <c r="S23" s="22" t="str">
        <f>[19]Outubro!$I$22</f>
        <v>SO</v>
      </c>
      <c r="T23" s="22" t="str">
        <f>[19]Outubro!$I$23</f>
        <v>S</v>
      </c>
      <c r="U23" s="22" t="str">
        <f>[19]Outubro!$I$24</f>
        <v>N</v>
      </c>
      <c r="V23" s="22" t="str">
        <f>[19]Outubro!$I$25</f>
        <v>N</v>
      </c>
      <c r="W23" s="22" t="str">
        <f>[19]Outubro!$I$26</f>
        <v>N</v>
      </c>
      <c r="X23" s="22" t="str">
        <f>[19]Outubro!$I$27</f>
        <v>NE</v>
      </c>
      <c r="Y23" s="22" t="str">
        <f>[19]Outubro!$I$28</f>
        <v>N</v>
      </c>
      <c r="Z23" s="22" t="str">
        <f>[19]Outubro!$I$29</f>
        <v>SO</v>
      </c>
      <c r="AA23" s="22" t="str">
        <f>[19]Outubro!$I$30</f>
        <v>O</v>
      </c>
      <c r="AB23" s="22" t="str">
        <f>[19]Outubro!$I$31</f>
        <v>S</v>
      </c>
      <c r="AC23" s="22" t="str">
        <f>[19]Outubro!$I$32</f>
        <v>O</v>
      </c>
      <c r="AD23" s="22" t="str">
        <f>[19]Outubro!$I$33</f>
        <v>NO</v>
      </c>
      <c r="AE23" s="22" t="str">
        <f>[19]Outubro!$I$34</f>
        <v>NE</v>
      </c>
      <c r="AF23" s="22" t="str">
        <f>[19]Outubro!$I$35</f>
        <v>N</v>
      </c>
      <c r="AG23" s="58" t="str">
        <f>[19]Outubro!$I$36</f>
        <v>SO</v>
      </c>
      <c r="AH23" s="2"/>
    </row>
    <row r="24" spans="1:36" ht="14.25" customHeight="1" x14ac:dyDescent="0.2">
      <c r="A24" s="16" t="s">
        <v>14</v>
      </c>
      <c r="B24" s="19" t="str">
        <f>[20]Outubro!$I$5</f>
        <v>N</v>
      </c>
      <c r="C24" s="19" t="str">
        <f>[20]Outubro!$I$6</f>
        <v>S</v>
      </c>
      <c r="D24" s="19" t="str">
        <f>[20]Outubro!$I$7</f>
        <v>NE</v>
      </c>
      <c r="E24" s="19" t="str">
        <f>[20]Outubro!$I$8</f>
        <v>N</v>
      </c>
      <c r="F24" s="19" t="str">
        <f>[20]Outubro!$I$9</f>
        <v>S</v>
      </c>
      <c r="G24" s="19" t="str">
        <f>[20]Outubro!$I$10</f>
        <v>S</v>
      </c>
      <c r="H24" s="19" t="str">
        <f>[20]Outubro!$I$11</f>
        <v>SE</v>
      </c>
      <c r="I24" s="19" t="str">
        <f>[20]Outubro!$I$12</f>
        <v>SE</v>
      </c>
      <c r="J24" s="19" t="str">
        <f>[20]Outubro!$I$13</f>
        <v>L</v>
      </c>
      <c r="K24" s="19" t="str">
        <f>[20]Outubro!$I$14</f>
        <v>L</v>
      </c>
      <c r="L24" s="19" t="str">
        <f>[20]Outubro!$I$15</f>
        <v>SE</v>
      </c>
      <c r="M24" s="19" t="str">
        <f>[20]Outubro!$I$16</f>
        <v>SE</v>
      </c>
      <c r="N24" s="19" t="str">
        <f>[20]Outubro!$I$17</f>
        <v>N</v>
      </c>
      <c r="O24" s="19" t="str">
        <f>[20]Outubro!$I$18</f>
        <v>SO</v>
      </c>
      <c r="P24" s="19" t="str">
        <f>[20]Outubro!$I$19</f>
        <v>SE</v>
      </c>
      <c r="Q24" s="19" t="str">
        <f>[20]Outubro!$I$20</f>
        <v>SE</v>
      </c>
      <c r="R24" s="19" t="str">
        <f>[20]Outubro!$I$21</f>
        <v>O</v>
      </c>
      <c r="S24" s="19" t="str">
        <f>[20]Outubro!$I$22</f>
        <v>NO</v>
      </c>
      <c r="T24" s="19" t="str">
        <f>[20]Outubro!$I$23</f>
        <v>S</v>
      </c>
      <c r="U24" s="19" t="str">
        <f>[20]Outubro!$I$24</f>
        <v>N</v>
      </c>
      <c r="V24" s="19" t="str">
        <f>[20]Outubro!$I$25</f>
        <v>N</v>
      </c>
      <c r="W24" s="19" t="str">
        <f>[20]Outubro!$I$26</f>
        <v>S</v>
      </c>
      <c r="X24" s="19" t="str">
        <f>[20]Outubro!$I$27</f>
        <v>N</v>
      </c>
      <c r="Y24" s="19" t="str">
        <f>[20]Outubro!$I$28</f>
        <v>N</v>
      </c>
      <c r="Z24" s="19" t="str">
        <f>[20]Outubro!$I$29</f>
        <v>SO</v>
      </c>
      <c r="AA24" s="19" t="str">
        <f>[20]Outubro!$I$30</f>
        <v>S</v>
      </c>
      <c r="AB24" s="19" t="str">
        <f>[20]Outubro!$I$31</f>
        <v>SO</v>
      </c>
      <c r="AC24" s="19" t="str">
        <f>[20]Outubro!$I$32</f>
        <v>S</v>
      </c>
      <c r="AD24" s="19" t="str">
        <f>[20]Outubro!$I$33</f>
        <v>SE</v>
      </c>
      <c r="AE24" s="19" t="str">
        <f>[20]Outubro!$I$34</f>
        <v>SE</v>
      </c>
      <c r="AF24" s="19" t="str">
        <f>[20]Outubro!$I$35</f>
        <v>NE</v>
      </c>
      <c r="AG24" s="54" t="str">
        <f>[20]Outubro!$I$36</f>
        <v>SE</v>
      </c>
      <c r="AH24" s="2"/>
    </row>
    <row r="25" spans="1:36" ht="13.5" customHeight="1" x14ac:dyDescent="0.2">
      <c r="A25" s="16" t="s">
        <v>15</v>
      </c>
      <c r="B25" s="19" t="str">
        <f>[21]Outubro!$I$5</f>
        <v>S</v>
      </c>
      <c r="C25" s="19" t="str">
        <f>[21]Outubro!$I$6</f>
        <v>S</v>
      </c>
      <c r="D25" s="19" t="str">
        <f>[21]Outubro!$I$7</f>
        <v>NE</v>
      </c>
      <c r="E25" s="19" t="str">
        <f>[21]Outubro!$I$8</f>
        <v>S</v>
      </c>
      <c r="F25" s="19" t="str">
        <f>[21]Outubro!$I$9</f>
        <v>S</v>
      </c>
      <c r="G25" s="19" t="str">
        <f>[21]Outubro!$I$10</f>
        <v>SE</v>
      </c>
      <c r="H25" s="19" t="str">
        <f>[21]Outubro!$I$11</f>
        <v>SE</v>
      </c>
      <c r="I25" s="19" t="str">
        <f>[21]Outubro!$I$12</f>
        <v>NE</v>
      </c>
      <c r="J25" s="19" t="str">
        <f>[21]Outubro!$I$13</f>
        <v>NE</v>
      </c>
      <c r="K25" s="19" t="str">
        <f>[21]Outubro!$I$14</f>
        <v>NE</v>
      </c>
      <c r="L25" s="19" t="str">
        <f>[21]Outubro!$I$15</f>
        <v>NE</v>
      </c>
      <c r="M25" s="19" t="str">
        <f>[21]Outubro!$I$16</f>
        <v>NE</v>
      </c>
      <c r="N25" s="19" t="str">
        <f>[21]Outubro!$I$17</f>
        <v>NE</v>
      </c>
      <c r="O25" s="19" t="str">
        <f>[21]Outubro!$I$18</f>
        <v>NE</v>
      </c>
      <c r="P25" s="19" t="str">
        <f>[21]Outubro!$I$19</f>
        <v>SO</v>
      </c>
      <c r="Q25" s="19" t="str">
        <f>[21]Outubro!$I$20</f>
        <v>L</v>
      </c>
      <c r="R25" s="19" t="str">
        <f>[21]Outubro!$I$21</f>
        <v>S</v>
      </c>
      <c r="S25" s="19" t="str">
        <f>[21]Outubro!$I$22</f>
        <v>SO</v>
      </c>
      <c r="T25" s="19" t="str">
        <f>[21]Outubro!$I$23</f>
        <v>S</v>
      </c>
      <c r="U25" s="19" t="str">
        <f>[21]Outubro!$I$24</f>
        <v>NE</v>
      </c>
      <c r="V25" s="19" t="str">
        <f>[21]Outubro!$I$25</f>
        <v>N</v>
      </c>
      <c r="W25" s="19" t="str">
        <f>[21]Outubro!$I$26</f>
        <v>NE</v>
      </c>
      <c r="X25" s="19" t="str">
        <f>[21]Outubro!$I$27</f>
        <v>N</v>
      </c>
      <c r="Y25" s="19" t="str">
        <f>[21]Outubro!$I$28</f>
        <v>N</v>
      </c>
      <c r="Z25" s="19" t="str">
        <f>[21]Outubro!$I$29</f>
        <v>NE</v>
      </c>
      <c r="AA25" s="19" t="str">
        <f>[21]Outubro!$I$30</f>
        <v>NE</v>
      </c>
      <c r="AB25" s="19" t="str">
        <f>[21]Outubro!$I$31</f>
        <v>S</v>
      </c>
      <c r="AC25" s="19" t="str">
        <f>[21]Outubro!$I$32</f>
        <v>S</v>
      </c>
      <c r="AD25" s="19" t="str">
        <f>[21]Outubro!$I$33</f>
        <v>NE</v>
      </c>
      <c r="AE25" s="19" t="str">
        <f>[21]Outubro!$I$34</f>
        <v>NE</v>
      </c>
      <c r="AF25" s="19" t="str">
        <f>[21]Outubro!$I$35</f>
        <v>NE</v>
      </c>
      <c r="AG25" s="54" t="str">
        <f>[21]Outubro!$I$36</f>
        <v>NE</v>
      </c>
      <c r="AH25" s="2"/>
    </row>
    <row r="26" spans="1:36" ht="13.5" customHeight="1" x14ac:dyDescent="0.2">
      <c r="A26" s="16" t="s">
        <v>16</v>
      </c>
      <c r="B26" s="25" t="str">
        <f>[22]Outubro!$I$5</f>
        <v>SE</v>
      </c>
      <c r="C26" s="25" t="str">
        <f>[22]Outubro!$I$6</f>
        <v>SE</v>
      </c>
      <c r="D26" s="25" t="str">
        <f>[22]Outubro!$I$7</f>
        <v>SE</v>
      </c>
      <c r="E26" s="25" t="str">
        <f>[22]Outubro!$I$8</f>
        <v>SE</v>
      </c>
      <c r="F26" s="25" t="str">
        <f>[22]Outubro!$I$9</f>
        <v>SE</v>
      </c>
      <c r="G26" s="25" t="str">
        <f>[22]Outubro!$I$10</f>
        <v>SE</v>
      </c>
      <c r="H26" s="25" t="str">
        <f>[22]Outubro!$I$11</f>
        <v>SO</v>
      </c>
      <c r="I26" s="25" t="str">
        <f>[22]Outubro!$I$12</f>
        <v>SE</v>
      </c>
      <c r="J26" s="25" t="str">
        <f>[22]Outubro!$I$13</f>
        <v>SE</v>
      </c>
      <c r="K26" s="25" t="str">
        <f>[22]Outubro!$I$14</f>
        <v>L</v>
      </c>
      <c r="L26" s="25" t="str">
        <f>[22]Outubro!$I$15</f>
        <v>SE</v>
      </c>
      <c r="M26" s="25" t="str">
        <f>[22]Outubro!$I$16</f>
        <v>SO</v>
      </c>
      <c r="N26" s="25" t="str">
        <f>[22]Outubro!$I$17</f>
        <v>SO</v>
      </c>
      <c r="O26" s="25" t="str">
        <f>[22]Outubro!$I$18</f>
        <v>SO</v>
      </c>
      <c r="P26" s="25" t="str">
        <f>[22]Outubro!$I$19</f>
        <v>SO</v>
      </c>
      <c r="Q26" s="25" t="str">
        <f>[22]Outubro!$I$20</f>
        <v>SO</v>
      </c>
      <c r="R26" s="25" t="str">
        <f>[22]Outubro!$I$21</f>
        <v>O</v>
      </c>
      <c r="S26" s="25" t="str">
        <f>[22]Outubro!$I$22</f>
        <v>SO</v>
      </c>
      <c r="T26" s="25" t="str">
        <f>[22]Outubro!$I$23</f>
        <v>SO</v>
      </c>
      <c r="U26" s="25" t="str">
        <f>[22]Outubro!$I$24</f>
        <v>SO</v>
      </c>
      <c r="V26" s="25" t="str">
        <f>[22]Outubro!$I$25</f>
        <v>SO</v>
      </c>
      <c r="W26" s="25" t="str">
        <f>[22]Outubro!$I$26</f>
        <v>O</v>
      </c>
      <c r="X26" s="25" t="str">
        <f>[22]Outubro!$I$27</f>
        <v>SO</v>
      </c>
      <c r="Y26" s="25" t="str">
        <f>[22]Outubro!$I$28</f>
        <v>SO</v>
      </c>
      <c r="Z26" s="25" t="str">
        <f>[22]Outubro!$I$29</f>
        <v>SO</v>
      </c>
      <c r="AA26" s="25" t="str">
        <f>[22]Outubro!$I$30</f>
        <v>SO</v>
      </c>
      <c r="AB26" s="25" t="str">
        <f>[22]Outubro!$I$31</f>
        <v>SO</v>
      </c>
      <c r="AC26" s="25" t="str">
        <f>[22]Outubro!$I$32</f>
        <v>SO</v>
      </c>
      <c r="AD26" s="25" t="str">
        <f>[22]Outubro!$I$33</f>
        <v>SO</v>
      </c>
      <c r="AE26" s="25" t="str">
        <f>[22]Outubro!$I$34</f>
        <v>SO</v>
      </c>
      <c r="AF26" s="25" t="str">
        <f>[22]Outubro!$I$35</f>
        <v>SO</v>
      </c>
      <c r="AG26" s="54" t="str">
        <f>[22]Outubro!$I$36</f>
        <v>SO</v>
      </c>
      <c r="AH26" s="2"/>
    </row>
    <row r="27" spans="1:36" ht="12" customHeight="1" x14ac:dyDescent="0.2">
      <c r="A27" s="16" t="s">
        <v>17</v>
      </c>
      <c r="B27" s="19" t="str">
        <f>[23]Outubro!$I$5</f>
        <v>SO</v>
      </c>
      <c r="C27" s="19" t="str">
        <f>[23]Outubro!$I$6</f>
        <v>L</v>
      </c>
      <c r="D27" s="19" t="str">
        <f>[23]Outubro!$I$7</f>
        <v>NE</v>
      </c>
      <c r="E27" s="19" t="str">
        <f>[23]Outubro!$I$8</f>
        <v>SO</v>
      </c>
      <c r="F27" s="19" t="str">
        <f>[23]Outubro!$I$9</f>
        <v>S</v>
      </c>
      <c r="G27" s="19" t="str">
        <f>[23]Outubro!$I$10</f>
        <v>S</v>
      </c>
      <c r="H27" s="19" t="str">
        <f>[23]Outubro!$I$11</f>
        <v>L</v>
      </c>
      <c r="I27" s="19" t="str">
        <f>[23]Outubro!$I$12</f>
        <v>L</v>
      </c>
      <c r="J27" s="19" t="str">
        <f>[23]Outubro!$I$13</f>
        <v>L</v>
      </c>
      <c r="K27" s="19" t="str">
        <f>[23]Outubro!$I$14</f>
        <v>L</v>
      </c>
      <c r="L27" s="19" t="str">
        <f>[23]Outubro!$I$15</f>
        <v>L</v>
      </c>
      <c r="M27" s="19" t="str">
        <f>[23]Outubro!$I$16</f>
        <v>NE</v>
      </c>
      <c r="N27" s="19" t="str">
        <f>[23]Outubro!$I$17</f>
        <v>NE</v>
      </c>
      <c r="O27" s="19" t="str">
        <f>[23]Outubro!$I$18</f>
        <v>S</v>
      </c>
      <c r="P27" s="19" t="str">
        <f>[23]Outubro!$I$19</f>
        <v>SO</v>
      </c>
      <c r="Q27" s="19" t="str">
        <f>[23]Outubro!$I$20</f>
        <v>SE</v>
      </c>
      <c r="R27" s="19" t="str">
        <f>[23]Outubro!$I$21</f>
        <v>S</v>
      </c>
      <c r="S27" s="19" t="str">
        <f>[23]Outubro!$I$22</f>
        <v>S</v>
      </c>
      <c r="T27" s="19" t="str">
        <f>[23]Outubro!$I$23</f>
        <v>NO</v>
      </c>
      <c r="U27" s="19" t="str">
        <f>[23]Outubro!$I$24</f>
        <v>N</v>
      </c>
      <c r="V27" s="19" t="str">
        <f>[23]Outubro!$I$25</f>
        <v>N</v>
      </c>
      <c r="W27" s="19" t="str">
        <f>[23]Outubro!$I$26</f>
        <v>NE</v>
      </c>
      <c r="X27" s="19" t="str">
        <f>[23]Outubro!$I$27</f>
        <v>NE</v>
      </c>
      <c r="Y27" s="19" t="str">
        <f>[23]Outubro!$I$28</f>
        <v>N</v>
      </c>
      <c r="Z27" s="19" t="str">
        <f>[23]Outubro!$I$29</f>
        <v>SE</v>
      </c>
      <c r="AA27" s="19" t="str">
        <f>[23]Outubro!$I$30</f>
        <v>N</v>
      </c>
      <c r="AB27" s="19" t="str">
        <f>[23]Outubro!$I$31</f>
        <v>SO</v>
      </c>
      <c r="AC27" s="19" t="str">
        <f>[23]Outubro!$I$32</f>
        <v>L</v>
      </c>
      <c r="AD27" s="19" t="str">
        <f>[23]Outubro!$I$33</f>
        <v>NE</v>
      </c>
      <c r="AE27" s="19" t="str">
        <f>[23]Outubro!$I$34</f>
        <v>NE</v>
      </c>
      <c r="AF27" s="19" t="str">
        <f>[23]Outubro!$I$35</f>
        <v>NE</v>
      </c>
      <c r="AG27" s="58" t="str">
        <f>[23]Outubro!$I$36</f>
        <v>NE</v>
      </c>
      <c r="AH27" s="2"/>
      <c r="AJ27" s="35" t="s">
        <v>52</v>
      </c>
    </row>
    <row r="28" spans="1:36" ht="12" customHeight="1" x14ac:dyDescent="0.2">
      <c r="A28" s="16" t="s">
        <v>18</v>
      </c>
      <c r="B28" s="19" t="str">
        <f>[24]Outubro!$I$5</f>
        <v>NE</v>
      </c>
      <c r="C28" s="19" t="str">
        <f>[24]Outubro!$I$6</f>
        <v>L</v>
      </c>
      <c r="D28" s="19" t="str">
        <f>[24]Outubro!$I$7</f>
        <v>L</v>
      </c>
      <c r="E28" s="19" t="str">
        <f>[24]Outubro!$I$8</f>
        <v>SE</v>
      </c>
      <c r="F28" s="19" t="str">
        <f>[24]Outubro!$I$9</f>
        <v>SE</v>
      </c>
      <c r="G28" s="19" t="str">
        <f>[24]Outubro!$I$10</f>
        <v>S</v>
      </c>
      <c r="H28" s="19" t="str">
        <f>[24]Outubro!$I$11</f>
        <v>SE</v>
      </c>
      <c r="I28" s="19" t="str">
        <f>[24]Outubro!$I$12</f>
        <v>L</v>
      </c>
      <c r="J28" s="19" t="str">
        <f>[24]Outubro!$I$13</f>
        <v>L</v>
      </c>
      <c r="K28" s="19" t="str">
        <f>[24]Outubro!$I$14</f>
        <v>L</v>
      </c>
      <c r="L28" s="19" t="str">
        <f>[24]Outubro!$I$15</f>
        <v>L</v>
      </c>
      <c r="M28" s="19" t="str">
        <f>[24]Outubro!$I$16</f>
        <v>L</v>
      </c>
      <c r="N28" s="19" t="str">
        <f>[24]Outubro!$I$17</f>
        <v>L</v>
      </c>
      <c r="O28" s="19" t="str">
        <f>[24]Outubro!$I$18</f>
        <v>L</v>
      </c>
      <c r="P28" s="19" t="str">
        <f>[24]Outubro!$I$19</f>
        <v>L</v>
      </c>
      <c r="Q28" s="19" t="str">
        <f>[24]Outubro!$I$20</f>
        <v>L</v>
      </c>
      <c r="R28" s="19" t="str">
        <f>[24]Outubro!$I$21</f>
        <v>O</v>
      </c>
      <c r="S28" s="19" t="str">
        <f>[24]Outubro!$I$22</f>
        <v>SO</v>
      </c>
      <c r="T28" s="19" t="str">
        <f>[24]Outubro!$I$23</f>
        <v>O</v>
      </c>
      <c r="U28" s="19" t="str">
        <f>[24]Outubro!$I$24</f>
        <v>N</v>
      </c>
      <c r="V28" s="19" t="str">
        <f>[24]Outubro!$I$25</f>
        <v>NO</v>
      </c>
      <c r="W28" s="19" t="str">
        <f>[24]Outubro!$I$26</f>
        <v>NO</v>
      </c>
      <c r="X28" s="19" t="str">
        <f>[24]Outubro!$I$27</f>
        <v>NE</v>
      </c>
      <c r="Y28" s="19" t="str">
        <f>[24]Outubro!$I$28</f>
        <v>N</v>
      </c>
      <c r="Z28" s="19" t="str">
        <f>[24]Outubro!$I$29</f>
        <v>NE</v>
      </c>
      <c r="AA28" s="19" t="str">
        <f>[24]Outubro!$I$30</f>
        <v>NE</v>
      </c>
      <c r="AB28" s="19" t="str">
        <f>[24]Outubro!$I$31</f>
        <v>S</v>
      </c>
      <c r="AC28" s="19" t="str">
        <f>[24]Outubro!$I$32</f>
        <v>S</v>
      </c>
      <c r="AD28" s="19" t="str">
        <f>[24]Outubro!$I$33</f>
        <v>L</v>
      </c>
      <c r="AE28" s="19" t="str">
        <f>[24]Outubro!$I$34</f>
        <v>NO</v>
      </c>
      <c r="AF28" s="19" t="str">
        <f>[24]Outubro!$I$35</f>
        <v>NE</v>
      </c>
      <c r="AG28" s="54" t="str">
        <f>[24]Outubro!$I$36</f>
        <v>L</v>
      </c>
      <c r="AH28" s="2"/>
    </row>
    <row r="29" spans="1:36" ht="13.5" customHeight="1" x14ac:dyDescent="0.2">
      <c r="A29" s="16" t="s">
        <v>19</v>
      </c>
      <c r="B29" s="19" t="str">
        <f>[25]Outubro!$I$5</f>
        <v>SO</v>
      </c>
      <c r="C29" s="19" t="str">
        <f>[25]Outubro!$I$6</f>
        <v>S</v>
      </c>
      <c r="D29" s="19" t="str">
        <f>[25]Outubro!$I$7</f>
        <v>NE</v>
      </c>
      <c r="E29" s="19" t="str">
        <f>[25]Outubro!$I$8</f>
        <v>S</v>
      </c>
      <c r="F29" s="19" t="str">
        <f>[25]Outubro!$I$9</f>
        <v>S</v>
      </c>
      <c r="G29" s="19" t="str">
        <f>[25]Outubro!$I$10</f>
        <v>S</v>
      </c>
      <c r="H29" s="19" t="str">
        <f>[25]Outubro!$I$11</f>
        <v>NE</v>
      </c>
      <c r="I29" s="19" t="str">
        <f>[25]Outubro!$I$12</f>
        <v>L</v>
      </c>
      <c r="J29" s="19" t="str">
        <f>[25]Outubro!$I$13</f>
        <v>NE</v>
      </c>
      <c r="K29" s="19" t="str">
        <f>[25]Outubro!$I$14</f>
        <v>NE</v>
      </c>
      <c r="L29" s="19" t="str">
        <f>[25]Outubro!$I$15</f>
        <v>NE</v>
      </c>
      <c r="M29" s="19" t="str">
        <f>[25]Outubro!$I$16</f>
        <v>N</v>
      </c>
      <c r="N29" s="19" t="str">
        <f>[25]Outubro!$I$17</f>
        <v>NE</v>
      </c>
      <c r="O29" s="19" t="str">
        <f>[25]Outubro!$I$18</f>
        <v>NE</v>
      </c>
      <c r="P29" s="19" t="str">
        <f>[25]Outubro!$I$19</f>
        <v>S</v>
      </c>
      <c r="Q29" s="19" t="str">
        <f>[25]Outubro!$I$20</f>
        <v>S</v>
      </c>
      <c r="R29" s="19" t="str">
        <f>[25]Outubro!$I$21</f>
        <v>L</v>
      </c>
      <c r="S29" s="19" t="str">
        <f>[25]Outubro!$I$22</f>
        <v>SO</v>
      </c>
      <c r="T29" s="19" t="str">
        <f>[25]Outubro!$I$23</f>
        <v>S</v>
      </c>
      <c r="U29" s="19" t="str">
        <f>[25]Outubro!$I$24</f>
        <v>N</v>
      </c>
      <c r="V29" s="19" t="str">
        <f>[25]Outubro!$I$25</f>
        <v>N</v>
      </c>
      <c r="W29" s="19" t="str">
        <f>[25]Outubro!$I$26</f>
        <v>NE</v>
      </c>
      <c r="X29" s="19" t="str">
        <f>[25]Outubro!$I$27</f>
        <v>NE</v>
      </c>
      <c r="Y29" s="19" t="str">
        <f>[25]Outubro!$I$28</f>
        <v>N</v>
      </c>
      <c r="Z29" s="19" t="str">
        <f>[25]Outubro!$I$29</f>
        <v>NE</v>
      </c>
      <c r="AA29" s="19" t="str">
        <f>[25]Outubro!$I$30</f>
        <v>NE</v>
      </c>
      <c r="AB29" s="19" t="str">
        <f>[25]Outubro!$I$31</f>
        <v>S</v>
      </c>
      <c r="AC29" s="19" t="str">
        <f>[25]Outubro!$I$32</f>
        <v>S</v>
      </c>
      <c r="AD29" s="19" t="str">
        <f>[25]Outubro!$I$33</f>
        <v>NE</v>
      </c>
      <c r="AE29" s="19" t="str">
        <f>[25]Outubro!$I$34</f>
        <v>NE</v>
      </c>
      <c r="AF29" s="19" t="str">
        <f>[25]Outubro!$I$35</f>
        <v>NE</v>
      </c>
      <c r="AG29" s="54" t="str">
        <f>[25]Outubro!$I$36</f>
        <v>NE</v>
      </c>
      <c r="AH29" s="2" t="s">
        <v>52</v>
      </c>
    </row>
    <row r="30" spans="1:36" ht="10.5" customHeight="1" x14ac:dyDescent="0.2">
      <c r="A30" s="16" t="s">
        <v>31</v>
      </c>
      <c r="B30" s="19" t="str">
        <f>[26]Outubro!$I$5</f>
        <v>S</v>
      </c>
      <c r="C30" s="19" t="str">
        <f>[26]Outubro!$I$6</f>
        <v>SE</v>
      </c>
      <c r="D30" s="19" t="str">
        <f>[26]Outubro!$I$7</f>
        <v>NO</v>
      </c>
      <c r="E30" s="19" t="str">
        <f>[26]Outubro!$I$8</f>
        <v>S</v>
      </c>
      <c r="F30" s="19" t="str">
        <f>[26]Outubro!$I$9</f>
        <v>S</v>
      </c>
      <c r="G30" s="19" t="str">
        <f>[26]Outubro!$I$10</f>
        <v>SE</v>
      </c>
      <c r="H30" s="19" t="str">
        <f>[26]Outubro!$I$11</f>
        <v>SE</v>
      </c>
      <c r="I30" s="19" t="str">
        <f>[26]Outubro!$I$12</f>
        <v>SE</v>
      </c>
      <c r="J30" s="19" t="str">
        <f>[26]Outubro!$I$13</f>
        <v>NE</v>
      </c>
      <c r="K30" s="19" t="str">
        <f>[26]Outubro!$I$14</f>
        <v>NE</v>
      </c>
      <c r="L30" s="19" t="str">
        <f>[26]Outubro!$I$15</f>
        <v>L</v>
      </c>
      <c r="M30" s="19" t="str">
        <f>[26]Outubro!$I$16</f>
        <v>NO</v>
      </c>
      <c r="N30" s="19" t="str">
        <f>[26]Outubro!$I$17</f>
        <v>SE</v>
      </c>
      <c r="O30" s="19" t="str">
        <f>[26]Outubro!$I$18</f>
        <v>S</v>
      </c>
      <c r="P30" s="19" t="str">
        <f>[26]Outubro!$I$19</f>
        <v>SE</v>
      </c>
      <c r="Q30" s="19" t="str">
        <f>[26]Outubro!$I$20</f>
        <v>SE</v>
      </c>
      <c r="R30" s="19" t="str">
        <f>[26]Outubro!$I$21</f>
        <v>SE</v>
      </c>
      <c r="S30" s="19" t="str">
        <f>[26]Outubro!$I$22</f>
        <v>S</v>
      </c>
      <c r="T30" s="19" t="str">
        <f>[26]Outubro!$I$23</f>
        <v>SE</v>
      </c>
      <c r="U30" s="19" t="str">
        <f>[26]Outubro!$I$24</f>
        <v>N</v>
      </c>
      <c r="V30" s="19" t="str">
        <f>[26]Outubro!$I$25</f>
        <v>N</v>
      </c>
      <c r="W30" s="19" t="str">
        <f>[26]Outubro!$I$26</f>
        <v>N</v>
      </c>
      <c r="X30" s="19" t="str">
        <f>[26]Outubro!$I$27</f>
        <v>N</v>
      </c>
      <c r="Y30" s="19" t="str">
        <f>[26]Outubro!$I$28</f>
        <v>NO</v>
      </c>
      <c r="Z30" s="19" t="str">
        <f>[26]Outubro!$I$29</f>
        <v>SE</v>
      </c>
      <c r="AA30" s="19" t="str">
        <f>[26]Outubro!$I$30</f>
        <v>SE</v>
      </c>
      <c r="AB30" s="19" t="str">
        <f>[26]Outubro!$I$31</f>
        <v>SE</v>
      </c>
      <c r="AC30" s="19" t="str">
        <f>[26]Outubro!$I$32</f>
        <v>SE</v>
      </c>
      <c r="AD30" s="19" t="str">
        <f>[26]Outubro!$I$33</f>
        <v>NE</v>
      </c>
      <c r="AE30" s="19" t="str">
        <f>[26]Outubro!$I$34</f>
        <v>NO</v>
      </c>
      <c r="AF30" s="19" t="str">
        <f>[26]Outubro!$I$35</f>
        <v>N</v>
      </c>
      <c r="AG30" s="54" t="str">
        <f>[26]Outubro!$I$36</f>
        <v>SE</v>
      </c>
      <c r="AH30" s="2"/>
    </row>
    <row r="31" spans="1:36" ht="12.75" customHeight="1" x14ac:dyDescent="0.2">
      <c r="A31" s="16" t="s">
        <v>51</v>
      </c>
      <c r="B31" s="19" t="str">
        <f>[27]Outubro!$I$5</f>
        <v>S</v>
      </c>
      <c r="C31" s="19" t="str">
        <f>[27]Outubro!$I$6</f>
        <v>NE</v>
      </c>
      <c r="D31" s="19" t="str">
        <f>[27]Outubro!$I$7</f>
        <v>L</v>
      </c>
      <c r="E31" s="19" t="str">
        <f>[27]Outubro!$I$8</f>
        <v>NE</v>
      </c>
      <c r="F31" s="19" t="str">
        <f>[27]Outubro!$I$9</f>
        <v>SE</v>
      </c>
      <c r="G31" s="19" t="str">
        <f>[27]Outubro!$I$10</f>
        <v>SE</v>
      </c>
      <c r="H31" s="19" t="str">
        <f>[27]Outubro!$I$11</f>
        <v>SE</v>
      </c>
      <c r="I31" s="19" t="str">
        <f>[27]Outubro!$I$12</f>
        <v>SE</v>
      </c>
      <c r="J31" s="19" t="str">
        <f>[27]Outubro!$I$13</f>
        <v>L</v>
      </c>
      <c r="K31" s="19" t="str">
        <f>[27]Outubro!$I$14</f>
        <v>L</v>
      </c>
      <c r="L31" s="19" t="str">
        <f>[27]Outubro!$I$15</f>
        <v>L</v>
      </c>
      <c r="M31" s="19" t="str">
        <f>[27]Outubro!$I$16</f>
        <v>L</v>
      </c>
      <c r="N31" s="19" t="str">
        <f>[27]Outubro!$I$17</f>
        <v>L</v>
      </c>
      <c r="O31" s="19" t="str">
        <f>[27]Outubro!$I$18</f>
        <v>L</v>
      </c>
      <c r="P31" s="19" t="str">
        <f>[27]Outubro!$I$19</f>
        <v>SE</v>
      </c>
      <c r="Q31" s="19" t="str">
        <f>[27]Outubro!$I$20</f>
        <v>O</v>
      </c>
      <c r="R31" s="19" t="str">
        <f>[27]Outubro!$I$21</f>
        <v>O</v>
      </c>
      <c r="S31" s="19" t="str">
        <f>[27]Outubro!$I$22</f>
        <v>NO</v>
      </c>
      <c r="T31" s="19" t="str">
        <f>[27]Outubro!$I$23</f>
        <v>NE</v>
      </c>
      <c r="U31" s="19" t="str">
        <f>[27]Outubro!$I$24</f>
        <v>NE</v>
      </c>
      <c r="V31" s="19" t="str">
        <f>[27]Outubro!$I$25</f>
        <v>N</v>
      </c>
      <c r="W31" s="19" t="str">
        <f>[27]Outubro!$I$26</f>
        <v>NE</v>
      </c>
      <c r="X31" s="19" t="str">
        <f>[27]Outubro!$I$27</f>
        <v>N</v>
      </c>
      <c r="Y31" s="19" t="str">
        <f>[27]Outubro!$I$28</f>
        <v>NE</v>
      </c>
      <c r="Z31" s="19" t="str">
        <f>[27]Outubro!$I$29</f>
        <v>L</v>
      </c>
      <c r="AA31" s="19" t="str">
        <f>[27]Outubro!$I$30</f>
        <v>L</v>
      </c>
      <c r="AB31" s="19" t="str">
        <f>[27]Outubro!$I$31</f>
        <v>NE</v>
      </c>
      <c r="AC31" s="19" t="str">
        <f>[27]Outubro!$I$32</f>
        <v>SE</v>
      </c>
      <c r="AD31" s="19" t="str">
        <f>[27]Outubro!$I$33</f>
        <v>L</v>
      </c>
      <c r="AE31" s="19" t="str">
        <f>[27]Outubro!$I$34</f>
        <v>NE</v>
      </c>
      <c r="AF31" s="19" t="str">
        <f>[27]Outubro!$I$35</f>
        <v>NE</v>
      </c>
      <c r="AG31" s="54" t="str">
        <f>[27]Outubro!$I$36</f>
        <v>L</v>
      </c>
      <c r="AH31" s="2"/>
    </row>
    <row r="32" spans="1:36" ht="12" customHeight="1" x14ac:dyDescent="0.2">
      <c r="A32" s="16" t="s">
        <v>20</v>
      </c>
      <c r="B32" s="22" t="str">
        <f>[28]Outubro!$I$5</f>
        <v>NO</v>
      </c>
      <c r="C32" s="22" t="str">
        <f>[28]Outubro!$I$6</f>
        <v>S</v>
      </c>
      <c r="D32" s="22" t="str">
        <f>[28]Outubro!$I$7</f>
        <v>N</v>
      </c>
      <c r="E32" s="22" t="str">
        <f>[28]Outubro!$I$8</f>
        <v>N</v>
      </c>
      <c r="F32" s="22" t="str">
        <f>[28]Outubro!$I$9</f>
        <v>SO</v>
      </c>
      <c r="G32" s="22" t="str">
        <f>[28]Outubro!$I$10</f>
        <v>S</v>
      </c>
      <c r="H32" s="22" t="str">
        <f>[28]Outubro!$I$11</f>
        <v>SE</v>
      </c>
      <c r="I32" s="22" t="str">
        <f>[28]Outubro!$I$12</f>
        <v>SE</v>
      </c>
      <c r="J32" s="22" t="str">
        <f>[28]Outubro!$I$13</f>
        <v>L</v>
      </c>
      <c r="K32" s="22" t="str">
        <f>[28]Outubro!$I$14</f>
        <v>NE</v>
      </c>
      <c r="L32" s="22" t="str">
        <f>[28]Outubro!$I$15</f>
        <v>L</v>
      </c>
      <c r="M32" s="22" t="str">
        <f>[28]Outubro!$I$16</f>
        <v>NE</v>
      </c>
      <c r="N32" s="22" t="str">
        <f>[28]Outubro!$I$17</f>
        <v>S</v>
      </c>
      <c r="O32" s="22" t="str">
        <f>[28]Outubro!$I$18</f>
        <v>S</v>
      </c>
      <c r="P32" s="22" t="str">
        <f>[28]Outubro!$I$19</f>
        <v>S</v>
      </c>
      <c r="Q32" s="22" t="str">
        <f>[28]Outubro!$I$20</f>
        <v>SE</v>
      </c>
      <c r="R32" s="22" t="str">
        <f>[28]Outubro!$I$21</f>
        <v>L</v>
      </c>
      <c r="S32" s="22" t="str">
        <f>[28]Outubro!$I$22</f>
        <v>S</v>
      </c>
      <c r="T32" s="22" t="str">
        <f>[28]Outubro!$I$23</f>
        <v>SO</v>
      </c>
      <c r="U32" s="22" t="str">
        <f>[28]Outubro!$I$24</f>
        <v>NE</v>
      </c>
      <c r="V32" s="22" t="str">
        <f>[28]Outubro!$I$25</f>
        <v>N</v>
      </c>
      <c r="W32" s="22" t="str">
        <f>[28]Outubro!$I$26</f>
        <v>N</v>
      </c>
      <c r="X32" s="22" t="str">
        <f>[28]Outubro!$I$27</f>
        <v>NE</v>
      </c>
      <c r="Y32" s="22" t="str">
        <f>[28]Outubro!$I$28</f>
        <v>N</v>
      </c>
      <c r="Z32" s="22" t="str">
        <f>[28]Outubro!$I$29</f>
        <v>SE</v>
      </c>
      <c r="AA32" s="22" t="str">
        <f>[28]Outubro!$I$30</f>
        <v>SE</v>
      </c>
      <c r="AB32" s="22" t="str">
        <f>[28]Outubro!$I$31</f>
        <v>O</v>
      </c>
      <c r="AC32" s="22" t="str">
        <f>[28]Outubro!$I$32</f>
        <v>SE</v>
      </c>
      <c r="AD32" s="22" t="str">
        <f>[28]Outubro!$I$33</f>
        <v>SE</v>
      </c>
      <c r="AE32" s="22" t="str">
        <f>[28]Outubro!$I$34</f>
        <v>SE</v>
      </c>
      <c r="AF32" s="22" t="str">
        <f>[28]Outubro!$I$35</f>
        <v>NE</v>
      </c>
      <c r="AG32" s="58" t="str">
        <f>[28]Outubro!$I$36</f>
        <v>SE</v>
      </c>
      <c r="AH32" s="2"/>
    </row>
    <row r="33" spans="1:35" s="5" customFormat="1" ht="12.75" customHeight="1" x14ac:dyDescent="0.2">
      <c r="A33" s="38" t="s">
        <v>38</v>
      </c>
      <c r="B33" s="39" t="s">
        <v>60</v>
      </c>
      <c r="C33" s="39" t="s">
        <v>61</v>
      </c>
      <c r="D33" s="39" t="s">
        <v>62</v>
      </c>
      <c r="E33" s="39" t="s">
        <v>60</v>
      </c>
      <c r="F33" s="39" t="s">
        <v>61</v>
      </c>
      <c r="G33" s="39" t="s">
        <v>61</v>
      </c>
      <c r="H33" s="39" t="s">
        <v>63</v>
      </c>
      <c r="I33" s="39" t="s">
        <v>63</v>
      </c>
      <c r="J33" s="39" t="s">
        <v>64</v>
      </c>
      <c r="K33" s="39" t="s">
        <v>64</v>
      </c>
      <c r="L33" s="39" t="s">
        <v>62</v>
      </c>
      <c r="M33" s="39" t="s">
        <v>62</v>
      </c>
      <c r="N33" s="39" t="s">
        <v>62</v>
      </c>
      <c r="O33" s="39" t="s">
        <v>61</v>
      </c>
      <c r="P33" s="40" t="s">
        <v>63</v>
      </c>
      <c r="Q33" s="40" t="s">
        <v>64</v>
      </c>
      <c r="R33" s="40" t="s">
        <v>61</v>
      </c>
      <c r="S33" s="40" t="s">
        <v>60</v>
      </c>
      <c r="T33" s="40" t="s">
        <v>61</v>
      </c>
      <c r="U33" s="40" t="s">
        <v>67</v>
      </c>
      <c r="V33" s="40" t="s">
        <v>67</v>
      </c>
      <c r="W33" s="40" t="s">
        <v>62</v>
      </c>
      <c r="X33" s="40" t="s">
        <v>62</v>
      </c>
      <c r="Y33" s="40" t="s">
        <v>67</v>
      </c>
      <c r="Z33" s="40" t="s">
        <v>62</v>
      </c>
      <c r="AA33" s="40" t="s">
        <v>64</v>
      </c>
      <c r="AB33" s="40" t="s">
        <v>61</v>
      </c>
      <c r="AC33" s="40" t="s">
        <v>61</v>
      </c>
      <c r="AD33" s="40" t="s">
        <v>64</v>
      </c>
      <c r="AE33" s="40" t="s">
        <v>62</v>
      </c>
      <c r="AF33" s="40" t="s">
        <v>62</v>
      </c>
      <c r="AG33" s="57"/>
      <c r="AH33" s="10"/>
    </row>
    <row r="34" spans="1:35" x14ac:dyDescent="0.2">
      <c r="A34" s="68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26"/>
      <c r="AG34" s="55" t="s">
        <v>68</v>
      </c>
      <c r="AH34" s="2"/>
    </row>
    <row r="35" spans="1:35" x14ac:dyDescent="0.2">
      <c r="AG35" s="9"/>
      <c r="AH35" s="2"/>
    </row>
    <row r="36" spans="1:35" x14ac:dyDescent="0.2">
      <c r="E36" s="31"/>
      <c r="F36" s="31" t="s">
        <v>53</v>
      </c>
      <c r="G36" s="31"/>
      <c r="H36" s="31"/>
      <c r="I36" s="31"/>
      <c r="S36" s="2" t="s">
        <v>54</v>
      </c>
      <c r="AF36" s="2" t="s">
        <v>65</v>
      </c>
      <c r="AG36" s="2"/>
      <c r="AH36" s="2"/>
      <c r="AI36" s="2"/>
    </row>
    <row r="37" spans="1:35" x14ac:dyDescent="0.2">
      <c r="P37" s="32"/>
      <c r="Q37" s="32"/>
      <c r="R37" s="32"/>
      <c r="S37" s="32" t="s">
        <v>55</v>
      </c>
      <c r="T37" s="32"/>
      <c r="U37" s="32"/>
      <c r="V37" s="32"/>
      <c r="AF37" s="32" t="s">
        <v>66</v>
      </c>
      <c r="AG37" s="32"/>
      <c r="AH37" s="32"/>
      <c r="AI37" s="2"/>
    </row>
    <row r="38" spans="1:35" x14ac:dyDescent="0.2">
      <c r="AG38" s="9"/>
      <c r="AH38" s="2"/>
    </row>
    <row r="40" spans="1:35" x14ac:dyDescent="0.2">
      <c r="I40" s="2" t="s">
        <v>52</v>
      </c>
      <c r="P40" s="2" t="s">
        <v>52</v>
      </c>
      <c r="AD40" s="2" t="s">
        <v>52</v>
      </c>
    </row>
    <row r="43" spans="1:35" x14ac:dyDescent="0.2">
      <c r="Q43" s="2" t="s">
        <v>52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I47" sqref="I4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5" t="s">
        <v>41</v>
      </c>
      <c r="AH3" s="10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5" t="s">
        <v>39</v>
      </c>
      <c r="AH4" s="10"/>
    </row>
    <row r="5" spans="1:34" s="5" customFormat="1" ht="20.100000000000001" customHeight="1" x14ac:dyDescent="0.2">
      <c r="A5" s="16" t="s">
        <v>47</v>
      </c>
      <c r="B5" s="17">
        <f>[1]Outubro!$J$5</f>
        <v>29.880000000000003</v>
      </c>
      <c r="C5" s="17">
        <f>[1]Outubro!$J$6</f>
        <v>17.64</v>
      </c>
      <c r="D5" s="17">
        <f>[1]Outubro!$J$7</f>
        <v>25.92</v>
      </c>
      <c r="E5" s="17">
        <f>[1]Outubro!$J$8</f>
        <v>35.64</v>
      </c>
      <c r="F5" s="17">
        <f>[1]Outubro!$J$9</f>
        <v>23.040000000000003</v>
      </c>
      <c r="G5" s="17">
        <f>[1]Outubro!$J$10</f>
        <v>26.64</v>
      </c>
      <c r="H5" s="17">
        <f>[1]Outubro!$J$11</f>
        <v>25.92</v>
      </c>
      <c r="I5" s="17">
        <f>[1]Outubro!$J$12</f>
        <v>33.840000000000003</v>
      </c>
      <c r="J5" s="17">
        <f>[1]Outubro!$J$13</f>
        <v>29.52</v>
      </c>
      <c r="K5" s="17">
        <f>[1]Outubro!$J$14</f>
        <v>37.080000000000005</v>
      </c>
      <c r="L5" s="17">
        <f>[1]Outubro!$J$15</f>
        <v>27.720000000000002</v>
      </c>
      <c r="M5" s="17">
        <f>[1]Outubro!$J$16</f>
        <v>25.2</v>
      </c>
      <c r="N5" s="17">
        <f>[1]Outubro!$J$17</f>
        <v>58.680000000000007</v>
      </c>
      <c r="O5" s="17">
        <f>[1]Outubro!$J$18</f>
        <v>16.920000000000002</v>
      </c>
      <c r="P5" s="17">
        <f>[1]Outubro!$J$19</f>
        <v>42.84</v>
      </c>
      <c r="Q5" s="17">
        <f>[1]Outubro!$J$20</f>
        <v>53.64</v>
      </c>
      <c r="R5" s="17">
        <f>[1]Outubro!$J$21</f>
        <v>29.16</v>
      </c>
      <c r="S5" s="17">
        <f>[1]Outubro!$J$22</f>
        <v>28.44</v>
      </c>
      <c r="T5" s="17">
        <f>[1]Outubro!$J$23</f>
        <v>32.4</v>
      </c>
      <c r="U5" s="17">
        <f>[1]Outubro!$J$24</f>
        <v>36.72</v>
      </c>
      <c r="V5" s="17">
        <f>[1]Outubro!$J$25</f>
        <v>47.16</v>
      </c>
      <c r="W5" s="17">
        <f>[1]Outubro!$J$26</f>
        <v>38.159999999999997</v>
      </c>
      <c r="X5" s="17">
        <f>[1]Outubro!$J$27</f>
        <v>58.32</v>
      </c>
      <c r="Y5" s="17">
        <f>[1]Outubro!$J$28</f>
        <v>46.800000000000004</v>
      </c>
      <c r="Z5" s="17">
        <f>[1]Outubro!$J$29</f>
        <v>47.88</v>
      </c>
      <c r="AA5" s="17">
        <f>[1]Outubro!$J$30</f>
        <v>43.56</v>
      </c>
      <c r="AB5" s="17">
        <f>[1]Outubro!$J$31</f>
        <v>46.080000000000005</v>
      </c>
      <c r="AC5" s="17">
        <f>[1]Outubro!$J$32</f>
        <v>24.12</v>
      </c>
      <c r="AD5" s="17">
        <f>[1]Outubro!$J$33</f>
        <v>26.64</v>
      </c>
      <c r="AE5" s="17">
        <f>[1]Outubro!$J$34</f>
        <v>23.759999999999998</v>
      </c>
      <c r="AF5" s="17">
        <f>[1]Outubro!$J$35</f>
        <v>25.2</v>
      </c>
      <c r="AG5" s="46">
        <f>MAX(B5:AF5)</f>
        <v>58.680000000000007</v>
      </c>
      <c r="AH5" s="10"/>
    </row>
    <row r="6" spans="1:34" s="1" customFormat="1" ht="17.100000000000001" customHeight="1" x14ac:dyDescent="0.2">
      <c r="A6" s="16" t="s">
        <v>0</v>
      </c>
      <c r="B6" s="18">
        <f>[2]Outubro!$J$5</f>
        <v>23.040000000000003</v>
      </c>
      <c r="C6" s="18">
        <f>[2]Outubro!$J$6</f>
        <v>23.040000000000003</v>
      </c>
      <c r="D6" s="18">
        <f>[2]Outubro!$J$7</f>
        <v>49.680000000000007</v>
      </c>
      <c r="E6" s="18">
        <f>[2]Outubro!$J$8</f>
        <v>33.119999999999997</v>
      </c>
      <c r="F6" s="18">
        <f>[2]Outubro!$J$9</f>
        <v>31.680000000000003</v>
      </c>
      <c r="G6" s="18">
        <f>[2]Outubro!$J$10</f>
        <v>28.8</v>
      </c>
      <c r="H6" s="18">
        <f>[2]Outubro!$J$11</f>
        <v>41.04</v>
      </c>
      <c r="I6" s="18">
        <f>[2]Outubro!$J$12</f>
        <v>42.84</v>
      </c>
      <c r="J6" s="18">
        <f>[2]Outubro!$J$13</f>
        <v>42.84</v>
      </c>
      <c r="K6" s="18">
        <f>[2]Outubro!$J$14</f>
        <v>40.32</v>
      </c>
      <c r="L6" s="18">
        <f>[2]Outubro!$J$15</f>
        <v>30.240000000000002</v>
      </c>
      <c r="M6" s="18">
        <f>[2]Outubro!$J$16</f>
        <v>36.36</v>
      </c>
      <c r="N6" s="18">
        <f>[2]Outubro!$J$17</f>
        <v>27</v>
      </c>
      <c r="O6" s="18">
        <f>[2]Outubro!$J$18</f>
        <v>25.92</v>
      </c>
      <c r="P6" s="18">
        <f>[2]Outubro!$J$19</f>
        <v>35.28</v>
      </c>
      <c r="Q6" s="18">
        <f>[2]Outubro!$J$20</f>
        <v>24.840000000000003</v>
      </c>
      <c r="R6" s="18">
        <f>[2]Outubro!$J$21</f>
        <v>33.480000000000004</v>
      </c>
      <c r="S6" s="18">
        <f>[2]Outubro!$J$22</f>
        <v>32.4</v>
      </c>
      <c r="T6" s="18">
        <f>[2]Outubro!$J$23</f>
        <v>23.040000000000003</v>
      </c>
      <c r="U6" s="18">
        <f>[2]Outubro!$J$24</f>
        <v>50.76</v>
      </c>
      <c r="V6" s="18">
        <f>[2]Outubro!$J$25</f>
        <v>59.760000000000005</v>
      </c>
      <c r="W6" s="18">
        <f>[2]Outubro!$J$26</f>
        <v>36.72</v>
      </c>
      <c r="X6" s="18">
        <f>[2]Outubro!$J$27</f>
        <v>46.080000000000005</v>
      </c>
      <c r="Y6" s="18">
        <f>[2]Outubro!$J$28</f>
        <v>68.039999999999992</v>
      </c>
      <c r="Z6" s="18">
        <f>[2]Outubro!$J$29</f>
        <v>31.319999999999997</v>
      </c>
      <c r="AA6" s="18">
        <f>[2]Outubro!$J$30</f>
        <v>38.880000000000003</v>
      </c>
      <c r="AB6" s="18">
        <f>[2]Outubro!$J$31</f>
        <v>35.64</v>
      </c>
      <c r="AC6" s="18">
        <f>[2]Outubro!$J$32</f>
        <v>37.800000000000004</v>
      </c>
      <c r="AD6" s="18">
        <f>[2]Outubro!$J$33</f>
        <v>32.4</v>
      </c>
      <c r="AE6" s="18">
        <f>[2]Outubro!$J$34</f>
        <v>73.08</v>
      </c>
      <c r="AF6" s="18">
        <f>[2]Outubro!$J$35</f>
        <v>65.52</v>
      </c>
      <c r="AG6" s="47">
        <f>MAX(B6:AF6)</f>
        <v>73.08</v>
      </c>
      <c r="AH6" s="2"/>
    </row>
    <row r="7" spans="1:34" ht="17.100000000000001" customHeight="1" x14ac:dyDescent="0.2">
      <c r="A7" s="16" t="s">
        <v>1</v>
      </c>
      <c r="B7" s="20">
        <f>[3]Outubro!$J$5</f>
        <v>23.400000000000002</v>
      </c>
      <c r="C7" s="20">
        <f>[3]Outubro!$J$6</f>
        <v>21.240000000000002</v>
      </c>
      <c r="D7" s="20">
        <f>[3]Outubro!$J$7</f>
        <v>32.04</v>
      </c>
      <c r="E7" s="20">
        <f>[3]Outubro!$J$8</f>
        <v>31.319999999999997</v>
      </c>
      <c r="F7" s="20">
        <f>[3]Outubro!$J$9</f>
        <v>34.56</v>
      </c>
      <c r="G7" s="20">
        <f>[3]Outubro!$J$10</f>
        <v>25.56</v>
      </c>
      <c r="H7" s="20">
        <f>[3]Outubro!$J$11</f>
        <v>24.840000000000003</v>
      </c>
      <c r="I7" s="20">
        <f>[3]Outubro!$J$12</f>
        <v>34.92</v>
      </c>
      <c r="J7" s="20">
        <f>[3]Outubro!$J$13</f>
        <v>37.440000000000005</v>
      </c>
      <c r="K7" s="20">
        <f>[3]Outubro!$J$14</f>
        <v>34.56</v>
      </c>
      <c r="L7" s="20">
        <f>[3]Outubro!$J$15</f>
        <v>35.28</v>
      </c>
      <c r="M7" s="20">
        <f>[3]Outubro!$J$16</f>
        <v>29.16</v>
      </c>
      <c r="N7" s="20">
        <f>[3]Outubro!$J$17</f>
        <v>39.96</v>
      </c>
      <c r="O7" s="20">
        <f>[3]Outubro!$J$18</f>
        <v>40.32</v>
      </c>
      <c r="P7" s="20">
        <f>[3]Outubro!$J$19</f>
        <v>47.88</v>
      </c>
      <c r="Q7" s="20">
        <f>[3]Outubro!$J$20</f>
        <v>24.48</v>
      </c>
      <c r="R7" s="20">
        <f>[3]Outubro!$J$21</f>
        <v>25.56</v>
      </c>
      <c r="S7" s="20">
        <f>[3]Outubro!$J$22</f>
        <v>23.040000000000003</v>
      </c>
      <c r="T7" s="20">
        <f>[3]Outubro!$J$23</f>
        <v>18.720000000000002</v>
      </c>
      <c r="U7" s="20">
        <f>[3]Outubro!$J$24</f>
        <v>43.56</v>
      </c>
      <c r="V7" s="20">
        <f>[3]Outubro!$J$25</f>
        <v>43.56</v>
      </c>
      <c r="W7" s="20">
        <f>[3]Outubro!$J$26</f>
        <v>39.24</v>
      </c>
      <c r="X7" s="20">
        <f>[3]Outubro!$J$27</f>
        <v>34.56</v>
      </c>
      <c r="Y7" s="20">
        <f>[3]Outubro!$J$28</f>
        <v>35.28</v>
      </c>
      <c r="Z7" s="20">
        <f>[3]Outubro!$J$29</f>
        <v>22.32</v>
      </c>
      <c r="AA7" s="20">
        <f>[3]Outubro!$J$30</f>
        <v>25.2</v>
      </c>
      <c r="AB7" s="20">
        <f>[3]Outubro!$J$31</f>
        <v>21.6</v>
      </c>
      <c r="AC7" s="20">
        <f>[3]Outubro!$J$32</f>
        <v>21.240000000000002</v>
      </c>
      <c r="AD7" s="20">
        <f>[3]Outubro!$J$33</f>
        <v>24.48</v>
      </c>
      <c r="AE7" s="20">
        <f>[3]Outubro!$J$34</f>
        <v>37.080000000000005</v>
      </c>
      <c r="AF7" s="20">
        <f>[3]Outubro!$J$35</f>
        <v>27.36</v>
      </c>
      <c r="AG7" s="47">
        <f t="shared" ref="AG7:AG17" si="1">MAX(B7:AF7)</f>
        <v>47.88</v>
      </c>
      <c r="AH7" s="2"/>
    </row>
    <row r="8" spans="1:34" ht="17.100000000000001" customHeight="1" x14ac:dyDescent="0.2">
      <c r="A8" s="16" t="s">
        <v>56</v>
      </c>
      <c r="B8" s="20">
        <f>[4]Outubro!$J$5</f>
        <v>37.080000000000005</v>
      </c>
      <c r="C8" s="20">
        <f>[4]Outubro!$J$6</f>
        <v>21.96</v>
      </c>
      <c r="D8" s="20">
        <f>[4]Outubro!$J$7</f>
        <v>34.56</v>
      </c>
      <c r="E8" s="20">
        <f>[4]Outubro!$J$8</f>
        <v>67.680000000000007</v>
      </c>
      <c r="F8" s="20">
        <f>[4]Outubro!$J$9</f>
        <v>31.319999999999997</v>
      </c>
      <c r="G8" s="20">
        <f>[4]Outubro!$J$10</f>
        <v>28.44</v>
      </c>
      <c r="H8" s="20">
        <f>[4]Outubro!$J$11</f>
        <v>42.480000000000004</v>
      </c>
      <c r="I8" s="20">
        <f>[4]Outubro!$J$12</f>
        <v>34.92</v>
      </c>
      <c r="J8" s="20">
        <f>[4]Outubro!$J$13</f>
        <v>37.440000000000005</v>
      </c>
      <c r="K8" s="20">
        <f>[4]Outubro!$J$14</f>
        <v>38.519999999999996</v>
      </c>
      <c r="L8" s="20">
        <f>[4]Outubro!$J$15</f>
        <v>45.72</v>
      </c>
      <c r="M8" s="20">
        <f>[4]Outubro!$J$16</f>
        <v>39.24</v>
      </c>
      <c r="N8" s="20">
        <f>[4]Outubro!$J$17</f>
        <v>47.16</v>
      </c>
      <c r="O8" s="20">
        <f>[4]Outubro!$J$18</f>
        <v>27.36</v>
      </c>
      <c r="P8" s="20">
        <f>[4]Outubro!$J$19</f>
        <v>27</v>
      </c>
      <c r="Q8" s="20">
        <f>[4]Outubro!$J$20</f>
        <v>28.8</v>
      </c>
      <c r="R8" s="20">
        <f>[4]Outubro!$J$21</f>
        <v>34.200000000000003</v>
      </c>
      <c r="S8" s="20">
        <f>[4]Outubro!$J$22</f>
        <v>30.6</v>
      </c>
      <c r="T8" s="20">
        <f>[4]Outubro!$J$23</f>
        <v>35.28</v>
      </c>
      <c r="U8" s="20">
        <f>[4]Outubro!$J$24</f>
        <v>37.800000000000004</v>
      </c>
      <c r="V8" s="20">
        <f>[4]Outubro!$J$25</f>
        <v>58.680000000000007</v>
      </c>
      <c r="W8" s="20">
        <f>[4]Outubro!$J$26</f>
        <v>74.160000000000011</v>
      </c>
      <c r="X8" s="20">
        <f>[4]Outubro!$J$27</f>
        <v>29.52</v>
      </c>
      <c r="Y8" s="20">
        <f>[4]Outubro!$J$28</f>
        <v>43.56</v>
      </c>
      <c r="Z8" s="20">
        <f>[4]Outubro!$J$29</f>
        <v>36.36</v>
      </c>
      <c r="AA8" s="20">
        <f>[4]Outubro!$J$30</f>
        <v>38.159999999999997</v>
      </c>
      <c r="AB8" s="20">
        <f>[4]Outubro!$J$31</f>
        <v>32.4</v>
      </c>
      <c r="AC8" s="20">
        <f>[4]Outubro!$J$32</f>
        <v>43.2</v>
      </c>
      <c r="AD8" s="20">
        <f>[4]Outubro!$J$33</f>
        <v>40.32</v>
      </c>
      <c r="AE8" s="20">
        <f>[4]Outubro!$J$34</f>
        <v>36.36</v>
      </c>
      <c r="AF8" s="20">
        <f>[4]Outubro!$J$35</f>
        <v>45.36</v>
      </c>
      <c r="AG8" s="47">
        <f t="shared" si="1"/>
        <v>74.160000000000011</v>
      </c>
      <c r="AH8" s="2"/>
    </row>
    <row r="9" spans="1:34" ht="17.100000000000001" customHeight="1" x14ac:dyDescent="0.2">
      <c r="A9" s="16" t="s">
        <v>48</v>
      </c>
      <c r="B9" s="20">
        <f>[5]Outubro!$J$5</f>
        <v>23.759999999999998</v>
      </c>
      <c r="C9" s="20">
        <f>[5]Outubro!$J$6</f>
        <v>17.28</v>
      </c>
      <c r="D9" s="20">
        <f>[5]Outubro!$J$7</f>
        <v>36.72</v>
      </c>
      <c r="E9" s="20">
        <f>[5]Outubro!$J$8</f>
        <v>25.2</v>
      </c>
      <c r="F9" s="20">
        <f>[5]Outubro!$J$9</f>
        <v>30.96</v>
      </c>
      <c r="G9" s="20">
        <f>[5]Outubro!$J$10</f>
        <v>15.840000000000002</v>
      </c>
      <c r="H9" s="20">
        <f>[5]Outubro!$J$11</f>
        <v>18.720000000000002</v>
      </c>
      <c r="I9" s="20">
        <f>[5]Outubro!$J$12</f>
        <v>29.52</v>
      </c>
      <c r="J9" s="20">
        <f>[5]Outubro!$J$13</f>
        <v>33.480000000000004</v>
      </c>
      <c r="K9" s="20">
        <f>[5]Outubro!$J$14</f>
        <v>39.6</v>
      </c>
      <c r="L9" s="20">
        <f>[5]Outubro!$J$15</f>
        <v>34.200000000000003</v>
      </c>
      <c r="M9" s="20">
        <f>[5]Outubro!$J$16</f>
        <v>60.480000000000004</v>
      </c>
      <c r="N9" s="20">
        <f>[5]Outubro!$J$17</f>
        <v>45</v>
      </c>
      <c r="O9" s="20">
        <f>[5]Outubro!$J$18</f>
        <v>28.08</v>
      </c>
      <c r="P9" s="20">
        <f>[5]Outubro!$J$19</f>
        <v>23.759999999999998</v>
      </c>
      <c r="Q9" s="20">
        <f>[5]Outubro!$J$20</f>
        <v>20.88</v>
      </c>
      <c r="R9" s="20">
        <f>[5]Outubro!$J$21</f>
        <v>25.2</v>
      </c>
      <c r="S9" s="20">
        <f>[5]Outubro!$J$22</f>
        <v>30.240000000000002</v>
      </c>
      <c r="T9" s="20">
        <f>[5]Outubro!$J$23</f>
        <v>18</v>
      </c>
      <c r="U9" s="20">
        <f>[5]Outubro!$J$24</f>
        <v>39.24</v>
      </c>
      <c r="V9" s="20">
        <f>[5]Outubro!$J$25</f>
        <v>51.480000000000004</v>
      </c>
      <c r="W9" s="20">
        <f>[5]Outubro!$J$26</f>
        <v>37.080000000000005</v>
      </c>
      <c r="X9" s="20">
        <f>[5]Outubro!$J$27</f>
        <v>34.200000000000003</v>
      </c>
      <c r="Y9" s="20">
        <f>[5]Outubro!$J$28</f>
        <v>41.04</v>
      </c>
      <c r="Z9" s="20">
        <f>[5]Outubro!$J$29</f>
        <v>38.159999999999997</v>
      </c>
      <c r="AA9" s="20">
        <f>[5]Outubro!$J$30</f>
        <v>28.08</v>
      </c>
      <c r="AB9" s="20">
        <f>[5]Outubro!$J$31</f>
        <v>28.08</v>
      </c>
      <c r="AC9" s="20">
        <f>[5]Outubro!$J$32</f>
        <v>18.36</v>
      </c>
      <c r="AD9" s="20">
        <f>[5]Outubro!$J$33</f>
        <v>32.4</v>
      </c>
      <c r="AE9" s="20">
        <f>[5]Outubro!$J$34</f>
        <v>53.28</v>
      </c>
      <c r="AF9" s="20">
        <f>[5]Outubro!$J$35</f>
        <v>34.200000000000003</v>
      </c>
      <c r="AG9" s="47">
        <f t="shared" si="1"/>
        <v>60.480000000000004</v>
      </c>
      <c r="AH9" s="2"/>
    </row>
    <row r="10" spans="1:34" ht="17.100000000000001" customHeight="1" x14ac:dyDescent="0.2">
      <c r="A10" s="16" t="s">
        <v>2</v>
      </c>
      <c r="B10" s="18">
        <f>[6]Outubro!$J$5</f>
        <v>27.36</v>
      </c>
      <c r="C10" s="18">
        <f>[6]Outubro!$J$6</f>
        <v>25.56</v>
      </c>
      <c r="D10" s="18">
        <f>[6]Outubro!$J$7</f>
        <v>43.92</v>
      </c>
      <c r="E10" s="18">
        <f>[6]Outubro!$J$8</f>
        <v>38.880000000000003</v>
      </c>
      <c r="F10" s="18">
        <f>[6]Outubro!$J$9</f>
        <v>31.319999999999997</v>
      </c>
      <c r="G10" s="18">
        <f>[6]Outubro!$J$10</f>
        <v>31.680000000000003</v>
      </c>
      <c r="H10" s="18">
        <f>[6]Outubro!$J$11</f>
        <v>45</v>
      </c>
      <c r="I10" s="18">
        <f>[6]Outubro!$J$12</f>
        <v>49.32</v>
      </c>
      <c r="J10" s="18">
        <f>[6]Outubro!$J$13</f>
        <v>52.2</v>
      </c>
      <c r="K10" s="18">
        <f>[6]Outubro!$J$14</f>
        <v>54.36</v>
      </c>
      <c r="L10" s="18">
        <f>[6]Outubro!$J$15</f>
        <v>46.440000000000005</v>
      </c>
      <c r="M10" s="18">
        <f>[6]Outubro!$J$16</f>
        <v>42.480000000000004</v>
      </c>
      <c r="N10" s="18">
        <f>[6]Outubro!$J$17</f>
        <v>51.84</v>
      </c>
      <c r="O10" s="18">
        <f>[6]Outubro!$J$18</f>
        <v>46.800000000000004</v>
      </c>
      <c r="P10" s="18">
        <f>[6]Outubro!$J$19</f>
        <v>37.800000000000004</v>
      </c>
      <c r="Q10" s="18">
        <f>[6]Outubro!$J$20</f>
        <v>31.680000000000003</v>
      </c>
      <c r="R10" s="18">
        <f>[6]Outubro!$J$21</f>
        <v>28.44</v>
      </c>
      <c r="S10" s="18">
        <f>[6]Outubro!$J$22</f>
        <v>27.720000000000002</v>
      </c>
      <c r="T10" s="18">
        <f>[6]Outubro!$J$23</f>
        <v>28.44</v>
      </c>
      <c r="U10" s="18">
        <f>[6]Outubro!$J$24</f>
        <v>50.4</v>
      </c>
      <c r="V10" s="18">
        <f>[6]Outubro!$J$25</f>
        <v>50.04</v>
      </c>
      <c r="W10" s="18">
        <f>[6]Outubro!$J$26</f>
        <v>48.96</v>
      </c>
      <c r="X10" s="18">
        <f>[6]Outubro!$J$27</f>
        <v>32.04</v>
      </c>
      <c r="Y10" s="18">
        <f>[6]Outubro!$J$28</f>
        <v>39.24</v>
      </c>
      <c r="Z10" s="18">
        <f>[6]Outubro!$J$29</f>
        <v>33.480000000000004</v>
      </c>
      <c r="AA10" s="18">
        <f>[6]Outubro!$J$30</f>
        <v>40.680000000000007</v>
      </c>
      <c r="AB10" s="18">
        <f>[6]Outubro!$J$31</f>
        <v>43.56</v>
      </c>
      <c r="AC10" s="18">
        <f>[6]Outubro!$J$32</f>
        <v>30.96</v>
      </c>
      <c r="AD10" s="18">
        <f>[6]Outubro!$J$33</f>
        <v>38.159999999999997</v>
      </c>
      <c r="AE10" s="18">
        <f>[6]Outubro!$J$34</f>
        <v>45.36</v>
      </c>
      <c r="AF10" s="18">
        <f>[6]Outubro!$J$35</f>
        <v>54.72</v>
      </c>
      <c r="AG10" s="47">
        <f t="shared" si="1"/>
        <v>54.72</v>
      </c>
      <c r="AH10" s="2"/>
    </row>
    <row r="11" spans="1:34" ht="17.100000000000001" customHeight="1" x14ac:dyDescent="0.2">
      <c r="A11" s="16" t="s">
        <v>3</v>
      </c>
      <c r="B11" s="18">
        <f>[7]Outubro!$J$5</f>
        <v>21.96</v>
      </c>
      <c r="C11" s="18">
        <f>[7]Outubro!$J$6</f>
        <v>25.92</v>
      </c>
      <c r="D11" s="18">
        <f>[7]Outubro!$J$7</f>
        <v>43.92</v>
      </c>
      <c r="E11" s="18">
        <f>[7]Outubro!$J$8</f>
        <v>30.96</v>
      </c>
      <c r="F11" s="18">
        <f>[7]Outubro!$J$9</f>
        <v>21.96</v>
      </c>
      <c r="G11" s="18">
        <f>[7]Outubro!$J$10</f>
        <v>19.440000000000001</v>
      </c>
      <c r="H11" s="18">
        <f>[7]Outubro!$J$11</f>
        <v>28.08</v>
      </c>
      <c r="I11" s="18">
        <f>[7]Outubro!$J$12</f>
        <v>29.16</v>
      </c>
      <c r="J11" s="18">
        <f>[7]Outubro!$J$13</f>
        <v>34.200000000000003</v>
      </c>
      <c r="K11" s="18">
        <f>[7]Outubro!$J$14</f>
        <v>36</v>
      </c>
      <c r="L11" s="18">
        <f>[7]Outubro!$J$15</f>
        <v>29.880000000000003</v>
      </c>
      <c r="M11" s="18">
        <f>[7]Outubro!$J$16</f>
        <v>45</v>
      </c>
      <c r="N11" s="18">
        <f>[7]Outubro!$J$17</f>
        <v>41.76</v>
      </c>
      <c r="O11" s="18">
        <f>[7]Outubro!$J$18</f>
        <v>40.680000000000007</v>
      </c>
      <c r="P11" s="18">
        <f>[7]Outubro!$J$19</f>
        <v>30.6</v>
      </c>
      <c r="Q11" s="18">
        <f>[7]Outubro!$J$20</f>
        <v>68.400000000000006</v>
      </c>
      <c r="R11" s="18">
        <f>[7]Outubro!$J$21</f>
        <v>35.28</v>
      </c>
      <c r="S11" s="18">
        <f>[7]Outubro!$J$22</f>
        <v>51.84</v>
      </c>
      <c r="T11" s="18">
        <f>[7]Outubro!$J$23</f>
        <v>24.840000000000003</v>
      </c>
      <c r="U11" s="18">
        <f>[7]Outubro!$J$24</f>
        <v>30.240000000000002</v>
      </c>
      <c r="V11" s="18">
        <f>[7]Outubro!$J$25</f>
        <v>34.56</v>
      </c>
      <c r="W11" s="18">
        <f>[7]Outubro!$J$26</f>
        <v>29.16</v>
      </c>
      <c r="X11" s="18">
        <f>[7]Outubro!$J$27</f>
        <v>57.24</v>
      </c>
      <c r="Y11" s="18">
        <f>[7]Outubro!$J$28</f>
        <v>19.8</v>
      </c>
      <c r="Z11" s="18">
        <f>[7]Outubro!$J$29</f>
        <v>24.12</v>
      </c>
      <c r="AA11" s="18">
        <f>[7]Outubro!$J$30</f>
        <v>23.759999999999998</v>
      </c>
      <c r="AB11" s="18">
        <f>[7]Outubro!$J$31</f>
        <v>45.72</v>
      </c>
      <c r="AC11" s="18">
        <f>[7]Outubro!$J$32</f>
        <v>50.04</v>
      </c>
      <c r="AD11" s="18">
        <f>[7]Outubro!$J$33</f>
        <v>33.119999999999997</v>
      </c>
      <c r="AE11" s="18">
        <f>[7]Outubro!$J$34</f>
        <v>28.08</v>
      </c>
      <c r="AF11" s="18">
        <f>[7]Outubro!$J$35</f>
        <v>27.720000000000002</v>
      </c>
      <c r="AG11" s="47">
        <f>MAX(B11:AF11)</f>
        <v>68.400000000000006</v>
      </c>
      <c r="AH11" s="2"/>
    </row>
    <row r="12" spans="1:34" ht="17.100000000000001" customHeight="1" x14ac:dyDescent="0.2">
      <c r="A12" s="16" t="s">
        <v>4</v>
      </c>
      <c r="B12" s="18">
        <f>[8]Outubro!$J$5</f>
        <v>29.52</v>
      </c>
      <c r="C12" s="18">
        <f>[8]Outubro!$J$6</f>
        <v>25.92</v>
      </c>
      <c r="D12" s="18">
        <f>[8]Outubro!$J$7</f>
        <v>29.52</v>
      </c>
      <c r="E12" s="18">
        <f>[8]Outubro!$J$8</f>
        <v>36</v>
      </c>
      <c r="F12" s="18">
        <f>[8]Outubro!$J$9</f>
        <v>30.240000000000002</v>
      </c>
      <c r="G12" s="18">
        <f>[8]Outubro!$J$10</f>
        <v>26.64</v>
      </c>
      <c r="H12" s="18">
        <f>[8]Outubro!$J$11</f>
        <v>32.4</v>
      </c>
      <c r="I12" s="18">
        <f>[8]Outubro!$J$12</f>
        <v>30.6</v>
      </c>
      <c r="J12" s="18">
        <f>[8]Outubro!$J$13</f>
        <v>38.519999999999996</v>
      </c>
      <c r="K12" s="18">
        <f>[8]Outubro!$J$14</f>
        <v>37.800000000000004</v>
      </c>
      <c r="L12" s="18">
        <f>[8]Outubro!$J$15</f>
        <v>38.519999999999996</v>
      </c>
      <c r="M12" s="18">
        <f>[8]Outubro!$J$16</f>
        <v>55.440000000000005</v>
      </c>
      <c r="N12" s="18">
        <f>[8]Outubro!$J$17</f>
        <v>43.56</v>
      </c>
      <c r="O12" s="18">
        <f>[8]Outubro!$J$18</f>
        <v>38.880000000000003</v>
      </c>
      <c r="P12" s="18">
        <f>[8]Outubro!$J$19</f>
        <v>33.840000000000003</v>
      </c>
      <c r="Q12" s="18">
        <f>[8]Outubro!$J$20</f>
        <v>36</v>
      </c>
      <c r="R12" s="18">
        <f>[8]Outubro!$J$21</f>
        <v>58.680000000000007</v>
      </c>
      <c r="S12" s="18">
        <f>[8]Outubro!$J$22</f>
        <v>77.400000000000006</v>
      </c>
      <c r="T12" s="18">
        <f>[8]Outubro!$J$23</f>
        <v>25.56</v>
      </c>
      <c r="U12" s="18">
        <f>[8]Outubro!$J$24</f>
        <v>41.76</v>
      </c>
      <c r="V12" s="18">
        <f>[8]Outubro!$J$25</f>
        <v>52.2</v>
      </c>
      <c r="W12" s="18">
        <f>[8]Outubro!$J$26</f>
        <v>40.680000000000007</v>
      </c>
      <c r="X12" s="18">
        <f>[8]Outubro!$J$27</f>
        <v>60.480000000000004</v>
      </c>
      <c r="Y12" s="18">
        <f>[8]Outubro!$J$28</f>
        <v>42.480000000000004</v>
      </c>
      <c r="Z12" s="18">
        <f>[8]Outubro!$J$29</f>
        <v>33.840000000000003</v>
      </c>
      <c r="AA12" s="18">
        <f>[8]Outubro!$J$30</f>
        <v>32.04</v>
      </c>
      <c r="AB12" s="18">
        <f>[8]Outubro!$J$31</f>
        <v>43.56</v>
      </c>
      <c r="AC12" s="18">
        <f>[8]Outubro!$J$32</f>
        <v>76.680000000000007</v>
      </c>
      <c r="AD12" s="18">
        <f>[8]Outubro!$J$33</f>
        <v>50.4</v>
      </c>
      <c r="AE12" s="18">
        <f>[8]Outubro!$J$34</f>
        <v>28.8</v>
      </c>
      <c r="AF12" s="18">
        <f>[8]Outubro!$J$35</f>
        <v>41.04</v>
      </c>
      <c r="AG12" s="47">
        <f t="shared" si="1"/>
        <v>77.400000000000006</v>
      </c>
      <c r="AH12" s="2"/>
    </row>
    <row r="13" spans="1:34" ht="17.100000000000001" customHeight="1" x14ac:dyDescent="0.2">
      <c r="A13" s="16" t="s">
        <v>5</v>
      </c>
      <c r="B13" s="18">
        <f>[9]Outubro!$J$5</f>
        <v>40.32</v>
      </c>
      <c r="C13" s="18">
        <f>[9]Outubro!$J$6</f>
        <v>20.52</v>
      </c>
      <c r="D13" s="18">
        <f>[9]Outubro!$J$7</f>
        <v>31.319999999999997</v>
      </c>
      <c r="E13" s="18">
        <f>[9]Outubro!$J$8</f>
        <v>39.24</v>
      </c>
      <c r="F13" s="18">
        <f>[9]Outubro!$J$9</f>
        <v>42.480000000000004</v>
      </c>
      <c r="G13" s="18">
        <f>[9]Outubro!$J$10</f>
        <v>30.240000000000002</v>
      </c>
      <c r="H13" s="18">
        <f>[9]Outubro!$J$11</f>
        <v>18.720000000000002</v>
      </c>
      <c r="I13" s="18">
        <f>[9]Outubro!$J$12</f>
        <v>30.6</v>
      </c>
      <c r="J13" s="18">
        <f>[9]Outubro!$J$13</f>
        <v>42.84</v>
      </c>
      <c r="K13" s="18">
        <f>[9]Outubro!$J$14</f>
        <v>38.880000000000003</v>
      </c>
      <c r="L13" s="18">
        <f>[9]Outubro!$J$15</f>
        <v>45.36</v>
      </c>
      <c r="M13" s="18">
        <f>[9]Outubro!$J$16</f>
        <v>39.6</v>
      </c>
      <c r="N13" s="18">
        <f>[9]Outubro!$J$17</f>
        <v>39.6</v>
      </c>
      <c r="O13" s="18">
        <f>[9]Outubro!$J$18</f>
        <v>45</v>
      </c>
      <c r="P13" s="18">
        <f>[9]Outubro!$J$19</f>
        <v>41.4</v>
      </c>
      <c r="Q13" s="18">
        <f>[9]Outubro!$J$20</f>
        <v>29.880000000000003</v>
      </c>
      <c r="R13" s="18">
        <f>[9]Outubro!$J$21</f>
        <v>32.04</v>
      </c>
      <c r="S13" s="18">
        <f>[9]Outubro!$J$22</f>
        <v>28.44</v>
      </c>
      <c r="T13" s="18">
        <f>[9]Outubro!$J$23</f>
        <v>21.240000000000002</v>
      </c>
      <c r="U13" s="18">
        <f>[9]Outubro!$J$24</f>
        <v>47.519999999999996</v>
      </c>
      <c r="V13" s="18">
        <f>[9]Outubro!$J$25</f>
        <v>58.32</v>
      </c>
      <c r="W13" s="18">
        <f>[9]Outubro!$J$26</f>
        <v>25.2</v>
      </c>
      <c r="X13" s="18">
        <f>[9]Outubro!$J$27</f>
        <v>37.080000000000005</v>
      </c>
      <c r="Y13" s="18">
        <f>[9]Outubro!$J$28</f>
        <v>29.880000000000003</v>
      </c>
      <c r="Z13" s="18">
        <f>[9]Outubro!$J$29</f>
        <v>28.44</v>
      </c>
      <c r="AA13" s="18">
        <f>[9]Outubro!$J$30</f>
        <v>42.84</v>
      </c>
      <c r="AB13" s="18">
        <f>[9]Outubro!$J$31</f>
        <v>33.119999999999997</v>
      </c>
      <c r="AC13" s="18">
        <f>[9]Outubro!$J$32</f>
        <v>20.52</v>
      </c>
      <c r="AD13" s="18">
        <f>[9]Outubro!$J$33</f>
        <v>29.52</v>
      </c>
      <c r="AE13" s="18">
        <f>[9]Outubro!$J$34</f>
        <v>38.880000000000003</v>
      </c>
      <c r="AF13" s="18">
        <f>[9]Outubro!$J$35</f>
        <v>31.319999999999997</v>
      </c>
      <c r="AG13" s="47">
        <f t="shared" si="1"/>
        <v>58.32</v>
      </c>
      <c r="AH13" s="2"/>
    </row>
    <row r="14" spans="1:34" ht="17.100000000000001" customHeight="1" x14ac:dyDescent="0.2">
      <c r="A14" s="16" t="s">
        <v>50</v>
      </c>
      <c r="B14" s="18">
        <f>[10]Outubro!$J$5</f>
        <v>30.6</v>
      </c>
      <c r="C14" s="18">
        <f>[10]Outubro!$J$6</f>
        <v>28.8</v>
      </c>
      <c r="D14" s="18">
        <f>[10]Outubro!$J$7</f>
        <v>33.840000000000003</v>
      </c>
      <c r="E14" s="18">
        <f>[10]Outubro!$J$8</f>
        <v>38.880000000000003</v>
      </c>
      <c r="F14" s="18">
        <f>[10]Outubro!$J$9</f>
        <v>29.880000000000003</v>
      </c>
      <c r="G14" s="18">
        <f>[10]Outubro!$J$10</f>
        <v>27.720000000000002</v>
      </c>
      <c r="H14" s="18">
        <f>[10]Outubro!$J$11</f>
        <v>33.480000000000004</v>
      </c>
      <c r="I14" s="18">
        <f>[10]Outubro!$J$12</f>
        <v>31.319999999999997</v>
      </c>
      <c r="J14" s="18">
        <f>[10]Outubro!$J$13</f>
        <v>42.480000000000004</v>
      </c>
      <c r="K14" s="18">
        <f>[10]Outubro!$J$14</f>
        <v>43.56</v>
      </c>
      <c r="L14" s="18">
        <f>[10]Outubro!$J$15</f>
        <v>38.880000000000003</v>
      </c>
      <c r="M14" s="18">
        <f>[10]Outubro!$J$16</f>
        <v>44.28</v>
      </c>
      <c r="N14" s="18">
        <f>[10]Outubro!$J$17</f>
        <v>51.84</v>
      </c>
      <c r="O14" s="18">
        <f>[10]Outubro!$J$18</f>
        <v>43.56</v>
      </c>
      <c r="P14" s="18">
        <f>[10]Outubro!$J$19</f>
        <v>65.52</v>
      </c>
      <c r="Q14" s="18">
        <f>[10]Outubro!$J$20</f>
        <v>34.200000000000003</v>
      </c>
      <c r="R14" s="18">
        <f>[10]Outubro!$J$21</f>
        <v>36.36</v>
      </c>
      <c r="S14" s="18">
        <f>[10]Outubro!$J$22</f>
        <v>31.680000000000003</v>
      </c>
      <c r="T14" s="18">
        <f>[10]Outubro!$J$23</f>
        <v>33.119999999999997</v>
      </c>
      <c r="U14" s="18">
        <f>[10]Outubro!$J$24</f>
        <v>37.080000000000005</v>
      </c>
      <c r="V14" s="18">
        <f>[10]Outubro!$J$25</f>
        <v>47.16</v>
      </c>
      <c r="W14" s="18">
        <f>[10]Outubro!$J$26</f>
        <v>36.36</v>
      </c>
      <c r="X14" s="18">
        <f>[10]Outubro!$J$27</f>
        <v>54.36</v>
      </c>
      <c r="Y14" s="18">
        <f>[10]Outubro!$J$28</f>
        <v>60.12</v>
      </c>
      <c r="Z14" s="18">
        <f>[10]Outubro!$J$29</f>
        <v>37.440000000000005</v>
      </c>
      <c r="AA14" s="18">
        <f>[10]Outubro!$J$30</f>
        <v>45.72</v>
      </c>
      <c r="AB14" s="18">
        <f>[10]Outubro!$J$31</f>
        <v>37.080000000000005</v>
      </c>
      <c r="AC14" s="18">
        <f>[10]Outubro!$J$32</f>
        <v>113.4</v>
      </c>
      <c r="AD14" s="18">
        <f>[10]Outubro!$J$33</f>
        <v>44.28</v>
      </c>
      <c r="AE14" s="18">
        <f>[10]Outubro!$J$34</f>
        <v>28.08</v>
      </c>
      <c r="AF14" s="18">
        <f>[10]Outubro!$J$35</f>
        <v>52.2</v>
      </c>
      <c r="AG14" s="47">
        <f>MAX(B14:AF14)</f>
        <v>113.4</v>
      </c>
      <c r="AH14" s="2"/>
    </row>
    <row r="15" spans="1:34" ht="17.100000000000001" customHeight="1" x14ac:dyDescent="0.2">
      <c r="A15" s="16" t="s">
        <v>6</v>
      </c>
      <c r="B15" s="18">
        <f>[11]Outubro!$J$5</f>
        <v>23.400000000000002</v>
      </c>
      <c r="C15" s="18">
        <f>[11]Outubro!$J$6</f>
        <v>17.28</v>
      </c>
      <c r="D15" s="18">
        <f>[11]Outubro!$J$7</f>
        <v>24.48</v>
      </c>
      <c r="E15" s="18">
        <f>[11]Outubro!$J$8</f>
        <v>29.880000000000003</v>
      </c>
      <c r="F15" s="18">
        <f>[11]Outubro!$J$9</f>
        <v>32.04</v>
      </c>
      <c r="G15" s="18">
        <f>[11]Outubro!$J$10</f>
        <v>35.28</v>
      </c>
      <c r="H15" s="18">
        <f>[11]Outubro!$J$11</f>
        <v>24.48</v>
      </c>
      <c r="I15" s="18">
        <f>[11]Outubro!$J$12</f>
        <v>29.16</v>
      </c>
      <c r="J15" s="18">
        <f>[11]Outubro!$J$13</f>
        <v>29.16</v>
      </c>
      <c r="K15" s="18">
        <f>[11]Outubro!$J$14</f>
        <v>57.960000000000008</v>
      </c>
      <c r="L15" s="18">
        <f>[11]Outubro!$J$15</f>
        <v>29.16</v>
      </c>
      <c r="M15" s="18">
        <f>[11]Outubro!$J$16</f>
        <v>19.079999999999998</v>
      </c>
      <c r="N15" s="18">
        <f>[11]Outubro!$J$17</f>
        <v>50.4</v>
      </c>
      <c r="O15" s="18">
        <f>[11]Outubro!$J$18</f>
        <v>28.44</v>
      </c>
      <c r="P15" s="18">
        <f>[11]Outubro!$J$19</f>
        <v>24.12</v>
      </c>
      <c r="Q15" s="18">
        <f>[11]Outubro!$J$20</f>
        <v>30.240000000000002</v>
      </c>
      <c r="R15" s="18">
        <f>[11]Outubro!$J$21</f>
        <v>64.44</v>
      </c>
      <c r="S15" s="18">
        <f>[11]Outubro!$J$22</f>
        <v>20.16</v>
      </c>
      <c r="T15" s="18">
        <f>[11]Outubro!$J$23</f>
        <v>25.2</v>
      </c>
      <c r="U15" s="18">
        <f>[11]Outubro!$J$24</f>
        <v>39.6</v>
      </c>
      <c r="V15" s="18">
        <f>[11]Outubro!$J$25</f>
        <v>41.04</v>
      </c>
      <c r="W15" s="18">
        <f>[11]Outubro!$J$26</f>
        <v>41.04</v>
      </c>
      <c r="X15" s="18">
        <f>[11]Outubro!$J$27</f>
        <v>32.76</v>
      </c>
      <c r="Y15" s="18">
        <f>[11]Outubro!$J$28</f>
        <v>52.2</v>
      </c>
      <c r="Z15" s="18">
        <f>[11]Outubro!$J$29</f>
        <v>24.12</v>
      </c>
      <c r="AA15" s="18">
        <f>[11]Outubro!$J$30</f>
        <v>40.680000000000007</v>
      </c>
      <c r="AB15" s="18">
        <f>[11]Outubro!$J$31</f>
        <v>35.64</v>
      </c>
      <c r="AC15" s="18">
        <f>[11]Outubro!$J$32</f>
        <v>23.040000000000003</v>
      </c>
      <c r="AD15" s="18">
        <f>[11]Outubro!$J$33</f>
        <v>53.64</v>
      </c>
      <c r="AE15" s="18">
        <f>[11]Outubro!$J$34</f>
        <v>40.32</v>
      </c>
      <c r="AF15" s="18">
        <f>[11]Outubro!$J$35</f>
        <v>34.92</v>
      </c>
      <c r="AG15" s="47">
        <f t="shared" si="1"/>
        <v>64.44</v>
      </c>
      <c r="AH15" s="2"/>
    </row>
    <row r="16" spans="1:34" ht="17.100000000000001" customHeight="1" x14ac:dyDescent="0.2">
      <c r="A16" s="16" t="s">
        <v>7</v>
      </c>
      <c r="B16" s="18">
        <f>[12]Outubro!$J$5</f>
        <v>25.56</v>
      </c>
      <c r="C16" s="18">
        <f>[12]Outubro!$J$6</f>
        <v>23.759999999999998</v>
      </c>
      <c r="D16" s="18">
        <f>[12]Outubro!$J$7</f>
        <v>40.32</v>
      </c>
      <c r="E16" s="18">
        <f>[12]Outubro!$J$8</f>
        <v>34.200000000000003</v>
      </c>
      <c r="F16" s="18">
        <f>[12]Outubro!$J$9</f>
        <v>34.200000000000003</v>
      </c>
      <c r="G16" s="18">
        <f>[12]Outubro!$J$10</f>
        <v>25.92</v>
      </c>
      <c r="H16" s="18">
        <f>[12]Outubro!$J$11</f>
        <v>39.96</v>
      </c>
      <c r="I16" s="18">
        <f>[12]Outubro!$J$12</f>
        <v>40.32</v>
      </c>
      <c r="J16" s="18">
        <f>[12]Outubro!$J$13</f>
        <v>44.28</v>
      </c>
      <c r="K16" s="18">
        <f>[12]Outubro!$J$14</f>
        <v>45.72</v>
      </c>
      <c r="L16" s="18">
        <f>[12]Outubro!$J$15</f>
        <v>27.720000000000002</v>
      </c>
      <c r="M16" s="18">
        <f>[12]Outubro!$J$16</f>
        <v>38.159999999999997</v>
      </c>
      <c r="N16" s="18">
        <f>[12]Outubro!$J$17</f>
        <v>48.6</v>
      </c>
      <c r="O16" s="18">
        <f>[12]Outubro!$J$18</f>
        <v>18.36</v>
      </c>
      <c r="P16" s="18">
        <f>[12]Outubro!$J$19</f>
        <v>27.36</v>
      </c>
      <c r="Q16" s="18">
        <f>[12]Outubro!$J$20</f>
        <v>25.2</v>
      </c>
      <c r="R16" s="18">
        <f>[12]Outubro!$J$21</f>
        <v>24.48</v>
      </c>
      <c r="S16" s="18">
        <f>[12]Outubro!$J$22</f>
        <v>27.36</v>
      </c>
      <c r="T16" s="18">
        <f>[12]Outubro!$J$23</f>
        <v>31.680000000000003</v>
      </c>
      <c r="U16" s="18">
        <f>[12]Outubro!$J$24</f>
        <v>54.72</v>
      </c>
      <c r="V16" s="18">
        <f>[12]Outubro!$J$25</f>
        <v>61.560000000000009</v>
      </c>
      <c r="W16" s="18">
        <f>[12]Outubro!$J$26</f>
        <v>64.44</v>
      </c>
      <c r="X16" s="18">
        <f>[12]Outubro!$J$27</f>
        <v>46.080000000000005</v>
      </c>
      <c r="Y16" s="18">
        <f>[12]Outubro!$J$28</f>
        <v>39.96</v>
      </c>
      <c r="Z16" s="18">
        <f>[12]Outubro!$J$29</f>
        <v>39.6</v>
      </c>
      <c r="AA16" s="18">
        <f>[12]Outubro!$J$30</f>
        <v>51.480000000000004</v>
      </c>
      <c r="AB16" s="18">
        <f>[12]Outubro!$J$31</f>
        <v>39.96</v>
      </c>
      <c r="AC16" s="18">
        <f>[12]Outubro!$J$32</f>
        <v>24.48</v>
      </c>
      <c r="AD16" s="18">
        <f>[12]Outubro!$J$33</f>
        <v>42.84</v>
      </c>
      <c r="AE16" s="18">
        <f>[12]Outubro!$J$34</f>
        <v>45.72</v>
      </c>
      <c r="AF16" s="18">
        <f>[12]Outubro!$J$35</f>
        <v>50.04</v>
      </c>
      <c r="AG16" s="47">
        <f t="shared" si="1"/>
        <v>64.44</v>
      </c>
      <c r="AH16" s="2"/>
    </row>
    <row r="17" spans="1:34" ht="17.100000000000001" customHeight="1" x14ac:dyDescent="0.2">
      <c r="A17" s="16" t="s">
        <v>8</v>
      </c>
      <c r="B17" s="18">
        <f>[13]Outubro!$J$5</f>
        <v>26.64</v>
      </c>
      <c r="C17" s="18">
        <f>[13]Outubro!$J$6</f>
        <v>24.840000000000003</v>
      </c>
      <c r="D17" s="18">
        <f>[13]Outubro!$J$7</f>
        <v>51.480000000000004</v>
      </c>
      <c r="E17" s="18">
        <f>[13]Outubro!$J$8</f>
        <v>29.880000000000003</v>
      </c>
      <c r="F17" s="18">
        <f>[13]Outubro!$J$9</f>
        <v>29.880000000000003</v>
      </c>
      <c r="G17" s="18">
        <f>[13]Outubro!$J$10</f>
        <v>28.8</v>
      </c>
      <c r="H17" s="18">
        <f>[13]Outubro!$J$11</f>
        <v>41.76</v>
      </c>
      <c r="I17" s="18">
        <f>[13]Outubro!$J$12</f>
        <v>39.6</v>
      </c>
      <c r="J17" s="18">
        <f>[13]Outubro!$J$13</f>
        <v>45.72</v>
      </c>
      <c r="K17" s="18">
        <f>[13]Outubro!$J$14</f>
        <v>50.4</v>
      </c>
      <c r="L17" s="18">
        <f>[13]Outubro!$J$15</f>
        <v>37.440000000000005</v>
      </c>
      <c r="M17" s="18">
        <f>[13]Outubro!$J$16</f>
        <v>37.800000000000004</v>
      </c>
      <c r="N17" s="18">
        <f>[13]Outubro!$J$17</f>
        <v>34.200000000000003</v>
      </c>
      <c r="O17" s="18">
        <f>[13]Outubro!$J$18</f>
        <v>25.92</v>
      </c>
      <c r="P17" s="18">
        <f>[13]Outubro!$J$19</f>
        <v>36.72</v>
      </c>
      <c r="Q17" s="18">
        <f>[13]Outubro!$J$20</f>
        <v>44.28</v>
      </c>
      <c r="R17" s="18">
        <f>[13]Outubro!$J$21</f>
        <v>28.08</v>
      </c>
      <c r="S17" s="18">
        <f>[13]Outubro!$J$22</f>
        <v>25.56</v>
      </c>
      <c r="T17" s="18">
        <f>[13]Outubro!$J$23</f>
        <v>21.96</v>
      </c>
      <c r="U17" s="18">
        <f>[13]Outubro!$J$24</f>
        <v>44.64</v>
      </c>
      <c r="V17" s="18">
        <f>[13]Outubro!$J$25</f>
        <v>72</v>
      </c>
      <c r="W17" s="18">
        <f>[13]Outubro!$J$26</f>
        <v>36</v>
      </c>
      <c r="X17" s="18">
        <f>[13]Outubro!$J$27</f>
        <v>37.080000000000005</v>
      </c>
      <c r="Y17" s="18">
        <f>[13]Outubro!$J$28</f>
        <v>52.2</v>
      </c>
      <c r="Z17" s="18">
        <f>[13]Outubro!$J$29</f>
        <v>37.440000000000005</v>
      </c>
      <c r="AA17" s="18">
        <f>[13]Outubro!$J$30</f>
        <v>34.56</v>
      </c>
      <c r="AB17" s="18">
        <f>[13]Outubro!$J$31</f>
        <v>31.680000000000003</v>
      </c>
      <c r="AC17" s="18">
        <f>[13]Outubro!$J$32</f>
        <v>34.56</v>
      </c>
      <c r="AD17" s="18">
        <f>[13]Outubro!$J$33</f>
        <v>35.64</v>
      </c>
      <c r="AE17" s="18">
        <f>[13]Outubro!$J$34</f>
        <v>32.4</v>
      </c>
      <c r="AF17" s="18">
        <f>[13]Outubro!$J$35</f>
        <v>39.6</v>
      </c>
      <c r="AG17" s="47">
        <f t="shared" si="1"/>
        <v>72</v>
      </c>
      <c r="AH17" s="2"/>
    </row>
    <row r="18" spans="1:34" ht="17.100000000000001" customHeight="1" x14ac:dyDescent="0.2">
      <c r="A18" s="16" t="s">
        <v>9</v>
      </c>
      <c r="B18" s="18">
        <f>[14]Outubro!$J$5</f>
        <v>25.2</v>
      </c>
      <c r="C18" s="18">
        <f>[14]Outubro!$J$6</f>
        <v>25.56</v>
      </c>
      <c r="D18" s="18">
        <f>[14]Outubro!$J$7</f>
        <v>46.800000000000004</v>
      </c>
      <c r="E18" s="18">
        <f>[14]Outubro!$J$8</f>
        <v>51.480000000000004</v>
      </c>
      <c r="F18" s="18">
        <f>[14]Outubro!$J$9</f>
        <v>36.72</v>
      </c>
      <c r="G18" s="18">
        <f>[14]Outubro!$J$10</f>
        <v>28.08</v>
      </c>
      <c r="H18" s="18">
        <f>[14]Outubro!$J$11</f>
        <v>41.76</v>
      </c>
      <c r="I18" s="18">
        <f>[14]Outubro!$J$12</f>
        <v>45.72</v>
      </c>
      <c r="J18" s="18">
        <f>[14]Outubro!$J$13</f>
        <v>42.480000000000004</v>
      </c>
      <c r="K18" s="18">
        <f>[14]Outubro!$J$14</f>
        <v>46.080000000000005</v>
      </c>
      <c r="L18" s="18">
        <f>[14]Outubro!$J$15</f>
        <v>33.119999999999997</v>
      </c>
      <c r="M18" s="18">
        <f>[14]Outubro!$J$16</f>
        <v>29.16</v>
      </c>
      <c r="N18" s="18">
        <f>[14]Outubro!$J$17</f>
        <v>37.800000000000004</v>
      </c>
      <c r="O18" s="18">
        <f>[14]Outubro!$J$18</f>
        <v>20.16</v>
      </c>
      <c r="P18" s="18">
        <f>[14]Outubro!$J$19</f>
        <v>34.200000000000003</v>
      </c>
      <c r="Q18" s="18">
        <f>[14]Outubro!$J$20</f>
        <v>52.2</v>
      </c>
      <c r="R18" s="18">
        <f>[14]Outubro!$J$21</f>
        <v>28.8</v>
      </c>
      <c r="S18" s="18">
        <f>[14]Outubro!$J$22</f>
        <v>29.52</v>
      </c>
      <c r="T18" s="18">
        <f>[14]Outubro!$J$23</f>
        <v>30.6</v>
      </c>
      <c r="U18" s="18">
        <f>[14]Outubro!$J$24</f>
        <v>42.84</v>
      </c>
      <c r="V18" s="18">
        <f>[14]Outubro!$J$25</f>
        <v>70.2</v>
      </c>
      <c r="W18" s="18">
        <f>[14]Outubro!$J$26</f>
        <v>65.160000000000011</v>
      </c>
      <c r="X18" s="18">
        <f>[14]Outubro!$J$27</f>
        <v>36</v>
      </c>
      <c r="Y18" s="18">
        <f>[14]Outubro!$J$28</f>
        <v>39.96</v>
      </c>
      <c r="Z18" s="18">
        <f>[14]Outubro!$J$29</f>
        <v>54</v>
      </c>
      <c r="AA18" s="18">
        <f>[14]Outubro!$J$30</f>
        <v>52.56</v>
      </c>
      <c r="AB18" s="18">
        <f>[14]Outubro!$J$31</f>
        <v>28.44</v>
      </c>
      <c r="AC18" s="18">
        <f>[14]Outubro!$J$32</f>
        <v>32.04</v>
      </c>
      <c r="AD18" s="18">
        <f>[14]Outubro!$J$33</f>
        <v>35.28</v>
      </c>
      <c r="AE18" s="18">
        <f>[14]Outubro!$J$34</f>
        <v>31.319999999999997</v>
      </c>
      <c r="AF18" s="18">
        <f>[14]Outubro!$J$35</f>
        <v>36.72</v>
      </c>
      <c r="AG18" s="47">
        <f t="shared" ref="AG18:AG25" si="2">MAX(B18:AF18)</f>
        <v>70.2</v>
      </c>
      <c r="AH18" s="2"/>
    </row>
    <row r="19" spans="1:34" ht="17.100000000000001" customHeight="1" x14ac:dyDescent="0.2">
      <c r="A19" s="16" t="s">
        <v>49</v>
      </c>
      <c r="B19" s="18">
        <f>[15]Outubro!$J$5</f>
        <v>20.88</v>
      </c>
      <c r="C19" s="18">
        <f>[15]Outubro!$J$6</f>
        <v>19.079999999999998</v>
      </c>
      <c r="D19" s="18">
        <f>[15]Outubro!$J$7</f>
        <v>42.12</v>
      </c>
      <c r="E19" s="18">
        <f>[15]Outubro!$J$8</f>
        <v>27</v>
      </c>
      <c r="F19" s="18">
        <f>[15]Outubro!$J$9</f>
        <v>19.079999999999998</v>
      </c>
      <c r="G19" s="18">
        <f>[15]Outubro!$J$10</f>
        <v>23.400000000000002</v>
      </c>
      <c r="H19" s="18">
        <f>[15]Outubro!$J$11</f>
        <v>26.64</v>
      </c>
      <c r="I19" s="18">
        <f>[15]Outubro!$J$12</f>
        <v>30.96</v>
      </c>
      <c r="J19" s="18">
        <f>[15]Outubro!$J$13</f>
        <v>30.6</v>
      </c>
      <c r="K19" s="18">
        <f>[15]Outubro!$J$14</f>
        <v>29.52</v>
      </c>
      <c r="L19" s="18">
        <f>[15]Outubro!$J$15</f>
        <v>32.04</v>
      </c>
      <c r="M19" s="18">
        <f>[15]Outubro!$J$16</f>
        <v>37.440000000000005</v>
      </c>
      <c r="N19" s="18">
        <f>[15]Outubro!$J$17</f>
        <v>40.680000000000007</v>
      </c>
      <c r="O19" s="18">
        <f>[15]Outubro!$J$18</f>
        <v>22.68</v>
      </c>
      <c r="P19" s="18">
        <f>[15]Outubro!$J$19</f>
        <v>44.28</v>
      </c>
      <c r="Q19" s="18">
        <f>[15]Outubro!$J$20</f>
        <v>22.32</v>
      </c>
      <c r="R19" s="18">
        <f>[15]Outubro!$J$21</f>
        <v>25.56</v>
      </c>
      <c r="S19" s="18">
        <f>[15]Outubro!$J$22</f>
        <v>28.08</v>
      </c>
      <c r="T19" s="18">
        <f>[15]Outubro!$J$23</f>
        <v>20.16</v>
      </c>
      <c r="U19" s="18">
        <f>[15]Outubro!$J$24</f>
        <v>47.16</v>
      </c>
      <c r="V19" s="18">
        <f>[15]Outubro!$J$25</f>
        <v>43.92</v>
      </c>
      <c r="W19" s="18">
        <f>[15]Outubro!$J$26</f>
        <v>38.880000000000003</v>
      </c>
      <c r="X19" s="18">
        <f>[15]Outubro!$J$27</f>
        <v>37.440000000000005</v>
      </c>
      <c r="Y19" s="18">
        <f>[15]Outubro!$J$28</f>
        <v>42.480000000000004</v>
      </c>
      <c r="Z19" s="18">
        <f>[15]Outubro!$J$29</f>
        <v>32.4</v>
      </c>
      <c r="AA19" s="18">
        <f>[15]Outubro!$J$30</f>
        <v>29.16</v>
      </c>
      <c r="AB19" s="18">
        <f>[15]Outubro!$J$31</f>
        <v>54.72</v>
      </c>
      <c r="AC19" s="18">
        <f>[15]Outubro!$J$32</f>
        <v>19.440000000000001</v>
      </c>
      <c r="AD19" s="18">
        <f>[15]Outubro!$J$33</f>
        <v>25.92</v>
      </c>
      <c r="AE19" s="18">
        <f>[15]Outubro!$J$34</f>
        <v>51.12</v>
      </c>
      <c r="AF19" s="18">
        <f>[15]Outubro!$J$35</f>
        <v>36</v>
      </c>
      <c r="AG19" s="47">
        <f t="shared" si="2"/>
        <v>54.72</v>
      </c>
      <c r="AH19" s="2"/>
    </row>
    <row r="20" spans="1:34" ht="17.100000000000001" customHeight="1" x14ac:dyDescent="0.2">
      <c r="A20" s="16" t="s">
        <v>10</v>
      </c>
      <c r="B20" s="18">
        <f>[16]Outubro!$J$5</f>
        <v>23.040000000000003</v>
      </c>
      <c r="C20" s="18">
        <f>[16]Outubro!$J$6</f>
        <v>16.920000000000002</v>
      </c>
      <c r="D20" s="18">
        <f>[16]Outubro!$J$7</f>
        <v>62.28</v>
      </c>
      <c r="E20" s="18">
        <f>[16]Outubro!$J$8</f>
        <v>28.08</v>
      </c>
      <c r="F20" s="18">
        <f>[16]Outubro!$J$9</f>
        <v>23.040000000000003</v>
      </c>
      <c r="G20" s="18">
        <f>[16]Outubro!$J$10</f>
        <v>22.68</v>
      </c>
      <c r="H20" s="18">
        <f>[16]Outubro!$J$11</f>
        <v>38.159999999999997</v>
      </c>
      <c r="I20" s="18">
        <f>[16]Outubro!$J$12</f>
        <v>37.440000000000005</v>
      </c>
      <c r="J20" s="18">
        <f>[16]Outubro!$J$13</f>
        <v>36.72</v>
      </c>
      <c r="K20" s="18">
        <f>[16]Outubro!$J$14</f>
        <v>42.480000000000004</v>
      </c>
      <c r="L20" s="18">
        <f>[16]Outubro!$J$15</f>
        <v>28.8</v>
      </c>
      <c r="M20" s="18">
        <f>[16]Outubro!$J$16</f>
        <v>32.4</v>
      </c>
      <c r="N20" s="18">
        <f>[16]Outubro!$J$17</f>
        <v>48.6</v>
      </c>
      <c r="O20" s="18">
        <f>[16]Outubro!$J$18</f>
        <v>20.88</v>
      </c>
      <c r="P20" s="18">
        <f>[16]Outubro!$J$19</f>
        <v>24.12</v>
      </c>
      <c r="Q20" s="18">
        <f>[16]Outubro!$J$20</f>
        <v>29.880000000000003</v>
      </c>
      <c r="R20" s="18">
        <f>[16]Outubro!$J$21</f>
        <v>24.840000000000003</v>
      </c>
      <c r="S20" s="18">
        <f>[16]Outubro!$J$22</f>
        <v>29.16</v>
      </c>
      <c r="T20" s="18">
        <f>[16]Outubro!$J$23</f>
        <v>18</v>
      </c>
      <c r="U20" s="18">
        <f>[16]Outubro!$J$24</f>
        <v>39.24</v>
      </c>
      <c r="V20" s="18">
        <f>[16]Outubro!$J$25</f>
        <v>63</v>
      </c>
      <c r="W20" s="18">
        <f>[16]Outubro!$J$26</f>
        <v>32.04</v>
      </c>
      <c r="X20" s="18">
        <f>[16]Outubro!$J$27</f>
        <v>33.119999999999997</v>
      </c>
      <c r="Y20" s="18">
        <f>[16]Outubro!$J$28</f>
        <v>33.119999999999997</v>
      </c>
      <c r="Z20" s="18">
        <f>[16]Outubro!$J$29</f>
        <v>30.240000000000002</v>
      </c>
      <c r="AA20" s="18">
        <f>[16]Outubro!$J$30</f>
        <v>44.64</v>
      </c>
      <c r="AB20" s="18">
        <f>[16]Outubro!$J$31</f>
        <v>27.36</v>
      </c>
      <c r="AC20" s="18">
        <f>[16]Outubro!$J$32</f>
        <v>23.400000000000002</v>
      </c>
      <c r="AD20" s="18">
        <f>[16]Outubro!$J$33</f>
        <v>34.92</v>
      </c>
      <c r="AE20" s="18">
        <f>[16]Outubro!$J$34</f>
        <v>33.119999999999997</v>
      </c>
      <c r="AF20" s="18">
        <f>[16]Outubro!$J$35</f>
        <v>34.200000000000003</v>
      </c>
      <c r="AG20" s="47">
        <f t="shared" si="2"/>
        <v>63</v>
      </c>
      <c r="AH20" s="2"/>
    </row>
    <row r="21" spans="1:34" ht="17.100000000000001" customHeight="1" x14ac:dyDescent="0.2">
      <c r="A21" s="16" t="s">
        <v>11</v>
      </c>
      <c r="B21" s="18">
        <f>[17]Outubro!$J$5</f>
        <v>19.8</v>
      </c>
      <c r="C21" s="18">
        <f>[17]Outubro!$J$6</f>
        <v>14.76</v>
      </c>
      <c r="D21" s="18">
        <f>[17]Outubro!$J$7</f>
        <v>38.880000000000003</v>
      </c>
      <c r="E21" s="18">
        <f>[17]Outubro!$J$8</f>
        <v>34.56</v>
      </c>
      <c r="F21" s="18">
        <f>[17]Outubro!$J$9</f>
        <v>27.720000000000002</v>
      </c>
      <c r="G21" s="18">
        <f>[17]Outubro!$J$10</f>
        <v>23.759999999999998</v>
      </c>
      <c r="H21" s="18">
        <f>[17]Outubro!$J$11</f>
        <v>36</v>
      </c>
      <c r="I21" s="18">
        <f>[17]Outubro!$J$12</f>
        <v>34.200000000000003</v>
      </c>
      <c r="J21" s="18">
        <f>[17]Outubro!$J$13</f>
        <v>29.880000000000003</v>
      </c>
      <c r="K21" s="18">
        <f>[17]Outubro!$J$14</f>
        <v>39.96</v>
      </c>
      <c r="L21" s="18">
        <f>[17]Outubro!$J$15</f>
        <v>29.52</v>
      </c>
      <c r="M21" s="18">
        <f>[17]Outubro!$J$16</f>
        <v>24.840000000000003</v>
      </c>
      <c r="N21" s="18">
        <f>[17]Outubro!$J$17</f>
        <v>39.24</v>
      </c>
      <c r="O21" s="18">
        <f>[17]Outubro!$J$18</f>
        <v>23.040000000000003</v>
      </c>
      <c r="P21" s="18">
        <f>[17]Outubro!$J$19</f>
        <v>26.64</v>
      </c>
      <c r="Q21" s="18">
        <f>[17]Outubro!$J$20</f>
        <v>22.68</v>
      </c>
      <c r="R21" s="18">
        <f>[17]Outubro!$J$21</f>
        <v>21.240000000000002</v>
      </c>
      <c r="S21" s="18">
        <f>[17]Outubro!$J$22</f>
        <v>27.36</v>
      </c>
      <c r="T21" s="18">
        <f>[17]Outubro!$J$23</f>
        <v>32.04</v>
      </c>
      <c r="U21" s="18">
        <f>[17]Outubro!$J$24</f>
        <v>43.56</v>
      </c>
      <c r="V21" s="18">
        <f>[17]Outubro!$J$25</f>
        <v>45.36</v>
      </c>
      <c r="W21" s="18">
        <f>[17]Outubro!$J$26</f>
        <v>51.480000000000004</v>
      </c>
      <c r="X21" s="18">
        <f>[17]Outubro!$J$27</f>
        <v>32.04</v>
      </c>
      <c r="Y21" s="18">
        <f>[17]Outubro!$J$28</f>
        <v>37.440000000000005</v>
      </c>
      <c r="Z21" s="18">
        <f>[17]Outubro!$J$29</f>
        <v>43.2</v>
      </c>
      <c r="AA21" s="18">
        <f>[17]Outubro!$J$30</f>
        <v>38.519999999999996</v>
      </c>
      <c r="AB21" s="18">
        <f>[17]Outubro!$J$31</f>
        <v>60.12</v>
      </c>
      <c r="AC21" s="18">
        <f>[17]Outubro!$J$32</f>
        <v>20.88</v>
      </c>
      <c r="AD21" s="18">
        <f>[17]Outubro!$J$33</f>
        <v>30.240000000000002</v>
      </c>
      <c r="AE21" s="18">
        <f>[17]Outubro!$J$34</f>
        <v>29.52</v>
      </c>
      <c r="AF21" s="18">
        <f>[17]Outubro!$J$35</f>
        <v>69.48</v>
      </c>
      <c r="AG21" s="47">
        <f t="shared" si="2"/>
        <v>69.48</v>
      </c>
      <c r="AH21" s="2"/>
    </row>
    <row r="22" spans="1:34" ht="17.100000000000001" customHeight="1" x14ac:dyDescent="0.2">
      <c r="A22" s="16" t="s">
        <v>12</v>
      </c>
      <c r="B22" s="18">
        <f>[18]Outubro!$J$5</f>
        <v>28.08</v>
      </c>
      <c r="C22" s="18">
        <f>[18]Outubro!$J$6</f>
        <v>19.8</v>
      </c>
      <c r="D22" s="18">
        <f>[18]Outubro!$J$7</f>
        <v>35.64</v>
      </c>
      <c r="E22" s="18">
        <f>[18]Outubro!$J$8</f>
        <v>43.56</v>
      </c>
      <c r="F22" s="18">
        <f>[18]Outubro!$J$9</f>
        <v>33.119999999999997</v>
      </c>
      <c r="G22" s="18">
        <f>[18]Outubro!$J$10</f>
        <v>31.680000000000003</v>
      </c>
      <c r="H22" s="18">
        <f>[18]Outubro!$J$11</f>
        <v>19.440000000000001</v>
      </c>
      <c r="I22" s="18">
        <f>[18]Outubro!$J$12</f>
        <v>27.720000000000002</v>
      </c>
      <c r="J22" s="18">
        <f>[18]Outubro!$J$13</f>
        <v>29.52</v>
      </c>
      <c r="K22" s="18">
        <f>[18]Outubro!$J$14</f>
        <v>29.880000000000003</v>
      </c>
      <c r="L22" s="18">
        <f>[18]Outubro!$J$15</f>
        <v>38.880000000000003</v>
      </c>
      <c r="M22" s="18">
        <f>[18]Outubro!$J$16</f>
        <v>32.04</v>
      </c>
      <c r="N22" s="18">
        <f>[18]Outubro!$J$17</f>
        <v>21.6</v>
      </c>
      <c r="O22" s="18">
        <f>[18]Outubro!$J$18</f>
        <v>29.52</v>
      </c>
      <c r="P22" s="18">
        <f>[18]Outubro!$J$19</f>
        <v>21.240000000000002</v>
      </c>
      <c r="Q22" s="18">
        <f>[18]Outubro!$J$20</f>
        <v>28.08</v>
      </c>
      <c r="R22" s="18">
        <f>[18]Outubro!$J$21</f>
        <v>20.88</v>
      </c>
      <c r="S22" s="18">
        <f>[18]Outubro!$J$22</f>
        <v>20.16</v>
      </c>
      <c r="T22" s="18">
        <f>[18]Outubro!$J$23</f>
        <v>32.4</v>
      </c>
      <c r="U22" s="18">
        <f>[18]Outubro!$J$24</f>
        <v>43.56</v>
      </c>
      <c r="V22" s="18">
        <f>[18]Outubro!$J$25</f>
        <v>43.2</v>
      </c>
      <c r="W22" s="18">
        <f>[18]Outubro!$J$26</f>
        <v>74.160000000000011</v>
      </c>
      <c r="X22" s="18">
        <f>[18]Outubro!$J$27</f>
        <v>31.319999999999997</v>
      </c>
      <c r="Y22" s="18">
        <f>[18]Outubro!$J$28</f>
        <v>31.680000000000003</v>
      </c>
      <c r="Z22" s="18">
        <f>[18]Outubro!$J$29</f>
        <v>29.16</v>
      </c>
      <c r="AA22" s="18">
        <f>[18]Outubro!$J$30</f>
        <v>32.76</v>
      </c>
      <c r="AB22" s="18">
        <f>[18]Outubro!$J$31</f>
        <v>32.76</v>
      </c>
      <c r="AC22" s="18">
        <f>[18]Outubro!$J$32</f>
        <v>19.8</v>
      </c>
      <c r="AD22" s="18">
        <f>[18]Outubro!$J$33</f>
        <v>25.56</v>
      </c>
      <c r="AE22" s="18">
        <f>[18]Outubro!$J$34</f>
        <v>43.56</v>
      </c>
      <c r="AF22" s="18">
        <f>[18]Outubro!$J$35</f>
        <v>25.92</v>
      </c>
      <c r="AG22" s="47">
        <f t="shared" si="2"/>
        <v>74.160000000000011</v>
      </c>
      <c r="AH22" s="2"/>
    </row>
    <row r="23" spans="1:34" ht="17.100000000000001" customHeight="1" x14ac:dyDescent="0.2">
      <c r="A23" s="16" t="s">
        <v>13</v>
      </c>
      <c r="B23" s="18">
        <f>[19]Outubro!$J$5</f>
        <v>33.119999999999997</v>
      </c>
      <c r="C23" s="18">
        <f>[19]Outubro!$J$6</f>
        <v>24.12</v>
      </c>
      <c r="D23" s="18">
        <f>[19]Outubro!$J$7</f>
        <v>41.04</v>
      </c>
      <c r="E23" s="18">
        <f>[19]Outubro!$J$8</f>
        <v>36</v>
      </c>
      <c r="F23" s="18">
        <f>[19]Outubro!$J$9</f>
        <v>37.440000000000005</v>
      </c>
      <c r="G23" s="18">
        <f>[19]Outubro!$J$10</f>
        <v>29.52</v>
      </c>
      <c r="H23" s="18">
        <f>[19]Outubro!$J$11</f>
        <v>29.52</v>
      </c>
      <c r="I23" s="18">
        <f>[19]Outubro!$J$12</f>
        <v>29.880000000000003</v>
      </c>
      <c r="J23" s="18">
        <f>[19]Outubro!$J$13</f>
        <v>38.159999999999997</v>
      </c>
      <c r="K23" s="18">
        <f>[19]Outubro!$J$14</f>
        <v>42.84</v>
      </c>
      <c r="L23" s="18">
        <f>[19]Outubro!$J$15</f>
        <v>31.319999999999997</v>
      </c>
      <c r="M23" s="18">
        <f>[19]Outubro!$J$16</f>
        <v>45.72</v>
      </c>
      <c r="N23" s="18">
        <f>[19]Outubro!$J$17</f>
        <v>49.32</v>
      </c>
      <c r="O23" s="18">
        <f>[19]Outubro!$J$18</f>
        <v>27.36</v>
      </c>
      <c r="P23" s="18">
        <f>[19]Outubro!$J$19</f>
        <v>33.840000000000003</v>
      </c>
      <c r="Q23" s="18">
        <f>[19]Outubro!$J$20</f>
        <v>31.319999999999997</v>
      </c>
      <c r="R23" s="18">
        <f>[19]Outubro!$J$21</f>
        <v>56.519999999999996</v>
      </c>
      <c r="S23" s="18">
        <f>[19]Outubro!$J$22</f>
        <v>30.6</v>
      </c>
      <c r="T23" s="18">
        <f>[19]Outubro!$J$23</f>
        <v>26.64</v>
      </c>
      <c r="U23" s="18">
        <f>[19]Outubro!$J$24</f>
        <v>51.12</v>
      </c>
      <c r="V23" s="18">
        <f>[19]Outubro!$J$25</f>
        <v>54.72</v>
      </c>
      <c r="W23" s="18">
        <f>[19]Outubro!$J$26</f>
        <v>46.800000000000004</v>
      </c>
      <c r="X23" s="18">
        <f>[19]Outubro!$J$27</f>
        <v>51.84</v>
      </c>
      <c r="Y23" s="18">
        <f>[19]Outubro!$J$28</f>
        <v>50.76</v>
      </c>
      <c r="Z23" s="18">
        <f>[19]Outubro!$J$29</f>
        <v>27.36</v>
      </c>
      <c r="AA23" s="18">
        <f>[19]Outubro!$J$30</f>
        <v>32.04</v>
      </c>
      <c r="AB23" s="18">
        <f>[19]Outubro!$J$31</f>
        <v>40.680000000000007</v>
      </c>
      <c r="AC23" s="18">
        <f>[19]Outubro!$J$32</f>
        <v>33.840000000000003</v>
      </c>
      <c r="AD23" s="18">
        <f>[19]Outubro!$J$33</f>
        <v>34.92</v>
      </c>
      <c r="AE23" s="18">
        <f>[19]Outubro!$J$34</f>
        <v>51.12</v>
      </c>
      <c r="AF23" s="18">
        <f>[19]Outubro!$J$35</f>
        <v>40.680000000000007</v>
      </c>
      <c r="AG23" s="47">
        <f t="shared" si="2"/>
        <v>56.519999999999996</v>
      </c>
      <c r="AH23" s="2"/>
    </row>
    <row r="24" spans="1:34" ht="17.100000000000001" customHeight="1" x14ac:dyDescent="0.2">
      <c r="A24" s="16" t="s">
        <v>14</v>
      </c>
      <c r="B24" s="18">
        <f>[20]Outubro!$J$5</f>
        <v>25.2</v>
      </c>
      <c r="C24" s="18">
        <f>[20]Outubro!$J$6</f>
        <v>31.319999999999997</v>
      </c>
      <c r="D24" s="18">
        <f>[20]Outubro!$J$7</f>
        <v>34.56</v>
      </c>
      <c r="E24" s="18">
        <f>[20]Outubro!$J$8</f>
        <v>40.32</v>
      </c>
      <c r="F24" s="18">
        <f>[20]Outubro!$J$9</f>
        <v>25.92</v>
      </c>
      <c r="G24" s="18">
        <f>[20]Outubro!$J$10</f>
        <v>24.12</v>
      </c>
      <c r="H24" s="18">
        <f>[20]Outubro!$J$11</f>
        <v>32.04</v>
      </c>
      <c r="I24" s="18">
        <f>[20]Outubro!$J$12</f>
        <v>33.840000000000003</v>
      </c>
      <c r="J24" s="18">
        <f>[20]Outubro!$J$13</f>
        <v>31.319999999999997</v>
      </c>
      <c r="K24" s="18">
        <f>[20]Outubro!$J$14</f>
        <v>36</v>
      </c>
      <c r="L24" s="18">
        <f>[20]Outubro!$J$15</f>
        <v>31.319999999999997</v>
      </c>
      <c r="M24" s="18">
        <f>[20]Outubro!$J$16</f>
        <v>28.44</v>
      </c>
      <c r="N24" s="18">
        <f>[20]Outubro!$J$17</f>
        <v>47.519999999999996</v>
      </c>
      <c r="O24" s="18">
        <f>[20]Outubro!$J$18</f>
        <v>26.64</v>
      </c>
      <c r="P24" s="18">
        <f>[20]Outubro!$J$19</f>
        <v>32.04</v>
      </c>
      <c r="Q24" s="18">
        <f>[20]Outubro!$J$20</f>
        <v>49.680000000000007</v>
      </c>
      <c r="R24" s="18">
        <f>[20]Outubro!$J$21</f>
        <v>40.32</v>
      </c>
      <c r="S24" s="18">
        <f>[20]Outubro!$J$22</f>
        <v>39.6</v>
      </c>
      <c r="T24" s="18">
        <f>[20]Outubro!$J$23</f>
        <v>20.52</v>
      </c>
      <c r="U24" s="18">
        <f>[20]Outubro!$J$24</f>
        <v>34.92</v>
      </c>
      <c r="V24" s="18">
        <f>[20]Outubro!$J$25</f>
        <v>35.28</v>
      </c>
      <c r="W24" s="18">
        <f>[20]Outubro!$J$26</f>
        <v>29.16</v>
      </c>
      <c r="X24" s="18">
        <f>[20]Outubro!$J$27</f>
        <v>55.440000000000005</v>
      </c>
      <c r="Y24" s="18">
        <f>[20]Outubro!$J$28</f>
        <v>28.08</v>
      </c>
      <c r="Z24" s="18">
        <f>[20]Outubro!$J$29</f>
        <v>28.08</v>
      </c>
      <c r="AA24" s="18">
        <f>[20]Outubro!$J$30</f>
        <v>30.240000000000002</v>
      </c>
      <c r="AB24" s="18">
        <f>[20]Outubro!$J$31</f>
        <v>53.64</v>
      </c>
      <c r="AC24" s="18">
        <f>[20]Outubro!$J$32</f>
        <v>30.6</v>
      </c>
      <c r="AD24" s="18">
        <f>[20]Outubro!$J$33</f>
        <v>28.08</v>
      </c>
      <c r="AE24" s="18">
        <f>[20]Outubro!$J$34</f>
        <v>24.12</v>
      </c>
      <c r="AF24" s="18">
        <f>[20]Outubro!$J$35</f>
        <v>30.240000000000002</v>
      </c>
      <c r="AG24" s="47">
        <f t="shared" si="2"/>
        <v>55.440000000000005</v>
      </c>
      <c r="AH24" s="2"/>
    </row>
    <row r="25" spans="1:34" ht="17.100000000000001" customHeight="1" x14ac:dyDescent="0.2">
      <c r="A25" s="16" t="s">
        <v>15</v>
      </c>
      <c r="B25" s="18">
        <f>[21]Outubro!$J$5</f>
        <v>24.840000000000003</v>
      </c>
      <c r="C25" s="18">
        <f>[21]Outubro!$J$6</f>
        <v>23.040000000000003</v>
      </c>
      <c r="D25" s="18">
        <f>[21]Outubro!$J$7</f>
        <v>46.080000000000005</v>
      </c>
      <c r="E25" s="18">
        <f>[21]Outubro!$J$8</f>
        <v>34.56</v>
      </c>
      <c r="F25" s="18">
        <f>[21]Outubro!$J$9</f>
        <v>33.840000000000003</v>
      </c>
      <c r="G25" s="18">
        <f>[21]Outubro!$J$10</f>
        <v>19.8</v>
      </c>
      <c r="H25" s="18">
        <f>[21]Outubro!$J$11</f>
        <v>42.480000000000004</v>
      </c>
      <c r="I25" s="18">
        <f>[21]Outubro!$J$12</f>
        <v>51.480000000000004</v>
      </c>
      <c r="J25" s="18">
        <f>[21]Outubro!$J$13</f>
        <v>52.92</v>
      </c>
      <c r="K25" s="18">
        <f>[21]Outubro!$J$14</f>
        <v>55.800000000000004</v>
      </c>
      <c r="L25" s="18">
        <f>[21]Outubro!$J$15</f>
        <v>35.64</v>
      </c>
      <c r="M25" s="18">
        <f>[21]Outubro!$J$16</f>
        <v>44.28</v>
      </c>
      <c r="N25" s="18">
        <f>[21]Outubro!$J$17</f>
        <v>52.92</v>
      </c>
      <c r="O25" s="18">
        <f>[21]Outubro!$J$18</f>
        <v>29.880000000000003</v>
      </c>
      <c r="P25" s="18">
        <f>[21]Outubro!$J$19</f>
        <v>20.88</v>
      </c>
      <c r="Q25" s="18">
        <f>[21]Outubro!$J$20</f>
        <v>24.12</v>
      </c>
      <c r="R25" s="18">
        <f>[21]Outubro!$J$21</f>
        <v>26.64</v>
      </c>
      <c r="S25" s="18">
        <f>[21]Outubro!$J$22</f>
        <v>33.840000000000003</v>
      </c>
      <c r="T25" s="18">
        <f>[21]Outubro!$J$23</f>
        <v>24.48</v>
      </c>
      <c r="U25" s="18">
        <f>[21]Outubro!$J$24</f>
        <v>45.36</v>
      </c>
      <c r="V25" s="18">
        <f>[21]Outubro!$J$25</f>
        <v>51.84</v>
      </c>
      <c r="W25" s="18">
        <f>[21]Outubro!$J$26</f>
        <v>40.680000000000007</v>
      </c>
      <c r="X25" s="18">
        <f>[21]Outubro!$J$27</f>
        <v>40.680000000000007</v>
      </c>
      <c r="Y25" s="18">
        <f>[21]Outubro!$J$28</f>
        <v>49.680000000000007</v>
      </c>
      <c r="Z25" s="18">
        <f>[21]Outubro!$J$29</f>
        <v>34.56</v>
      </c>
      <c r="AA25" s="18">
        <f>[21]Outubro!$J$30</f>
        <v>36.72</v>
      </c>
      <c r="AB25" s="18">
        <f>[21]Outubro!$J$31</f>
        <v>28.44</v>
      </c>
      <c r="AC25" s="18">
        <f>[21]Outubro!$J$32</f>
        <v>29.880000000000003</v>
      </c>
      <c r="AD25" s="18">
        <f>[21]Outubro!$J$33</f>
        <v>39.6</v>
      </c>
      <c r="AE25" s="18">
        <f>[21]Outubro!$J$34</f>
        <v>43.2</v>
      </c>
      <c r="AF25" s="18">
        <f>[21]Outubro!$J$35</f>
        <v>47.16</v>
      </c>
      <c r="AG25" s="47">
        <f t="shared" si="2"/>
        <v>55.800000000000004</v>
      </c>
      <c r="AH25" s="2"/>
    </row>
    <row r="26" spans="1:34" ht="17.100000000000001" customHeight="1" x14ac:dyDescent="0.2">
      <c r="A26" s="16" t="s">
        <v>16</v>
      </c>
      <c r="B26" s="18">
        <f>[22]Outubro!$J$5</f>
        <v>18.720000000000002</v>
      </c>
      <c r="C26" s="18">
        <f>[22]Outubro!$J$6</f>
        <v>14.4</v>
      </c>
      <c r="D26" s="18">
        <f>[22]Outubro!$J$7</f>
        <v>52.56</v>
      </c>
      <c r="E26" s="18">
        <f>[22]Outubro!$J$8</f>
        <v>43.92</v>
      </c>
      <c r="F26" s="18">
        <f>[22]Outubro!$J$9</f>
        <v>37.800000000000004</v>
      </c>
      <c r="G26" s="18">
        <f>[22]Outubro!$J$10</f>
        <v>20.16</v>
      </c>
      <c r="H26" s="18">
        <f>[22]Outubro!$J$11</f>
        <v>19.8</v>
      </c>
      <c r="I26" s="18">
        <f>[22]Outubro!$J$12</f>
        <v>24.48</v>
      </c>
      <c r="J26" s="18">
        <f>[22]Outubro!$J$13</f>
        <v>29.16</v>
      </c>
      <c r="K26" s="18">
        <f>[22]Outubro!$J$14</f>
        <v>42.480000000000004</v>
      </c>
      <c r="L26" s="18">
        <f>[22]Outubro!$J$15</f>
        <v>16.920000000000002</v>
      </c>
      <c r="M26" s="18">
        <f>[22]Outubro!$J$16</f>
        <v>48.96</v>
      </c>
      <c r="N26" s="18">
        <f>[22]Outubro!$J$17</f>
        <v>41.76</v>
      </c>
      <c r="O26" s="18">
        <f>[22]Outubro!$J$18</f>
        <v>23.400000000000002</v>
      </c>
      <c r="P26" s="18">
        <f>[22]Outubro!$J$19</f>
        <v>18.36</v>
      </c>
      <c r="Q26" s="18">
        <f>[22]Outubro!$J$20</f>
        <v>17.28</v>
      </c>
      <c r="R26" s="18">
        <f>[22]Outubro!$J$21</f>
        <v>25.2</v>
      </c>
      <c r="S26" s="18">
        <f>[22]Outubro!$J$22</f>
        <v>34.56</v>
      </c>
      <c r="T26" s="18">
        <f>[22]Outubro!$J$23</f>
        <v>28.08</v>
      </c>
      <c r="U26" s="18">
        <f>[22]Outubro!$J$24</f>
        <v>49.680000000000007</v>
      </c>
      <c r="V26" s="18">
        <f>[22]Outubro!$J$25</f>
        <v>60.480000000000004</v>
      </c>
      <c r="W26" s="18">
        <f>[22]Outubro!$J$26</f>
        <v>30.240000000000002</v>
      </c>
      <c r="X26" s="18">
        <f>[22]Outubro!$J$27</f>
        <v>46.080000000000005</v>
      </c>
      <c r="Y26" s="18">
        <f>[22]Outubro!$J$28</f>
        <v>47.88</v>
      </c>
      <c r="Z26" s="18">
        <f>[22]Outubro!$J$29</f>
        <v>30.240000000000002</v>
      </c>
      <c r="AA26" s="18">
        <f>[22]Outubro!$J$30</f>
        <v>31.319999999999997</v>
      </c>
      <c r="AB26" s="18">
        <f>[22]Outubro!$J$31</f>
        <v>32.76</v>
      </c>
      <c r="AC26" s="18">
        <f>[22]Outubro!$J$32</f>
        <v>19.8</v>
      </c>
      <c r="AD26" s="18">
        <f>[22]Outubro!$J$33</f>
        <v>20.16</v>
      </c>
      <c r="AE26" s="18">
        <f>[22]Outubro!$J$34</f>
        <v>45.36</v>
      </c>
      <c r="AF26" s="18">
        <f>[22]Outubro!$J$35</f>
        <v>61.2</v>
      </c>
      <c r="AG26" s="47">
        <f t="shared" ref="AG26:AG32" si="3">MAX(B26:AF26)</f>
        <v>61.2</v>
      </c>
      <c r="AH26" s="2"/>
    </row>
    <row r="27" spans="1:34" ht="17.100000000000001" customHeight="1" x14ac:dyDescent="0.2">
      <c r="A27" s="16" t="s">
        <v>17</v>
      </c>
      <c r="B27" s="18">
        <f>[23]Outubro!$J$5</f>
        <v>0</v>
      </c>
      <c r="C27" s="18">
        <f>[23]Outubro!$J$6</f>
        <v>0</v>
      </c>
      <c r="D27" s="18">
        <f>[23]Outubro!$J$7</f>
        <v>0</v>
      </c>
      <c r="E27" s="18">
        <f>[23]Outubro!$J$8</f>
        <v>0</v>
      </c>
      <c r="F27" s="18">
        <f>[23]Outubro!$J$9</f>
        <v>0</v>
      </c>
      <c r="G27" s="18">
        <f>[23]Outubro!$J$10</f>
        <v>0</v>
      </c>
      <c r="H27" s="18">
        <f>[23]Outubro!$J$11</f>
        <v>0</v>
      </c>
      <c r="I27" s="18">
        <f>[23]Outubro!$J$12</f>
        <v>0</v>
      </c>
      <c r="J27" s="18">
        <f>[23]Outubro!$J$13</f>
        <v>0</v>
      </c>
      <c r="K27" s="18">
        <f>[23]Outubro!$J$14</f>
        <v>0</v>
      </c>
      <c r="L27" s="18">
        <f>[23]Outubro!$J$15</f>
        <v>0</v>
      </c>
      <c r="M27" s="18">
        <f>[23]Outubro!$J$16</f>
        <v>0</v>
      </c>
      <c r="N27" s="18">
        <f>[23]Outubro!$J$17</f>
        <v>0</v>
      </c>
      <c r="O27" s="18">
        <f>[23]Outubro!$J$18</f>
        <v>0</v>
      </c>
      <c r="P27" s="18">
        <f>[23]Outubro!$J$19</f>
        <v>0</v>
      </c>
      <c r="Q27" s="18">
        <f>[23]Outubro!$J$20</f>
        <v>0</v>
      </c>
      <c r="R27" s="18">
        <f>[23]Outubro!$J$21</f>
        <v>0</v>
      </c>
      <c r="S27" s="18">
        <f>[23]Outubro!$J$22</f>
        <v>0</v>
      </c>
      <c r="T27" s="18">
        <f>[23]Outubro!$J$23</f>
        <v>0</v>
      </c>
      <c r="U27" s="18">
        <f>[23]Outubro!$J$24</f>
        <v>0</v>
      </c>
      <c r="V27" s="18">
        <f>[23]Outubro!$J$25</f>
        <v>0</v>
      </c>
      <c r="W27" s="18">
        <f>[23]Outubro!$J$26</f>
        <v>0</v>
      </c>
      <c r="X27" s="18">
        <f>[23]Outubro!$J$27</f>
        <v>0</v>
      </c>
      <c r="Y27" s="18">
        <f>[23]Outubro!$J$28</f>
        <v>0</v>
      </c>
      <c r="Z27" s="18">
        <f>[23]Outubro!$J$29</f>
        <v>0</v>
      </c>
      <c r="AA27" s="18">
        <f>[23]Outubro!$J$30</f>
        <v>0</v>
      </c>
      <c r="AB27" s="18">
        <f>[23]Outubro!$J$31</f>
        <v>0</v>
      </c>
      <c r="AC27" s="18">
        <f>[23]Outubro!$J$32</f>
        <v>0</v>
      </c>
      <c r="AD27" s="18">
        <f>[23]Outubro!$J$33</f>
        <v>0</v>
      </c>
      <c r="AE27" s="18">
        <f>[23]Outubro!$J$34</f>
        <v>0</v>
      </c>
      <c r="AF27" s="18">
        <f>[23]Outubro!$J$35</f>
        <v>0</v>
      </c>
      <c r="AG27" s="47">
        <f t="shared" si="3"/>
        <v>0</v>
      </c>
      <c r="AH27" s="2"/>
    </row>
    <row r="28" spans="1:34" ht="17.100000000000001" customHeight="1" x14ac:dyDescent="0.2">
      <c r="A28" s="16" t="s">
        <v>18</v>
      </c>
      <c r="B28" s="18">
        <f>[24]Outubro!$J$5</f>
        <v>30.96</v>
      </c>
      <c r="C28" s="18">
        <f>[24]Outubro!$J$6</f>
        <v>32.04</v>
      </c>
      <c r="D28" s="18">
        <f>[24]Outubro!$J$7</f>
        <v>35.28</v>
      </c>
      <c r="E28" s="18">
        <f>[24]Outubro!$J$8</f>
        <v>38.880000000000003</v>
      </c>
      <c r="F28" s="18">
        <f>[24]Outubro!$J$9</f>
        <v>31.319999999999997</v>
      </c>
      <c r="G28" s="18">
        <f>[24]Outubro!$J$10</f>
        <v>31.680000000000003</v>
      </c>
      <c r="H28" s="18">
        <f>[24]Outubro!$J$11</f>
        <v>29.880000000000003</v>
      </c>
      <c r="I28" s="18">
        <f>[24]Outubro!$J$12</f>
        <v>37.440000000000005</v>
      </c>
      <c r="J28" s="18">
        <f>[24]Outubro!$J$13</f>
        <v>36.72</v>
      </c>
      <c r="K28" s="18">
        <f>[24]Outubro!$J$14</f>
        <v>51.480000000000004</v>
      </c>
      <c r="L28" s="18">
        <f>[24]Outubro!$J$15</f>
        <v>42.84</v>
      </c>
      <c r="M28" s="18">
        <f>[24]Outubro!$J$16</f>
        <v>30.96</v>
      </c>
      <c r="N28" s="18">
        <f>[24]Outubro!$J$17</f>
        <v>59.4</v>
      </c>
      <c r="O28" s="18">
        <f>[24]Outubro!$J$18</f>
        <v>43.2</v>
      </c>
      <c r="P28" s="18">
        <f>[24]Outubro!$J$19</f>
        <v>30.96</v>
      </c>
      <c r="Q28" s="18">
        <f>[24]Outubro!$J$20</f>
        <v>45.72</v>
      </c>
      <c r="R28" s="18">
        <f>[24]Outubro!$J$21</f>
        <v>77.039999999999992</v>
      </c>
      <c r="S28" s="18">
        <f>[24]Outubro!$J$22</f>
        <v>39.96</v>
      </c>
      <c r="T28" s="18">
        <f>[24]Outubro!$J$23</f>
        <v>37.080000000000005</v>
      </c>
      <c r="U28" s="18">
        <f>[24]Outubro!$J$24</f>
        <v>49.32</v>
      </c>
      <c r="V28" s="18">
        <f>[24]Outubro!$J$25</f>
        <v>59.4</v>
      </c>
      <c r="W28" s="18">
        <f>[24]Outubro!$J$26</f>
        <v>63.72</v>
      </c>
      <c r="X28" s="18">
        <f>[24]Outubro!$J$27</f>
        <v>39.96</v>
      </c>
      <c r="Y28" s="18">
        <f>[24]Outubro!$J$28</f>
        <v>56.519999999999996</v>
      </c>
      <c r="Z28" s="18">
        <f>[24]Outubro!$J$29</f>
        <v>33.119999999999997</v>
      </c>
      <c r="AA28" s="18">
        <f>[24]Outubro!$J$30</f>
        <v>35.64</v>
      </c>
      <c r="AB28" s="18">
        <f>[24]Outubro!$J$31</f>
        <v>40.680000000000007</v>
      </c>
      <c r="AC28" s="18">
        <f>[24]Outubro!$J$32</f>
        <v>34.200000000000003</v>
      </c>
      <c r="AD28" s="18">
        <f>[24]Outubro!$J$33</f>
        <v>30.240000000000002</v>
      </c>
      <c r="AE28" s="18">
        <f>[24]Outubro!$J$34</f>
        <v>68.039999999999992</v>
      </c>
      <c r="AF28" s="18">
        <f>[24]Outubro!$J$35</f>
        <v>32.76</v>
      </c>
      <c r="AG28" s="47">
        <f t="shared" si="3"/>
        <v>77.039999999999992</v>
      </c>
      <c r="AH28" s="2"/>
    </row>
    <row r="29" spans="1:34" ht="17.100000000000001" customHeight="1" x14ac:dyDescent="0.2">
      <c r="A29" s="16" t="s">
        <v>19</v>
      </c>
      <c r="B29" s="18">
        <f>[25]Outubro!$J$5</f>
        <v>32.04</v>
      </c>
      <c r="C29" s="18">
        <f>[25]Outubro!$J$6</f>
        <v>25.2</v>
      </c>
      <c r="D29" s="18">
        <f>[25]Outubro!$J$7</f>
        <v>46.080000000000005</v>
      </c>
      <c r="E29" s="18">
        <f>[25]Outubro!$J$8</f>
        <v>30.6</v>
      </c>
      <c r="F29" s="18">
        <f>[25]Outubro!$J$9</f>
        <v>37.440000000000005</v>
      </c>
      <c r="G29" s="18">
        <f>[25]Outubro!$J$10</f>
        <v>29.52</v>
      </c>
      <c r="H29" s="18">
        <f>[25]Outubro!$J$11</f>
        <v>39.96</v>
      </c>
      <c r="I29" s="18">
        <f>[25]Outubro!$J$12</f>
        <v>43.2</v>
      </c>
      <c r="J29" s="18">
        <f>[25]Outubro!$J$13</f>
        <v>45.36</v>
      </c>
      <c r="K29" s="18">
        <f>[25]Outubro!$J$14</f>
        <v>45.72</v>
      </c>
      <c r="L29" s="18">
        <f>[25]Outubro!$J$15</f>
        <v>39.96</v>
      </c>
      <c r="M29" s="18">
        <f>[25]Outubro!$J$16</f>
        <v>59.4</v>
      </c>
      <c r="N29" s="18">
        <f>[25]Outubro!$J$17</f>
        <v>51.12</v>
      </c>
      <c r="O29" s="18">
        <f>[25]Outubro!$J$18</f>
        <v>29.880000000000003</v>
      </c>
      <c r="P29" s="18">
        <f>[25]Outubro!$J$19</f>
        <v>26.64</v>
      </c>
      <c r="Q29" s="18">
        <f>[25]Outubro!$J$20</f>
        <v>32.76</v>
      </c>
      <c r="R29" s="18">
        <f>[25]Outubro!$J$21</f>
        <v>25.92</v>
      </c>
      <c r="S29" s="18">
        <f>[25]Outubro!$J$22</f>
        <v>31.680000000000003</v>
      </c>
      <c r="T29" s="18">
        <f>[25]Outubro!$J$23</f>
        <v>23.040000000000003</v>
      </c>
      <c r="U29" s="18">
        <f>[25]Outubro!$J$24</f>
        <v>44.64</v>
      </c>
      <c r="V29" s="18">
        <f>[25]Outubro!$J$25</f>
        <v>86.76</v>
      </c>
      <c r="W29" s="18">
        <f>[25]Outubro!$J$26</f>
        <v>31.319999999999997</v>
      </c>
      <c r="X29" s="18">
        <f>[25]Outubro!$J$27</f>
        <v>39.96</v>
      </c>
      <c r="Y29" s="18">
        <f>[25]Outubro!$J$28</f>
        <v>56.519999999999996</v>
      </c>
      <c r="Z29" s="18">
        <f>[25]Outubro!$J$29</f>
        <v>33.119999999999997</v>
      </c>
      <c r="AA29" s="18">
        <f>[25]Outubro!$J$30</f>
        <v>35.64</v>
      </c>
      <c r="AB29" s="18">
        <f>[25]Outubro!$J$31</f>
        <v>40.680000000000007</v>
      </c>
      <c r="AC29" s="18">
        <f>[25]Outubro!$J$32</f>
        <v>34.200000000000003</v>
      </c>
      <c r="AD29" s="18">
        <f>[25]Outubro!$J$33</f>
        <v>36.36</v>
      </c>
      <c r="AE29" s="18">
        <f>[25]Outubro!$J$34</f>
        <v>32.04</v>
      </c>
      <c r="AF29" s="18">
        <f>[25]Outubro!$J$35</f>
        <v>47.519999999999996</v>
      </c>
      <c r="AG29" s="47">
        <f t="shared" si="3"/>
        <v>86.76</v>
      </c>
      <c r="AH29" s="2"/>
    </row>
    <row r="30" spans="1:34" ht="17.100000000000001" customHeight="1" x14ac:dyDescent="0.2">
      <c r="A30" s="16" t="s">
        <v>31</v>
      </c>
      <c r="B30" s="18">
        <f>[26]Outubro!$J$5</f>
        <v>24.840000000000003</v>
      </c>
      <c r="C30" s="18">
        <f>[26]Outubro!$J$6</f>
        <v>18.36</v>
      </c>
      <c r="D30" s="18">
        <f>[26]Outubro!$J$7</f>
        <v>37.440000000000005</v>
      </c>
      <c r="E30" s="18">
        <f>[26]Outubro!$J$8</f>
        <v>39.96</v>
      </c>
      <c r="F30" s="18">
        <f>[26]Outubro!$J$9</f>
        <v>38.880000000000003</v>
      </c>
      <c r="G30" s="18">
        <f>[26]Outubro!$J$10</f>
        <v>31.319999999999997</v>
      </c>
      <c r="H30" s="18">
        <f>[26]Outubro!$J$11</f>
        <v>30.96</v>
      </c>
      <c r="I30" s="18">
        <f>[26]Outubro!$J$12</f>
        <v>37.440000000000005</v>
      </c>
      <c r="J30" s="18">
        <f>[26]Outubro!$J$13</f>
        <v>51.84</v>
      </c>
      <c r="K30" s="18">
        <f>[26]Outubro!$J$14</f>
        <v>47.88</v>
      </c>
      <c r="L30" s="18">
        <f>[26]Outubro!$J$15</f>
        <v>31.680000000000003</v>
      </c>
      <c r="M30" s="18">
        <f>[26]Outubro!$J$16</f>
        <v>36.72</v>
      </c>
      <c r="N30" s="18">
        <f>[26]Outubro!$J$17</f>
        <v>49.32</v>
      </c>
      <c r="O30" s="18">
        <f>[26]Outubro!$J$18</f>
        <v>28.08</v>
      </c>
      <c r="P30" s="18">
        <f>[26]Outubro!$J$19</f>
        <v>30.240000000000002</v>
      </c>
      <c r="Q30" s="18">
        <f>[26]Outubro!$J$20</f>
        <v>24.48</v>
      </c>
      <c r="R30" s="18">
        <f>[26]Outubro!$J$21</f>
        <v>27.36</v>
      </c>
      <c r="S30" s="18">
        <f>[26]Outubro!$J$22</f>
        <v>30.96</v>
      </c>
      <c r="T30" s="18">
        <f>[26]Outubro!$J$23</f>
        <v>29.16</v>
      </c>
      <c r="U30" s="18">
        <f>[26]Outubro!$J$24</f>
        <v>45</v>
      </c>
      <c r="V30" s="18">
        <f>[26]Outubro!$J$25</f>
        <v>50.76</v>
      </c>
      <c r="W30" s="18">
        <f>[26]Outubro!$J$26</f>
        <v>60.480000000000004</v>
      </c>
      <c r="X30" s="18">
        <f>[26]Outubro!$J$27</f>
        <v>33.840000000000003</v>
      </c>
      <c r="Y30" s="18">
        <f>[26]Outubro!$J$28</f>
        <v>57.6</v>
      </c>
      <c r="Z30" s="18">
        <f>[26]Outubro!$J$29</f>
        <v>31.319999999999997</v>
      </c>
      <c r="AA30" s="18">
        <f>[26]Outubro!$J$30</f>
        <v>31.680000000000003</v>
      </c>
      <c r="AB30" s="18">
        <f>[26]Outubro!$J$31</f>
        <v>55.080000000000005</v>
      </c>
      <c r="AC30" s="18">
        <f>[26]Outubro!$J$32</f>
        <v>24.12</v>
      </c>
      <c r="AD30" s="18">
        <f>[26]Outubro!$J$33</f>
        <v>36.36</v>
      </c>
      <c r="AE30" s="18">
        <f>[26]Outubro!$J$34</f>
        <v>44.28</v>
      </c>
      <c r="AF30" s="18">
        <f>[26]Outubro!$J$35</f>
        <v>43.56</v>
      </c>
      <c r="AG30" s="47">
        <f>MAX(B30:AF30)</f>
        <v>60.480000000000004</v>
      </c>
      <c r="AH30" s="2"/>
    </row>
    <row r="31" spans="1:34" ht="17.100000000000001" customHeight="1" x14ac:dyDescent="0.2">
      <c r="A31" s="16" t="s">
        <v>51</v>
      </c>
      <c r="B31" s="18">
        <f>[27]Outubro!$J$5</f>
        <v>36</v>
      </c>
      <c r="C31" s="18">
        <f>[27]Outubro!$J$6</f>
        <v>29.52</v>
      </c>
      <c r="D31" s="18">
        <f>[27]Outubro!$J$7</f>
        <v>42.12</v>
      </c>
      <c r="E31" s="18">
        <f>[27]Outubro!$J$8</f>
        <v>34.92</v>
      </c>
      <c r="F31" s="18">
        <f>[27]Outubro!$J$9</f>
        <v>45.72</v>
      </c>
      <c r="G31" s="18">
        <f>[27]Outubro!$J$10</f>
        <v>44.28</v>
      </c>
      <c r="H31" s="18">
        <f>[27]Outubro!$J$11</f>
        <v>28.08</v>
      </c>
      <c r="I31" s="18">
        <f>[27]Outubro!$J$12</f>
        <v>37.440000000000005</v>
      </c>
      <c r="J31" s="18">
        <f>[27]Outubro!$J$13</f>
        <v>71.64</v>
      </c>
      <c r="K31" s="18">
        <f>[27]Outubro!$J$14</f>
        <v>48.96</v>
      </c>
      <c r="L31" s="18">
        <f>[27]Outubro!$J$15</f>
        <v>31.680000000000003</v>
      </c>
      <c r="M31" s="18">
        <f>[27]Outubro!$J$16</f>
        <v>41.4</v>
      </c>
      <c r="N31" s="18">
        <f>[27]Outubro!$J$17</f>
        <v>50.76</v>
      </c>
      <c r="O31" s="18">
        <f>[27]Outubro!$J$18</f>
        <v>44.64</v>
      </c>
      <c r="P31" s="18">
        <f>[27]Outubro!$J$19</f>
        <v>45.36</v>
      </c>
      <c r="Q31" s="18">
        <f>[27]Outubro!$J$20</f>
        <v>37.080000000000005</v>
      </c>
      <c r="R31" s="18">
        <f>[27]Outubro!$J$21</f>
        <v>43.2</v>
      </c>
      <c r="S31" s="18">
        <f>[27]Outubro!$J$22</f>
        <v>33.840000000000003</v>
      </c>
      <c r="T31" s="18">
        <f>[27]Outubro!$J$23</f>
        <v>31.319999999999997</v>
      </c>
      <c r="U31" s="18">
        <f>[27]Outubro!$J$24</f>
        <v>50.04</v>
      </c>
      <c r="V31" s="18">
        <f>[27]Outubro!$J$25</f>
        <v>47.16</v>
      </c>
      <c r="W31" s="18">
        <f>[27]Outubro!$J$26</f>
        <v>54.72</v>
      </c>
      <c r="X31" s="18">
        <f>[27]Outubro!$J$27</f>
        <v>47.88</v>
      </c>
      <c r="Y31" s="18">
        <f>[27]Outubro!$J$28</f>
        <v>82.08</v>
      </c>
      <c r="Z31" s="18">
        <f>[27]Outubro!$J$29</f>
        <v>41.04</v>
      </c>
      <c r="AA31" s="18">
        <f>[27]Outubro!$J$30</f>
        <v>57.6</v>
      </c>
      <c r="AB31" s="18">
        <f>[27]Outubro!$J$31</f>
        <v>64.8</v>
      </c>
      <c r="AC31" s="18">
        <f>[27]Outubro!$J$32</f>
        <v>28.08</v>
      </c>
      <c r="AD31" s="18">
        <f>[27]Outubro!$J$33</f>
        <v>80.28</v>
      </c>
      <c r="AE31" s="18">
        <f>[27]Outubro!$J$34</f>
        <v>39.6</v>
      </c>
      <c r="AF31" s="18">
        <f>[27]Outubro!$J$35</f>
        <v>32.76</v>
      </c>
      <c r="AG31" s="47">
        <f>MAX(B31:AF31)</f>
        <v>82.08</v>
      </c>
      <c r="AH31" s="2"/>
    </row>
    <row r="32" spans="1:34" ht="17.100000000000001" customHeight="1" x14ac:dyDescent="0.2">
      <c r="A32" s="16" t="s">
        <v>20</v>
      </c>
      <c r="B32" s="18">
        <f>[28]Outubro!$J$5</f>
        <v>26.28</v>
      </c>
      <c r="C32" s="18">
        <f>[28]Outubro!$J$6</f>
        <v>20.16</v>
      </c>
      <c r="D32" s="18">
        <f>[28]Outubro!$J$7</f>
        <v>24.48</v>
      </c>
      <c r="E32" s="18">
        <f>[28]Outubro!$J$8</f>
        <v>39.96</v>
      </c>
      <c r="F32" s="18">
        <f>[28]Outubro!$J$9</f>
        <v>24.48</v>
      </c>
      <c r="G32" s="18">
        <f>[28]Outubro!$J$10</f>
        <v>25.2</v>
      </c>
      <c r="H32" s="18">
        <f>[28]Outubro!$J$11</f>
        <v>32.4</v>
      </c>
      <c r="I32" s="18">
        <f>[28]Outubro!$J$12</f>
        <v>34.200000000000003</v>
      </c>
      <c r="J32" s="18">
        <f>[28]Outubro!$J$13</f>
        <v>27.720000000000002</v>
      </c>
      <c r="K32" s="18">
        <f>[28]Outubro!$J$14</f>
        <v>32.4</v>
      </c>
      <c r="L32" s="18">
        <f>[28]Outubro!$J$15</f>
        <v>31.319999999999997</v>
      </c>
      <c r="M32" s="18">
        <f>[28]Outubro!$J$16</f>
        <v>22.32</v>
      </c>
      <c r="N32" s="18">
        <f>[28]Outubro!$J$17</f>
        <v>50.4</v>
      </c>
      <c r="O32" s="18">
        <f>[28]Outubro!$J$18</f>
        <v>20.88</v>
      </c>
      <c r="P32" s="18">
        <f>[28]Outubro!$J$19</f>
        <v>31.319999999999997</v>
      </c>
      <c r="Q32" s="18">
        <f>[28]Outubro!$J$20</f>
        <v>22.68</v>
      </c>
      <c r="R32" s="18">
        <f>[28]Outubro!$J$21</f>
        <v>43.2</v>
      </c>
      <c r="S32" s="18">
        <f>[28]Outubro!$J$22</f>
        <v>27.36</v>
      </c>
      <c r="T32" s="18">
        <f>[28]Outubro!$J$23</f>
        <v>29.880000000000003</v>
      </c>
      <c r="U32" s="18">
        <f>[28]Outubro!$J$24</f>
        <v>27</v>
      </c>
      <c r="V32" s="18">
        <f>[28]Outubro!$J$25</f>
        <v>54.72</v>
      </c>
      <c r="W32" s="18">
        <f>[28]Outubro!$J$26</f>
        <v>39.24</v>
      </c>
      <c r="X32" s="18">
        <f>[28]Outubro!$J$27</f>
        <v>25.56</v>
      </c>
      <c r="Y32" s="18">
        <f>[28]Outubro!$J$28</f>
        <v>36.36</v>
      </c>
      <c r="Z32" s="18">
        <f>[28]Outubro!$J$29</f>
        <v>45</v>
      </c>
      <c r="AA32" s="18">
        <f>[28]Outubro!$J$30</f>
        <v>27.720000000000002</v>
      </c>
      <c r="AB32" s="18">
        <f>[28]Outubro!$J$31</f>
        <v>59.760000000000005</v>
      </c>
      <c r="AC32" s="18">
        <f>[28]Outubro!$J$32</f>
        <v>28.44</v>
      </c>
      <c r="AD32" s="18">
        <f>[28]Outubro!$J$33</f>
        <v>28.08</v>
      </c>
      <c r="AE32" s="18">
        <f>[28]Outubro!$J$34</f>
        <v>20.52</v>
      </c>
      <c r="AF32" s="18">
        <f>[28]Outubro!$J$35</f>
        <v>32.4</v>
      </c>
      <c r="AG32" s="47">
        <f t="shared" si="3"/>
        <v>59.760000000000005</v>
      </c>
      <c r="AH32" s="2"/>
    </row>
    <row r="33" spans="1:34" s="5" customFormat="1" ht="17.100000000000001" customHeight="1" x14ac:dyDescent="0.2">
      <c r="A33" s="38" t="s">
        <v>33</v>
      </c>
      <c r="B33" s="39">
        <f t="shared" ref="B33:AF33" si="4">MAX(B5:B32)</f>
        <v>40.32</v>
      </c>
      <c r="C33" s="39">
        <f t="shared" si="4"/>
        <v>32.04</v>
      </c>
      <c r="D33" s="39">
        <f t="shared" si="4"/>
        <v>62.28</v>
      </c>
      <c r="E33" s="39">
        <f t="shared" si="4"/>
        <v>67.680000000000007</v>
      </c>
      <c r="F33" s="39">
        <f t="shared" si="4"/>
        <v>45.72</v>
      </c>
      <c r="G33" s="39">
        <f t="shared" si="4"/>
        <v>44.28</v>
      </c>
      <c r="H33" s="39">
        <f t="shared" si="4"/>
        <v>45</v>
      </c>
      <c r="I33" s="39">
        <f t="shared" si="4"/>
        <v>51.480000000000004</v>
      </c>
      <c r="J33" s="39">
        <f t="shared" si="4"/>
        <v>71.64</v>
      </c>
      <c r="K33" s="39">
        <f t="shared" si="4"/>
        <v>57.960000000000008</v>
      </c>
      <c r="L33" s="39">
        <f t="shared" si="4"/>
        <v>46.440000000000005</v>
      </c>
      <c r="M33" s="39">
        <f t="shared" si="4"/>
        <v>60.480000000000004</v>
      </c>
      <c r="N33" s="39">
        <f t="shared" si="4"/>
        <v>59.4</v>
      </c>
      <c r="O33" s="39">
        <f t="shared" si="4"/>
        <v>46.800000000000004</v>
      </c>
      <c r="P33" s="39">
        <f t="shared" si="4"/>
        <v>65.52</v>
      </c>
      <c r="Q33" s="39">
        <f t="shared" si="4"/>
        <v>68.400000000000006</v>
      </c>
      <c r="R33" s="39">
        <f t="shared" si="4"/>
        <v>77.039999999999992</v>
      </c>
      <c r="S33" s="39">
        <f t="shared" si="4"/>
        <v>77.400000000000006</v>
      </c>
      <c r="T33" s="39">
        <f t="shared" si="4"/>
        <v>37.080000000000005</v>
      </c>
      <c r="U33" s="39">
        <f t="shared" si="4"/>
        <v>54.72</v>
      </c>
      <c r="V33" s="39">
        <f t="shared" si="4"/>
        <v>86.76</v>
      </c>
      <c r="W33" s="39">
        <f t="shared" si="4"/>
        <v>74.160000000000011</v>
      </c>
      <c r="X33" s="39">
        <f t="shared" si="4"/>
        <v>60.480000000000004</v>
      </c>
      <c r="Y33" s="39">
        <f t="shared" si="4"/>
        <v>82.08</v>
      </c>
      <c r="Z33" s="39">
        <f t="shared" si="4"/>
        <v>54</v>
      </c>
      <c r="AA33" s="39">
        <f t="shared" si="4"/>
        <v>57.6</v>
      </c>
      <c r="AB33" s="39">
        <f t="shared" si="4"/>
        <v>64.8</v>
      </c>
      <c r="AC33" s="39">
        <f t="shared" si="4"/>
        <v>113.4</v>
      </c>
      <c r="AD33" s="39">
        <f t="shared" si="4"/>
        <v>80.28</v>
      </c>
      <c r="AE33" s="39">
        <f t="shared" si="4"/>
        <v>73.08</v>
      </c>
      <c r="AF33" s="39">
        <f t="shared" si="4"/>
        <v>69.48</v>
      </c>
      <c r="AG33" s="46">
        <f>MAX(AG5:AG32)</f>
        <v>113.4</v>
      </c>
      <c r="AH33" s="10"/>
    </row>
    <row r="34" spans="1:34" x14ac:dyDescent="0.2">
      <c r="AG34" s="9"/>
      <c r="AH34" s="2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65</v>
      </c>
      <c r="AG35" s="9"/>
      <c r="AH35" s="2"/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Y36" s="32" t="s">
        <v>66</v>
      </c>
      <c r="Z36" s="32"/>
      <c r="AA36" s="32"/>
      <c r="AG36" s="9"/>
      <c r="AH36" s="2"/>
    </row>
    <row r="37" spans="1:34" x14ac:dyDescent="0.2">
      <c r="A37" s="59"/>
      <c r="B37" s="59"/>
      <c r="C37" s="59"/>
      <c r="D37" s="59"/>
      <c r="E37" s="60"/>
      <c r="F37" s="60"/>
      <c r="G37" s="60" t="s">
        <v>58</v>
      </c>
      <c r="H37" s="60"/>
      <c r="I37" s="60"/>
      <c r="J37" s="60"/>
      <c r="K37" s="60"/>
      <c r="L37" s="60"/>
      <c r="M37" s="60"/>
      <c r="N37" s="61"/>
      <c r="O37" s="61"/>
      <c r="AG37" s="9"/>
      <c r="AH37" s="2"/>
    </row>
    <row r="38" spans="1:34" x14ac:dyDescent="0.2">
      <c r="AG38" s="9"/>
      <c r="AH38" s="2"/>
    </row>
    <row r="39" spans="1:34" x14ac:dyDescent="0.2">
      <c r="N39" s="2" t="s">
        <v>52</v>
      </c>
    </row>
    <row r="40" spans="1:34" x14ac:dyDescent="0.2">
      <c r="H40" s="2" t="s">
        <v>52</v>
      </c>
      <c r="X40" s="2" t="s">
        <v>52</v>
      </c>
    </row>
    <row r="41" spans="1:34" x14ac:dyDescent="0.2">
      <c r="Q41" s="2" t="s">
        <v>52</v>
      </c>
    </row>
    <row r="42" spans="1:34" x14ac:dyDescent="0.2">
      <c r="G42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2013-11-04T16:31:56Z</cp:lastPrinted>
  <dcterms:created xsi:type="dcterms:W3CDTF">2008-08-15T13:32:29Z</dcterms:created>
  <dcterms:modified xsi:type="dcterms:W3CDTF">2022-03-10T18:16:29Z</dcterms:modified>
</cp:coreProperties>
</file>