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5\"/>
    </mc:Choice>
  </mc:AlternateContent>
  <bookViews>
    <workbookView xWindow="0" yWindow="0" windowWidth="16905" windowHeight="8085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62913"/>
</workbook>
</file>

<file path=xl/calcChain.xml><?xml version="1.0" encoding="utf-8"?>
<calcChain xmlns="http://schemas.openxmlformats.org/spreadsheetml/2006/main">
  <c r="AF10" i="14" l="1"/>
  <c r="AE10" i="14"/>
  <c r="AD10" i="14"/>
  <c r="AF10" i="15"/>
  <c r="AE10" i="15"/>
  <c r="AD10" i="15"/>
  <c r="AF10" i="13"/>
  <c r="AE10" i="13"/>
  <c r="AD10" i="13"/>
  <c r="AF10" i="12"/>
  <c r="AE10" i="12"/>
  <c r="AD10" i="12"/>
  <c r="AF10" i="9"/>
  <c r="AE10" i="9"/>
  <c r="AD10" i="9"/>
  <c r="AF10" i="8"/>
  <c r="AE10" i="8"/>
  <c r="AD10" i="8"/>
  <c r="AF10" i="7"/>
  <c r="AE10" i="7"/>
  <c r="AD10" i="7"/>
  <c r="AF10" i="6"/>
  <c r="AE10" i="6"/>
  <c r="AD10" i="6"/>
  <c r="AF10" i="5"/>
  <c r="AE10" i="5"/>
  <c r="AD10" i="5"/>
  <c r="AF10" i="4"/>
  <c r="AE10" i="4"/>
  <c r="AD10" i="4"/>
  <c r="AC10" i="14" l="1"/>
  <c r="AC10" i="15"/>
  <c r="AC10" i="13"/>
  <c r="AC10" i="12"/>
  <c r="AC10" i="9"/>
  <c r="AC10" i="8"/>
  <c r="AC10" i="7"/>
  <c r="AC10" i="6"/>
  <c r="AC10" i="5"/>
  <c r="AC10" i="4"/>
  <c r="AB10" i="14" l="1"/>
  <c r="AB10" i="15"/>
  <c r="AB10" i="13"/>
  <c r="AB10" i="12"/>
  <c r="AB10" i="9"/>
  <c r="AB10" i="8"/>
  <c r="AB10" i="7"/>
  <c r="AB10" i="6"/>
  <c r="AB10" i="5"/>
  <c r="AB10" i="4"/>
  <c r="AA10" i="14" l="1"/>
  <c r="Z10" i="14"/>
  <c r="Y10" i="14"/>
  <c r="X10" i="14"/>
  <c r="W10" i="14"/>
  <c r="AA10" i="15"/>
  <c r="Z10" i="15"/>
  <c r="Y10" i="15"/>
  <c r="X10" i="15"/>
  <c r="W10" i="15"/>
  <c r="AA10" i="13"/>
  <c r="Z10" i="13"/>
  <c r="Y10" i="13"/>
  <c r="X10" i="13"/>
  <c r="W10" i="13"/>
  <c r="AA10" i="12"/>
  <c r="Z10" i="12"/>
  <c r="Y10" i="12"/>
  <c r="X10" i="12"/>
  <c r="W10" i="12"/>
  <c r="AA10" i="9"/>
  <c r="Z10" i="9"/>
  <c r="Y10" i="9"/>
  <c r="X10" i="9"/>
  <c r="W10" i="9"/>
  <c r="AA10" i="8"/>
  <c r="Z10" i="8"/>
  <c r="Y10" i="8"/>
  <c r="X10" i="8"/>
  <c r="W10" i="8"/>
  <c r="AA10" i="7"/>
  <c r="Z10" i="7"/>
  <c r="Y10" i="7"/>
  <c r="X10" i="7"/>
  <c r="W10" i="7"/>
  <c r="AA10" i="6"/>
  <c r="Z10" i="6"/>
  <c r="Y10" i="6"/>
  <c r="X10" i="6"/>
  <c r="W10" i="6"/>
  <c r="AA10" i="5"/>
  <c r="Z10" i="5"/>
  <c r="Y10" i="5"/>
  <c r="X10" i="5"/>
  <c r="W10" i="5"/>
  <c r="AA10" i="4"/>
  <c r="Z10" i="4"/>
  <c r="Y10" i="4"/>
  <c r="X10" i="4"/>
  <c r="W10" i="4"/>
  <c r="D30" i="13" l="1"/>
  <c r="AD13" i="14"/>
  <c r="V10" i="14" l="1"/>
  <c r="U10" i="14"/>
  <c r="V10" i="15"/>
  <c r="U10" i="15"/>
  <c r="V10" i="13"/>
  <c r="U10" i="13"/>
  <c r="V10" i="12"/>
  <c r="U10" i="12"/>
  <c r="V10" i="9"/>
  <c r="U10" i="9"/>
  <c r="V10" i="8"/>
  <c r="U10" i="8"/>
  <c r="V10" i="7"/>
  <c r="U10" i="7"/>
  <c r="V10" i="6"/>
  <c r="U10" i="6"/>
  <c r="V10" i="5"/>
  <c r="U10" i="5"/>
  <c r="V10" i="4"/>
  <c r="U10" i="4"/>
  <c r="T10" i="14" l="1"/>
  <c r="T10" i="15"/>
  <c r="T10" i="13"/>
  <c r="T10" i="12"/>
  <c r="T10" i="9"/>
  <c r="T10" i="8"/>
  <c r="T10" i="7"/>
  <c r="T10" i="6"/>
  <c r="T10" i="5"/>
  <c r="T10" i="4"/>
  <c r="L10" i="14" l="1"/>
  <c r="S10" i="14"/>
  <c r="R10" i="14"/>
  <c r="Q10" i="14"/>
  <c r="P10" i="14"/>
  <c r="O10" i="14"/>
  <c r="N10" i="14"/>
  <c r="M10" i="14"/>
  <c r="K10" i="14"/>
  <c r="J10" i="14"/>
  <c r="S10" i="15"/>
  <c r="R10" i="15"/>
  <c r="Q10" i="15"/>
  <c r="P10" i="15"/>
  <c r="O10" i="15"/>
  <c r="N10" i="15"/>
  <c r="M10" i="15"/>
  <c r="L10" i="15"/>
  <c r="K10" i="15"/>
  <c r="J10" i="15"/>
  <c r="S10" i="13"/>
  <c r="R10" i="13"/>
  <c r="Q10" i="13"/>
  <c r="P10" i="13"/>
  <c r="O10" i="13"/>
  <c r="N10" i="13"/>
  <c r="M10" i="13"/>
  <c r="L10" i="13"/>
  <c r="K10" i="13"/>
  <c r="J10" i="13"/>
  <c r="S10" i="12"/>
  <c r="R10" i="12"/>
  <c r="Q10" i="12"/>
  <c r="P10" i="12"/>
  <c r="O10" i="12"/>
  <c r="N10" i="12"/>
  <c r="M10" i="12"/>
  <c r="L10" i="12"/>
  <c r="K10" i="12"/>
  <c r="J10" i="12"/>
  <c r="S10" i="9"/>
  <c r="R10" i="9"/>
  <c r="Q10" i="9"/>
  <c r="P10" i="9"/>
  <c r="O10" i="9"/>
  <c r="N10" i="9"/>
  <c r="M10" i="9"/>
  <c r="L10" i="9"/>
  <c r="K10" i="9"/>
  <c r="J10" i="9"/>
  <c r="S10" i="8"/>
  <c r="R10" i="8"/>
  <c r="Q10" i="8"/>
  <c r="P10" i="8"/>
  <c r="O10" i="8"/>
  <c r="N10" i="8"/>
  <c r="L10" i="8"/>
  <c r="M10" i="8"/>
  <c r="K10" i="8"/>
  <c r="J10" i="8"/>
  <c r="S10" i="7"/>
  <c r="R10" i="7"/>
  <c r="Q10" i="7"/>
  <c r="P10" i="7"/>
  <c r="O10" i="7"/>
  <c r="N10" i="7"/>
  <c r="M10" i="7"/>
  <c r="L10" i="7"/>
  <c r="K10" i="7"/>
  <c r="J10" i="7"/>
  <c r="S10" i="6"/>
  <c r="R10" i="6"/>
  <c r="Q10" i="6"/>
  <c r="P10" i="6"/>
  <c r="O10" i="6"/>
  <c r="N10" i="6"/>
  <c r="M10" i="6"/>
  <c r="L10" i="6"/>
  <c r="K10" i="6"/>
  <c r="J10" i="6"/>
  <c r="S10" i="5"/>
  <c r="R10" i="5"/>
  <c r="Q10" i="5"/>
  <c r="P10" i="5"/>
  <c r="O10" i="5"/>
  <c r="N10" i="5"/>
  <c r="M10" i="5"/>
  <c r="L10" i="5"/>
  <c r="K10" i="5"/>
  <c r="J10" i="5"/>
  <c r="S10" i="4"/>
  <c r="R10" i="4"/>
  <c r="Q10" i="4"/>
  <c r="P10" i="4"/>
  <c r="O10" i="4"/>
  <c r="N10" i="4"/>
  <c r="M10" i="4"/>
  <c r="L10" i="4"/>
  <c r="K10" i="4"/>
  <c r="J10" i="4"/>
  <c r="I10" i="14" l="1"/>
  <c r="H10" i="14"/>
  <c r="I10" i="15"/>
  <c r="H10" i="15"/>
  <c r="I10" i="13"/>
  <c r="H10" i="13"/>
  <c r="I10" i="12"/>
  <c r="H10" i="12"/>
  <c r="I10" i="9"/>
  <c r="H10" i="9"/>
  <c r="I10" i="8"/>
  <c r="H10" i="8"/>
  <c r="I10" i="7"/>
  <c r="H10" i="7"/>
  <c r="I10" i="6"/>
  <c r="H10" i="6"/>
  <c r="I10" i="5"/>
  <c r="H10" i="5"/>
  <c r="I10" i="4"/>
  <c r="H10" i="4"/>
  <c r="G10" i="14" l="1"/>
  <c r="G10" i="15"/>
  <c r="G10" i="13"/>
  <c r="G10" i="12"/>
  <c r="G10" i="9"/>
  <c r="G10" i="8"/>
  <c r="G10" i="7"/>
  <c r="G10" i="6"/>
  <c r="G10" i="5"/>
  <c r="G10" i="4"/>
  <c r="AG32" i="13" l="1"/>
  <c r="AG31" i="13"/>
  <c r="AG30" i="13"/>
  <c r="AG29" i="13"/>
  <c r="AG28" i="13"/>
  <c r="AG26" i="13"/>
  <c r="AG25" i="13"/>
  <c r="AG24" i="13"/>
  <c r="AG23" i="13"/>
  <c r="AG22" i="13"/>
  <c r="AG21" i="13"/>
  <c r="AG20" i="13"/>
  <c r="AG19" i="13"/>
  <c r="AG18" i="13"/>
  <c r="AG17" i="13"/>
  <c r="AG16" i="13"/>
  <c r="AG15" i="13"/>
  <c r="AG14" i="13"/>
  <c r="AG13" i="13"/>
  <c r="AG12" i="13"/>
  <c r="AG11" i="13"/>
  <c r="AG9" i="13"/>
  <c r="AG8" i="13"/>
  <c r="AG7" i="13"/>
  <c r="AG6" i="13"/>
  <c r="AG5" i="13"/>
  <c r="F10" i="14" l="1"/>
  <c r="E10" i="14"/>
  <c r="D10" i="14"/>
  <c r="C10" i="14"/>
  <c r="B10" i="14"/>
  <c r="F10" i="15"/>
  <c r="E10" i="15"/>
  <c r="D10" i="15"/>
  <c r="C10" i="15"/>
  <c r="B10" i="15"/>
  <c r="F10" i="13"/>
  <c r="E10" i="13"/>
  <c r="D10" i="13"/>
  <c r="C10" i="13"/>
  <c r="B10" i="13"/>
  <c r="F10" i="12"/>
  <c r="E10" i="12"/>
  <c r="D10" i="12"/>
  <c r="C10" i="12"/>
  <c r="B10" i="12"/>
  <c r="F10" i="9"/>
  <c r="E10" i="9"/>
  <c r="D10" i="9"/>
  <c r="C10" i="9"/>
  <c r="B10" i="9"/>
  <c r="F10" i="8"/>
  <c r="E10" i="8"/>
  <c r="D10" i="8"/>
  <c r="C10" i="8"/>
  <c r="B10" i="8"/>
  <c r="F10" i="7"/>
  <c r="E10" i="7"/>
  <c r="D10" i="7"/>
  <c r="C10" i="7"/>
  <c r="B10" i="7"/>
  <c r="F10" i="6"/>
  <c r="E10" i="6"/>
  <c r="D10" i="6"/>
  <c r="C10" i="6"/>
  <c r="B10" i="6"/>
  <c r="F10" i="5"/>
  <c r="E10" i="5"/>
  <c r="D10" i="5"/>
  <c r="C10" i="5"/>
  <c r="B10" i="5"/>
  <c r="F10" i="4"/>
  <c r="E10" i="4"/>
  <c r="D10" i="4"/>
  <c r="C10" i="4"/>
  <c r="B10" i="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C30" i="13"/>
  <c r="B30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I8" i="14" l="1"/>
  <c r="AG8" i="5"/>
  <c r="AG8" i="7"/>
  <c r="AG8" i="14"/>
  <c r="AG8" i="12"/>
  <c r="AG8" i="8"/>
  <c r="AG8" i="15"/>
  <c r="AG8" i="6"/>
  <c r="AG8" i="9"/>
  <c r="AH8" i="14"/>
  <c r="AH8" i="9"/>
  <c r="AH8" i="8"/>
  <c r="AG8" i="4"/>
  <c r="AH8" i="6"/>
  <c r="AH8" i="5"/>
  <c r="H30" i="16"/>
  <c r="AI31" i="14" l="1"/>
  <c r="AI27" i="14"/>
  <c r="AI23" i="14"/>
  <c r="AI19" i="14"/>
  <c r="AI6" i="14"/>
  <c r="AI10" i="14" l="1"/>
  <c r="AI18" i="14"/>
  <c r="AI26" i="14"/>
  <c r="AI7" i="14"/>
  <c r="AI13" i="14"/>
  <c r="AI21" i="14"/>
  <c r="AI29" i="14"/>
  <c r="AI32" i="14"/>
  <c r="AI30" i="14"/>
  <c r="AI28" i="14"/>
  <c r="AI25" i="14"/>
  <c r="AI24" i="14"/>
  <c r="AI22" i="14"/>
  <c r="AI20" i="14"/>
  <c r="AI17" i="14"/>
  <c r="AI16" i="14"/>
  <c r="AI15" i="14"/>
  <c r="AI14" i="14"/>
  <c r="AI12" i="14"/>
  <c r="AI11" i="14"/>
  <c r="AI9" i="14"/>
  <c r="AI5" i="14"/>
  <c r="AG31" i="15" l="1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28" i="4"/>
  <c r="AG32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H31" i="14"/>
  <c r="AG26" i="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G14" i="14"/>
  <c r="AH14" i="14"/>
  <c r="AH14" i="5"/>
  <c r="AG14" i="5"/>
  <c r="AH14" i="6"/>
  <c r="AG14" i="6"/>
  <c r="AG30" i="14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G30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H26" i="5"/>
  <c r="AG26" i="5"/>
  <c r="AH26" i="6"/>
  <c r="AG26" i="6"/>
  <c r="AG25" i="6"/>
  <c r="AH25" i="6"/>
  <c r="AH25" i="5"/>
  <c r="AG25" i="5"/>
  <c r="AG25" i="4"/>
  <c r="AG21" i="4"/>
  <c r="AG24" i="4"/>
  <c r="AH24" i="5"/>
  <c r="AG24" i="5"/>
  <c r="AH24" i="6"/>
  <c r="AG24" i="6"/>
  <c r="AH23" i="5"/>
  <c r="AG23" i="5"/>
  <c r="AG23" i="6"/>
  <c r="AH23" i="6"/>
  <c r="AG23" i="4"/>
  <c r="AG22" i="4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8" i="4"/>
  <c r="AH18" i="5"/>
  <c r="AG18" i="5"/>
  <c r="AH18" i="6"/>
  <c r="AG18" i="6"/>
  <c r="AG17" i="4"/>
  <c r="AG10" i="4"/>
  <c r="AG9" i="4"/>
  <c r="AG7" i="4"/>
  <c r="AH17" i="5"/>
  <c r="AG17" i="5"/>
  <c r="AG17" i="6"/>
  <c r="AH17" i="6"/>
  <c r="AG16" i="4"/>
  <c r="AH16" i="5"/>
  <c r="AG16" i="5"/>
  <c r="AH16" i="6"/>
  <c r="AG16" i="6"/>
  <c r="AG15" i="4"/>
  <c r="AH15" i="5"/>
  <c r="AG15" i="5"/>
  <c r="AG15" i="6"/>
  <c r="AH15" i="6"/>
  <c r="AG13" i="4"/>
  <c r="AH13" i="5"/>
  <c r="AG13" i="5"/>
  <c r="AH13" i="6"/>
  <c r="AG13" i="6"/>
  <c r="AG12" i="4"/>
  <c r="AH12" i="5"/>
  <c r="AG12" i="5"/>
  <c r="AG12" i="6"/>
  <c r="AH12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6" i="5"/>
  <c r="AH6" i="5"/>
  <c r="AH6" i="6"/>
  <c r="AG6" i="6"/>
  <c r="AG6" i="4"/>
  <c r="AG5" i="4"/>
  <c r="AG5" i="5"/>
  <c r="AH5" i="5"/>
  <c r="AG5" i="6"/>
  <c r="AH5" i="6"/>
  <c r="AG31" i="14"/>
  <c r="AG31" i="7"/>
  <c r="AH14" i="8"/>
  <c r="AG14" i="8"/>
  <c r="AH33" i="5" l="1"/>
  <c r="AG33" i="6"/>
  <c r="AG33" i="5"/>
  <c r="AH33" i="6"/>
  <c r="AG33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H30" i="14" l="1"/>
  <c r="AH20" i="14"/>
  <c r="AG20" i="14"/>
  <c r="AG5" i="14"/>
  <c r="AG5" i="12"/>
  <c r="AG5" i="9"/>
  <c r="AG5" i="8"/>
  <c r="AG5" i="7"/>
  <c r="AH32" i="14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7" i="7"/>
  <c r="AG25" i="7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0" i="8"/>
  <c r="AG28" i="14"/>
  <c r="AG29" i="7"/>
  <c r="AG28" i="12"/>
  <c r="AG20" i="8"/>
  <c r="AH21" i="9"/>
  <c r="AH32" i="8"/>
  <c r="AG13" i="14"/>
  <c r="AG12" i="8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12" i="9"/>
  <c r="AG12" i="15"/>
  <c r="AH12" i="8"/>
  <c r="AG12" i="14"/>
  <c r="AH12" i="14"/>
  <c r="AG12" i="9"/>
  <c r="AH5" i="9"/>
  <c r="AG29" i="12"/>
  <c r="AG24" i="7"/>
  <c r="AG22" i="14"/>
  <c r="AH22" i="8"/>
  <c r="AH22" i="9"/>
  <c r="AG21" i="8"/>
  <c r="AG17" i="14"/>
  <c r="AG17" i="8"/>
  <c r="AH13" i="14"/>
  <c r="AH13" i="8"/>
  <c r="AH13" i="9"/>
  <c r="AG6" i="14"/>
  <c r="AG6" i="15"/>
  <c r="AG6" i="7"/>
  <c r="AG6" i="9"/>
  <c r="AG5" i="15"/>
  <c r="AG29" i="15"/>
  <c r="AG28" i="8"/>
  <c r="AH27" i="9"/>
  <c r="AG22" i="7"/>
  <c r="AG22" i="8"/>
  <c r="AG16" i="7"/>
  <c r="AG16" i="14"/>
  <c r="AG12" i="12"/>
  <c r="AG11" i="9"/>
  <c r="AG10" i="8"/>
  <c r="AH6" i="14"/>
  <c r="AH6" i="9"/>
  <c r="AH5" i="8"/>
  <c r="AH32" i="9"/>
  <c r="AH28" i="8"/>
  <c r="AH28" i="9"/>
  <c r="AG26" i="7"/>
  <c r="AG26" i="8"/>
  <c r="AH26" i="9"/>
  <c r="AG26" i="12"/>
  <c r="AG26" i="15"/>
  <c r="AH26" i="14"/>
  <c r="AG26" i="9"/>
  <c r="AH26" i="8"/>
  <c r="AG26" i="14"/>
  <c r="AG25" i="14"/>
  <c r="AG25" i="9"/>
  <c r="AG23" i="7"/>
  <c r="AG23" i="8"/>
  <c r="AG23" i="15"/>
  <c r="AG24" i="15"/>
  <c r="AH23" i="8"/>
  <c r="AG23" i="9"/>
  <c r="AG23" i="14"/>
  <c r="AG23" i="12"/>
  <c r="AH23" i="9"/>
  <c r="AH23" i="14"/>
  <c r="AG22" i="9"/>
  <c r="AG18" i="7"/>
  <c r="AG18" i="8"/>
  <c r="AG17" i="9"/>
  <c r="AG17" i="7"/>
  <c r="AG17" i="15"/>
  <c r="AH17" i="14"/>
  <c r="AG16" i="9"/>
  <c r="AH16" i="8"/>
  <c r="AG16" i="12"/>
  <c r="AG16" i="15"/>
  <c r="AH7" i="8"/>
  <c r="AG7" i="12"/>
  <c r="AG15" i="7" l="1"/>
  <c r="AH18" i="8"/>
  <c r="AH27" i="8"/>
  <c r="AH25" i="9"/>
  <c r="AG25" i="12"/>
  <c r="AG27" i="12"/>
  <c r="AG32" i="12"/>
  <c r="AG7" i="15"/>
  <c r="AG32" i="15"/>
  <c r="AH10" i="14"/>
  <c r="AG32" i="14"/>
  <c r="AH17" i="8"/>
  <c r="AG18" i="12"/>
  <c r="AG11" i="7"/>
  <c r="AH25" i="8"/>
  <c r="AG27" i="8"/>
  <c r="AH10" i="9"/>
  <c r="AG15" i="9"/>
  <c r="AG32" i="9"/>
  <c r="AG28" i="15"/>
  <c r="AG10" i="7"/>
  <c r="AG12" i="7"/>
  <c r="AG16" i="8"/>
  <c r="AG32" i="8"/>
  <c r="AG18" i="9"/>
  <c r="AH17" i="9"/>
  <c r="AG15" i="14"/>
  <c r="AH25" i="14"/>
  <c r="AG30" i="7"/>
  <c r="AH30" i="8"/>
  <c r="AG30" i="12"/>
  <c r="AG30" i="15"/>
  <c r="AH30" i="9"/>
  <c r="AG27" i="9"/>
  <c r="AH27" i="14"/>
  <c r="AG25" i="15"/>
  <c r="AG18" i="14"/>
  <c r="AG15" i="8"/>
  <c r="AH15" i="14"/>
  <c r="AG10" i="15"/>
  <c r="AH10" i="8"/>
  <c r="AG10" i="9"/>
  <c r="AG7" i="9"/>
  <c r="AG7" i="7"/>
  <c r="AH7" i="14"/>
  <c r="AH7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<sst xmlns="http://schemas.openxmlformats.org/spreadsheetml/2006/main" count="609" uniqueCount="144">
  <si>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</si>
  <si>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</si>
  <si>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</si>
  <si>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</si>
  <si>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</si>
  <si>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</si>
  <si>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</si>
  <si>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</si>
  <si>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</si>
  <si>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</si>
  <si>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</si>
  <si>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</si>
  <si>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</si>
  <si>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</si>
  <si>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</si>
  <si>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</si>
  <si>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</si>
  <si>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</si>
  <si>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</si>
  <si>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</si>
  <si>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</si>
  <si>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</si>
  <si>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</si>
  <si>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</si>
  <si>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</si>
  <si>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</si>
  <si>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</si>
  <si>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</si>
  <si>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</si>
  <si>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</si>
  <si>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</si>
  <si>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</si>
  <si>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</si>
  <si>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</si>
  <si>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</si>
  <si>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</si>
  <si>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</si>
  <si>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Mês</t>
  </si>
  <si>
    <t>Média</t>
  </si>
  <si>
    <t>Máxima</t>
  </si>
  <si>
    <t>Mínima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</si>
  <si>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</si>
  <si>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</si>
  <si>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</si>
  <si>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</si>
  <si>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</si>
  <si>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</si>
  <si>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</si>
  <si>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</si>
  <si>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</si>
  <si>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</si>
  <si>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</si>
  <si>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NE</t>
  </si>
  <si>
    <t>Cátia Braga</t>
  </si>
  <si>
    <t>Meteorologista/Cemtec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</si>
  <si>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</si>
  <si>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</si>
  <si>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</si>
  <si>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</si>
  <si>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</si>
  <si>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</si>
  <si>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</si>
  <si>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</si>
  <si>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</si>
  <si>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</si>
  <si>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</si>
  <si>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</si>
  <si>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</si>
  <si>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</si>
  <si>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</si>
  <si>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</si>
  <si>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</si>
  <si>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</si>
  <si>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</si>
  <si>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</si>
  <si>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</si>
  <si>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</si>
  <si>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</si>
  <si>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</si>
  <si>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</si>
  <si>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</si>
  <si>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</si>
  <si>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</si>
  <si>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</si>
  <si>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</si>
  <si>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</si>
  <si>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</si>
  <si>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</si>
  <si>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</si>
  <si>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</si>
  <si>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</si>
  <si>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</si>
  <si>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</si>
  <si>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</si>
  <si>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</si>
  <si>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</si>
  <si>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</si>
  <si>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</si>
  <si>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</si>
  <si>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</si>
  <si>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</si>
  <si>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</si>
  <si>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</si>
  <si>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</si>
  <si>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</si>
  <si>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</si>
  <si>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</si>
  <si>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</si>
  <si>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</si>
  <si>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</si>
  <si>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</si>
  <si>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</si>
  <si>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</si>
  <si>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</si>
  <si>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</si>
  <si>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</si>
  <si>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</si>
  <si>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</si>
  <si>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</si>
  <si>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</si>
  <si>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</si>
  <si>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</si>
  <si>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</si>
  <si>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</si>
  <si>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</si>
  <si>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</si>
  <si>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</si>
  <si>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</si>
  <si>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</si>
  <si>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</si>
  <si>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</si>
  <si>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</si>
  <si>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Outubror Ocorrência</t>
  </si>
  <si>
    <t>Outubror Ocorrência no Estado</t>
  </si>
  <si>
    <t>Fonte: Inmet/Sepaf/Agraer/Cemtec-MS</t>
  </si>
  <si>
    <t>(*)_NID_Nenhuma Informação Disponivel</t>
  </si>
  <si>
    <t>Outubro/2015</t>
  </si>
  <si>
    <t>Outubro Ocorrência no dia</t>
  </si>
  <si>
    <t>L</t>
  </si>
  <si>
    <t>SO</t>
  </si>
  <si>
    <t>N</t>
  </si>
  <si>
    <t>SE</t>
  </si>
  <si>
    <t>S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</si>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</sst>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18" fillId="8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0" fillId="7" borderId="0" xfId="2" applyFont="1" applyFill="1" applyAlignment="1" applyProtection="1"/>
    <xf numFmtId="0" fontId="0" fillId="7" borderId="0" xfId="0" applyFill="1" applyBorder="1" applyAlignment="1"/>
    <xf numFmtId="0" fontId="20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2" fontId="2" fillId="3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2" fontId="4" fillId="2" borderId="2" xfId="0" applyNumberFormat="1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5" xfId="0" applyFill="1" applyBorder="1"/>
    <xf numFmtId="0" fontId="0" fillId="7" borderId="6" xfId="0" applyFill="1" applyBorder="1"/>
    <xf numFmtId="0" fontId="3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0" fontId="3" fillId="7" borderId="8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0" xfId="0" applyFill="1" applyBorder="1"/>
    <xf numFmtId="0" fontId="16" fillId="7" borderId="11" xfId="0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right" vertical="center"/>
    </xf>
    <xf numFmtId="2" fontId="13" fillId="5" borderId="2" xfId="0" applyNumberFormat="1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0" fontId="0" fillId="7" borderId="11" xfId="0" applyFill="1" applyBorder="1"/>
    <xf numFmtId="2" fontId="4" fillId="3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2" fontId="9" fillId="6" borderId="2" xfId="0" applyNumberFormat="1" applyFont="1" applyFill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0" fillId="7" borderId="8" xfId="0" applyFill="1" applyBorder="1"/>
    <xf numFmtId="0" fontId="3" fillId="7" borderId="1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right" vertical="center"/>
    </xf>
    <xf numFmtId="49" fontId="11" fillId="0" borderId="0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5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5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5_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7.8</v>
          </cell>
        </row>
      </sheetData>
      <sheetData sheetId="6">
        <row r="5">
          <cell r="K5">
            <v>21.599999999999998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24.770833333333332</v>
          </cell>
          <cell r="C5">
            <v>34.5</v>
          </cell>
          <cell r="D5">
            <v>17.5</v>
          </cell>
          <cell r="E5">
            <v>72.375</v>
          </cell>
          <cell r="F5">
            <v>100</v>
          </cell>
          <cell r="G5">
            <v>32</v>
          </cell>
          <cell r="H5">
            <v>10.08</v>
          </cell>
          <cell r="I5" t="str">
            <v>O</v>
          </cell>
          <cell r="J5">
            <v>21.240000000000002</v>
          </cell>
          <cell r="K5">
            <v>0</v>
          </cell>
        </row>
        <row r="6">
          <cell r="B6">
            <v>28.429166666666671</v>
          </cell>
          <cell r="C6">
            <v>38.4</v>
          </cell>
          <cell r="D6">
            <v>20.6</v>
          </cell>
          <cell r="E6">
            <v>62.708333333333336</v>
          </cell>
          <cell r="F6">
            <v>98</v>
          </cell>
          <cell r="G6">
            <v>23</v>
          </cell>
          <cell r="H6">
            <v>10.08</v>
          </cell>
          <cell r="I6" t="str">
            <v>O</v>
          </cell>
          <cell r="J6">
            <v>23.759999999999998</v>
          </cell>
          <cell r="K6">
            <v>0</v>
          </cell>
        </row>
        <row r="7">
          <cell r="B7">
            <v>23.395833333333332</v>
          </cell>
          <cell r="C7">
            <v>30</v>
          </cell>
          <cell r="D7">
            <v>20.2</v>
          </cell>
          <cell r="E7">
            <v>85.583333333333329</v>
          </cell>
          <cell r="F7">
            <v>100</v>
          </cell>
          <cell r="G7">
            <v>45</v>
          </cell>
          <cell r="H7">
            <v>9.7200000000000006</v>
          </cell>
          <cell r="I7" t="str">
            <v>O</v>
          </cell>
          <cell r="J7">
            <v>29.52</v>
          </cell>
          <cell r="K7">
            <v>29.8</v>
          </cell>
        </row>
        <row r="8">
          <cell r="B8">
            <v>22.683333333333334</v>
          </cell>
          <cell r="C8">
            <v>28.2</v>
          </cell>
          <cell r="D8">
            <v>19.7</v>
          </cell>
          <cell r="E8">
            <v>86.875</v>
          </cell>
          <cell r="F8">
            <v>100</v>
          </cell>
          <cell r="G8">
            <v>56</v>
          </cell>
          <cell r="H8">
            <v>9</v>
          </cell>
          <cell r="I8" t="str">
            <v>SO</v>
          </cell>
          <cell r="J8">
            <v>21.6</v>
          </cell>
          <cell r="K8">
            <v>0.60000000000000009</v>
          </cell>
        </row>
        <row r="9">
          <cell r="B9">
            <v>25.466666666666669</v>
          </cell>
          <cell r="C9">
            <v>33.6</v>
          </cell>
          <cell r="D9">
            <v>18.899999999999999</v>
          </cell>
          <cell r="E9">
            <v>75.083333333333329</v>
          </cell>
          <cell r="F9">
            <v>100</v>
          </cell>
          <cell r="G9">
            <v>37</v>
          </cell>
          <cell r="H9">
            <v>9.3600000000000012</v>
          </cell>
          <cell r="I9" t="str">
            <v>SO</v>
          </cell>
          <cell r="J9">
            <v>24.48</v>
          </cell>
          <cell r="K9">
            <v>0</v>
          </cell>
        </row>
        <row r="10">
          <cell r="B10">
            <v>26.870833333333334</v>
          </cell>
          <cell r="C10">
            <v>34.6</v>
          </cell>
          <cell r="D10">
            <v>20.100000000000001</v>
          </cell>
          <cell r="E10">
            <v>66.125</v>
          </cell>
          <cell r="F10">
            <v>98</v>
          </cell>
          <cell r="G10">
            <v>32</v>
          </cell>
          <cell r="H10">
            <v>10.44</v>
          </cell>
          <cell r="I10" t="str">
            <v>SO</v>
          </cell>
          <cell r="J10">
            <v>23.759999999999998</v>
          </cell>
          <cell r="K10">
            <v>0</v>
          </cell>
        </row>
        <row r="11">
          <cell r="B11">
            <v>27.724999999999994</v>
          </cell>
          <cell r="C11">
            <v>37.1</v>
          </cell>
          <cell r="D11">
            <v>19.5</v>
          </cell>
          <cell r="E11">
            <v>62.375</v>
          </cell>
          <cell r="F11">
            <v>96</v>
          </cell>
          <cell r="G11">
            <v>29</v>
          </cell>
          <cell r="H11">
            <v>14.76</v>
          </cell>
          <cell r="I11" t="str">
            <v>O</v>
          </cell>
          <cell r="J11">
            <v>33.119999999999997</v>
          </cell>
          <cell r="K11">
            <v>0</v>
          </cell>
        </row>
        <row r="12">
          <cell r="B12">
            <v>29.783333333333335</v>
          </cell>
          <cell r="C12">
            <v>37.1</v>
          </cell>
          <cell r="D12">
            <v>22.8</v>
          </cell>
          <cell r="E12">
            <v>52.208333333333336</v>
          </cell>
          <cell r="F12">
            <v>80</v>
          </cell>
          <cell r="G12">
            <v>27</v>
          </cell>
          <cell r="H12">
            <v>18.36</v>
          </cell>
          <cell r="I12" t="str">
            <v>L</v>
          </cell>
          <cell r="J12">
            <v>40.32</v>
          </cell>
          <cell r="K12">
            <v>0</v>
          </cell>
        </row>
        <row r="13">
          <cell r="B13">
            <v>26.370833333333337</v>
          </cell>
          <cell r="C13">
            <v>32.5</v>
          </cell>
          <cell r="D13">
            <v>22.6</v>
          </cell>
          <cell r="E13">
            <v>70.125</v>
          </cell>
          <cell r="F13">
            <v>95</v>
          </cell>
          <cell r="G13">
            <v>42</v>
          </cell>
          <cell r="H13">
            <v>19.079999999999998</v>
          </cell>
          <cell r="I13" t="str">
            <v>N</v>
          </cell>
          <cell r="J13">
            <v>59.04</v>
          </cell>
          <cell r="K13">
            <v>1.8</v>
          </cell>
        </row>
        <row r="14">
          <cell r="B14">
            <v>24.979166666666661</v>
          </cell>
          <cell r="C14">
            <v>31.1</v>
          </cell>
          <cell r="D14">
            <v>20.8</v>
          </cell>
          <cell r="E14">
            <v>80.625</v>
          </cell>
          <cell r="F14">
            <v>100</v>
          </cell>
          <cell r="G14">
            <v>53</v>
          </cell>
          <cell r="H14">
            <v>9.7200000000000006</v>
          </cell>
          <cell r="I14" t="str">
            <v>SE</v>
          </cell>
          <cell r="J14">
            <v>41.04</v>
          </cell>
          <cell r="K14">
            <v>25</v>
          </cell>
        </row>
        <row r="15">
          <cell r="B15">
            <v>20.845833333333335</v>
          </cell>
          <cell r="C15">
            <v>26.3</v>
          </cell>
          <cell r="D15">
            <v>19.2</v>
          </cell>
          <cell r="E15">
            <v>91.666666666666671</v>
          </cell>
          <cell r="F15">
            <v>100</v>
          </cell>
          <cell r="G15">
            <v>75</v>
          </cell>
          <cell r="H15">
            <v>12.24</v>
          </cell>
          <cell r="I15" t="str">
            <v>NO</v>
          </cell>
          <cell r="J15">
            <v>24.12</v>
          </cell>
          <cell r="K15">
            <v>0</v>
          </cell>
        </row>
        <row r="16">
          <cell r="B16">
            <v>18.570833333333333</v>
          </cell>
          <cell r="C16">
            <v>21.1</v>
          </cell>
          <cell r="D16">
            <v>17.2</v>
          </cell>
          <cell r="E16">
            <v>92.291666666666671</v>
          </cell>
          <cell r="F16">
            <v>100</v>
          </cell>
          <cell r="G16">
            <v>75</v>
          </cell>
          <cell r="H16">
            <v>14.4</v>
          </cell>
          <cell r="I16" t="str">
            <v>O</v>
          </cell>
          <cell r="J16">
            <v>35.64</v>
          </cell>
          <cell r="K16">
            <v>0</v>
          </cell>
        </row>
        <row r="17">
          <cell r="B17">
            <v>21.879166666666674</v>
          </cell>
          <cell r="C17">
            <v>31.1</v>
          </cell>
          <cell r="D17">
            <v>16.100000000000001</v>
          </cell>
          <cell r="E17">
            <v>78.416666666666671</v>
          </cell>
          <cell r="F17">
            <v>100</v>
          </cell>
          <cell r="G17">
            <v>42</v>
          </cell>
          <cell r="H17">
            <v>8.64</v>
          </cell>
          <cell r="I17" t="str">
            <v>O</v>
          </cell>
          <cell r="J17">
            <v>27.720000000000002</v>
          </cell>
          <cell r="K17">
            <v>0</v>
          </cell>
        </row>
        <row r="18">
          <cell r="B18">
            <v>27.254166666666666</v>
          </cell>
          <cell r="C18">
            <v>37.200000000000003</v>
          </cell>
          <cell r="D18">
            <v>18.8</v>
          </cell>
          <cell r="E18">
            <v>69.75</v>
          </cell>
          <cell r="F18">
            <v>100</v>
          </cell>
          <cell r="G18">
            <v>29</v>
          </cell>
          <cell r="H18">
            <v>11.16</v>
          </cell>
          <cell r="I18" t="str">
            <v>L</v>
          </cell>
          <cell r="J18">
            <v>29.880000000000003</v>
          </cell>
          <cell r="K18">
            <v>0</v>
          </cell>
        </row>
        <row r="19">
          <cell r="B19">
            <v>29.195833333333336</v>
          </cell>
          <cell r="C19">
            <v>38.700000000000003</v>
          </cell>
          <cell r="D19">
            <v>21.1</v>
          </cell>
          <cell r="E19">
            <v>63.958333333333336</v>
          </cell>
          <cell r="F19">
            <v>99</v>
          </cell>
          <cell r="G19">
            <v>23</v>
          </cell>
          <cell r="H19">
            <v>14.4</v>
          </cell>
          <cell r="I19" t="str">
            <v>NE</v>
          </cell>
          <cell r="J19">
            <v>38.159999999999997</v>
          </cell>
          <cell r="K19">
            <v>0</v>
          </cell>
        </row>
        <row r="20">
          <cell r="B20">
            <v>28.333333333333339</v>
          </cell>
          <cell r="C20">
            <v>38.1</v>
          </cell>
          <cell r="D20">
            <v>21.6</v>
          </cell>
          <cell r="E20">
            <v>68.583333333333329</v>
          </cell>
          <cell r="F20">
            <v>99</v>
          </cell>
          <cell r="G20">
            <v>30</v>
          </cell>
          <cell r="H20">
            <v>7.9200000000000008</v>
          </cell>
          <cell r="I20" t="str">
            <v>NO</v>
          </cell>
          <cell r="J20">
            <v>31.319999999999997</v>
          </cell>
          <cell r="K20">
            <v>0</v>
          </cell>
        </row>
        <row r="21">
          <cell r="B21">
            <v>29.187500000000004</v>
          </cell>
          <cell r="C21">
            <v>39.1</v>
          </cell>
          <cell r="D21">
            <v>21.1</v>
          </cell>
          <cell r="E21">
            <v>65.208333333333329</v>
          </cell>
          <cell r="F21">
            <v>100</v>
          </cell>
          <cell r="G21">
            <v>19</v>
          </cell>
          <cell r="H21">
            <v>9.7200000000000006</v>
          </cell>
          <cell r="I21" t="str">
            <v>O</v>
          </cell>
          <cell r="J21">
            <v>23.040000000000003</v>
          </cell>
          <cell r="K21">
            <v>0</v>
          </cell>
        </row>
        <row r="22">
          <cell r="B22">
            <v>28.691666666666666</v>
          </cell>
          <cell r="C22">
            <v>35.700000000000003</v>
          </cell>
          <cell r="D22">
            <v>23.1</v>
          </cell>
          <cell r="E22">
            <v>59.5</v>
          </cell>
          <cell r="F22">
            <v>83</v>
          </cell>
          <cell r="G22">
            <v>34</v>
          </cell>
          <cell r="H22">
            <v>10.8</v>
          </cell>
          <cell r="I22" t="str">
            <v>O</v>
          </cell>
          <cell r="J22">
            <v>26.28</v>
          </cell>
          <cell r="K22">
            <v>0</v>
          </cell>
        </row>
        <row r="23">
          <cell r="B23">
            <v>27.020833333333332</v>
          </cell>
          <cell r="C23">
            <v>36.1</v>
          </cell>
          <cell r="D23">
            <v>19.399999999999999</v>
          </cell>
          <cell r="E23">
            <v>64.041666666666671</v>
          </cell>
          <cell r="F23">
            <v>96</v>
          </cell>
          <cell r="G23">
            <v>32</v>
          </cell>
          <cell r="H23">
            <v>9.3600000000000012</v>
          </cell>
          <cell r="I23" t="str">
            <v>O</v>
          </cell>
          <cell r="J23">
            <v>23.759999999999998</v>
          </cell>
          <cell r="K23">
            <v>0</v>
          </cell>
        </row>
        <row r="24">
          <cell r="B24">
            <v>28.8125</v>
          </cell>
          <cell r="C24">
            <v>39.1</v>
          </cell>
          <cell r="D24">
            <v>21.5</v>
          </cell>
          <cell r="E24">
            <v>67.75</v>
          </cell>
          <cell r="F24">
            <v>99</v>
          </cell>
          <cell r="G24">
            <v>28</v>
          </cell>
          <cell r="H24">
            <v>16.559999999999999</v>
          </cell>
          <cell r="I24" t="str">
            <v>NE</v>
          </cell>
          <cell r="J24">
            <v>53.64</v>
          </cell>
          <cell r="K24">
            <v>0</v>
          </cell>
        </row>
        <row r="25">
          <cell r="B25">
            <v>28.283333333333331</v>
          </cell>
          <cell r="C25">
            <v>38.299999999999997</v>
          </cell>
          <cell r="D25">
            <v>22.4</v>
          </cell>
          <cell r="E25">
            <v>68.375</v>
          </cell>
          <cell r="F25">
            <v>100</v>
          </cell>
          <cell r="G25">
            <v>29</v>
          </cell>
          <cell r="H25">
            <v>16.2</v>
          </cell>
          <cell r="I25" t="str">
            <v>NE</v>
          </cell>
          <cell r="J25">
            <v>54.72</v>
          </cell>
          <cell r="K25">
            <v>0</v>
          </cell>
        </row>
        <row r="26">
          <cell r="B26">
            <v>29.745833333333337</v>
          </cell>
          <cell r="C26">
            <v>38.700000000000003</v>
          </cell>
          <cell r="D26">
            <v>22.5</v>
          </cell>
          <cell r="E26">
            <v>61.125</v>
          </cell>
          <cell r="F26">
            <v>96</v>
          </cell>
          <cell r="G26">
            <v>28</v>
          </cell>
          <cell r="H26">
            <v>11.520000000000001</v>
          </cell>
          <cell r="I26" t="str">
            <v>N</v>
          </cell>
          <cell r="J26">
            <v>24.840000000000003</v>
          </cell>
          <cell r="K26">
            <v>0</v>
          </cell>
        </row>
        <row r="27">
          <cell r="B27">
            <v>23.841666666666665</v>
          </cell>
          <cell r="C27">
            <v>30.4</v>
          </cell>
          <cell r="D27">
            <v>21.5</v>
          </cell>
          <cell r="E27">
            <v>79.083333333333329</v>
          </cell>
          <cell r="F27">
            <v>96</v>
          </cell>
          <cell r="G27">
            <v>59</v>
          </cell>
          <cell r="H27">
            <v>17.28</v>
          </cell>
          <cell r="I27" t="str">
            <v>SE</v>
          </cell>
          <cell r="J27">
            <v>42.12</v>
          </cell>
          <cell r="K27">
            <v>0</v>
          </cell>
        </row>
        <row r="28">
          <cell r="B28">
            <v>24.954166666666662</v>
          </cell>
          <cell r="C28">
            <v>33</v>
          </cell>
          <cell r="D28">
            <v>19.5</v>
          </cell>
          <cell r="E28">
            <v>77.666666666666671</v>
          </cell>
          <cell r="F28">
            <v>100</v>
          </cell>
          <cell r="G28">
            <v>43</v>
          </cell>
          <cell r="H28">
            <v>11.520000000000001</v>
          </cell>
          <cell r="I28" t="str">
            <v>O</v>
          </cell>
          <cell r="J28">
            <v>27.720000000000002</v>
          </cell>
          <cell r="K28">
            <v>0</v>
          </cell>
        </row>
        <row r="29">
          <cell r="B29">
            <v>26.737499999999994</v>
          </cell>
          <cell r="C29">
            <v>36.1</v>
          </cell>
          <cell r="D29">
            <v>21.1</v>
          </cell>
          <cell r="E29">
            <v>70.458333333333329</v>
          </cell>
          <cell r="F29">
            <v>98</v>
          </cell>
          <cell r="G29">
            <v>34</v>
          </cell>
          <cell r="H29">
            <v>14.4</v>
          </cell>
          <cell r="I29" t="str">
            <v>O</v>
          </cell>
          <cell r="J29">
            <v>42.12</v>
          </cell>
          <cell r="K29">
            <v>0</v>
          </cell>
        </row>
        <row r="30">
          <cell r="B30">
            <v>25.958333333333332</v>
          </cell>
          <cell r="C30">
            <v>32.299999999999997</v>
          </cell>
          <cell r="D30">
            <v>22.4</v>
          </cell>
          <cell r="E30">
            <v>80.375</v>
          </cell>
          <cell r="F30">
            <v>100</v>
          </cell>
          <cell r="G30">
            <v>50</v>
          </cell>
          <cell r="H30">
            <v>15.48</v>
          </cell>
          <cell r="I30" t="str">
            <v>O</v>
          </cell>
          <cell r="J30">
            <v>39.24</v>
          </cell>
          <cell r="K30">
            <v>0</v>
          </cell>
        </row>
        <row r="31">
          <cell r="B31">
            <v>25.258333333333326</v>
          </cell>
          <cell r="C31">
            <v>35.299999999999997</v>
          </cell>
          <cell r="D31">
            <v>21.1</v>
          </cell>
          <cell r="E31">
            <v>81.208333333333329</v>
          </cell>
          <cell r="F31">
            <v>100</v>
          </cell>
          <cell r="G31">
            <v>35</v>
          </cell>
          <cell r="H31">
            <v>18</v>
          </cell>
          <cell r="I31" t="str">
            <v>SO</v>
          </cell>
          <cell r="J31">
            <v>51.12</v>
          </cell>
          <cell r="K31">
            <v>0</v>
          </cell>
        </row>
        <row r="32">
          <cell r="B32">
            <v>25.320833333333336</v>
          </cell>
          <cell r="C32">
            <v>32.9</v>
          </cell>
          <cell r="D32">
            <v>21</v>
          </cell>
          <cell r="E32">
            <v>80.208333333333329</v>
          </cell>
          <cell r="F32">
            <v>100</v>
          </cell>
          <cell r="G32">
            <v>45</v>
          </cell>
          <cell r="H32">
            <v>7.2</v>
          </cell>
          <cell r="I32" t="str">
            <v>O</v>
          </cell>
          <cell r="J32">
            <v>18.36</v>
          </cell>
          <cell r="K32">
            <v>0</v>
          </cell>
        </row>
        <row r="33">
          <cell r="B33">
            <v>26.662499999999994</v>
          </cell>
          <cell r="C33">
            <v>33.5</v>
          </cell>
          <cell r="D33">
            <v>21</v>
          </cell>
          <cell r="E33">
            <v>74.541666666666671</v>
          </cell>
          <cell r="F33">
            <v>100</v>
          </cell>
          <cell r="G33">
            <v>41</v>
          </cell>
          <cell r="H33">
            <v>14.04</v>
          </cell>
          <cell r="I33" t="str">
            <v>O</v>
          </cell>
          <cell r="J33">
            <v>30.6</v>
          </cell>
          <cell r="K33">
            <v>0</v>
          </cell>
        </row>
        <row r="34">
          <cell r="B34">
            <v>25.862500000000001</v>
          </cell>
          <cell r="C34">
            <v>35</v>
          </cell>
          <cell r="D34">
            <v>21</v>
          </cell>
          <cell r="E34">
            <v>76.083333333333329</v>
          </cell>
          <cell r="F34">
            <v>99</v>
          </cell>
          <cell r="G34">
            <v>36</v>
          </cell>
          <cell r="H34">
            <v>9.3600000000000012</v>
          </cell>
          <cell r="I34" t="str">
            <v>O</v>
          </cell>
          <cell r="J34">
            <v>27.720000000000002</v>
          </cell>
          <cell r="K34">
            <v>0</v>
          </cell>
        </row>
        <row r="35">
          <cell r="B35">
            <v>23.579166666666666</v>
          </cell>
          <cell r="C35">
            <v>25</v>
          </cell>
          <cell r="D35">
            <v>22</v>
          </cell>
          <cell r="E35">
            <v>96.625</v>
          </cell>
          <cell r="F35">
            <v>100</v>
          </cell>
          <cell r="G35">
            <v>82</v>
          </cell>
          <cell r="H35">
            <v>7.5600000000000005</v>
          </cell>
          <cell r="I35" t="str">
            <v>SO</v>
          </cell>
          <cell r="J35">
            <v>24.840000000000003</v>
          </cell>
          <cell r="K35">
            <v>0</v>
          </cell>
        </row>
        <row r="36">
          <cell r="I36" t="str">
            <v>O</v>
          </cell>
        </row>
      </sheetData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7.2</v>
          </cell>
        </row>
      </sheetData>
      <sheetData sheetId="2">
        <row r="5">
          <cell r="K5">
            <v>16.999999999999996</v>
          </cell>
        </row>
      </sheetData>
      <sheetData sheetId="3">
        <row r="5">
          <cell r="K5">
            <v>4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25.6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24.512499999999999</v>
          </cell>
          <cell r="C5">
            <v>32.200000000000003</v>
          </cell>
          <cell r="D5">
            <v>17.8</v>
          </cell>
          <cell r="E5">
            <v>61</v>
          </cell>
          <cell r="F5">
            <v>86</v>
          </cell>
          <cell r="G5">
            <v>33</v>
          </cell>
          <cell r="H5">
            <v>19.079999999999998</v>
          </cell>
          <cell r="I5" t="str">
            <v>NE</v>
          </cell>
          <cell r="J5">
            <v>36</v>
          </cell>
          <cell r="K5">
            <v>0</v>
          </cell>
        </row>
        <row r="6">
          <cell r="B6">
            <v>27.674999999999997</v>
          </cell>
          <cell r="C6">
            <v>37.200000000000003</v>
          </cell>
          <cell r="D6">
            <v>20.9</v>
          </cell>
          <cell r="E6">
            <v>48.458333333333336</v>
          </cell>
          <cell r="F6">
            <v>76</v>
          </cell>
          <cell r="G6">
            <v>20</v>
          </cell>
          <cell r="H6">
            <v>19.8</v>
          </cell>
          <cell r="I6" t="str">
            <v>NE</v>
          </cell>
          <cell r="J6">
            <v>36</v>
          </cell>
          <cell r="K6">
            <v>0</v>
          </cell>
        </row>
        <row r="7">
          <cell r="B7">
            <v>24.545833333333338</v>
          </cell>
          <cell r="C7">
            <v>29.4</v>
          </cell>
          <cell r="D7">
            <v>21.6</v>
          </cell>
          <cell r="E7">
            <v>66.083333333333329</v>
          </cell>
          <cell r="F7">
            <v>88</v>
          </cell>
          <cell r="G7">
            <v>39</v>
          </cell>
          <cell r="H7">
            <v>19.8</v>
          </cell>
          <cell r="I7" t="str">
            <v>SE</v>
          </cell>
          <cell r="J7">
            <v>31.319999999999997</v>
          </cell>
          <cell r="K7">
            <v>0</v>
          </cell>
        </row>
        <row r="8">
          <cell r="B8">
            <v>23.57083333333334</v>
          </cell>
          <cell r="C8">
            <v>30.4</v>
          </cell>
          <cell r="D8">
            <v>19</v>
          </cell>
          <cell r="E8">
            <v>73.291666666666671</v>
          </cell>
          <cell r="F8">
            <v>94</v>
          </cell>
          <cell r="G8">
            <v>44</v>
          </cell>
          <cell r="H8">
            <v>19.440000000000001</v>
          </cell>
          <cell r="I8" t="str">
            <v>S</v>
          </cell>
          <cell r="J8">
            <v>32.04</v>
          </cell>
          <cell r="K8">
            <v>0</v>
          </cell>
        </row>
        <row r="9">
          <cell r="B9">
            <v>25.470833333333335</v>
          </cell>
          <cell r="C9">
            <v>34.6</v>
          </cell>
          <cell r="D9">
            <v>18.399999999999999</v>
          </cell>
          <cell r="E9">
            <v>61.625</v>
          </cell>
          <cell r="F9">
            <v>91</v>
          </cell>
          <cell r="G9">
            <v>23</v>
          </cell>
          <cell r="H9">
            <v>14.76</v>
          </cell>
          <cell r="I9" t="str">
            <v>L</v>
          </cell>
          <cell r="J9">
            <v>27</v>
          </cell>
          <cell r="K9">
            <v>0</v>
          </cell>
        </row>
        <row r="10">
          <cell r="B10">
            <v>28.224999999999998</v>
          </cell>
          <cell r="C10">
            <v>36.799999999999997</v>
          </cell>
          <cell r="D10">
            <v>20.5</v>
          </cell>
          <cell r="E10">
            <v>47.625</v>
          </cell>
          <cell r="F10">
            <v>78</v>
          </cell>
          <cell r="G10">
            <v>20</v>
          </cell>
          <cell r="H10">
            <v>23.759999999999998</v>
          </cell>
          <cell r="I10" t="str">
            <v>L</v>
          </cell>
          <cell r="J10">
            <v>37.800000000000004</v>
          </cell>
          <cell r="K10">
            <v>0</v>
          </cell>
        </row>
        <row r="11">
          <cell r="B11">
            <v>28.104166666666668</v>
          </cell>
          <cell r="C11">
            <v>36.1</v>
          </cell>
          <cell r="D11">
            <v>19.8</v>
          </cell>
          <cell r="E11">
            <v>48.541666666666664</v>
          </cell>
          <cell r="F11">
            <v>81</v>
          </cell>
          <cell r="G11">
            <v>27</v>
          </cell>
          <cell r="H11">
            <v>25.92</v>
          </cell>
          <cell r="I11" t="str">
            <v>N</v>
          </cell>
          <cell r="J11">
            <v>42.12</v>
          </cell>
          <cell r="K11">
            <v>0</v>
          </cell>
        </row>
        <row r="12">
          <cell r="B12">
            <v>27.966666666666669</v>
          </cell>
          <cell r="C12">
            <v>36.799999999999997</v>
          </cell>
          <cell r="D12">
            <v>20.8</v>
          </cell>
          <cell r="E12">
            <v>51.208333333333336</v>
          </cell>
          <cell r="F12">
            <v>80</v>
          </cell>
          <cell r="G12">
            <v>22</v>
          </cell>
          <cell r="H12">
            <v>24.840000000000003</v>
          </cell>
          <cell r="I12" t="str">
            <v>N</v>
          </cell>
          <cell r="J12">
            <v>46.080000000000005</v>
          </cell>
          <cell r="K12">
            <v>0</v>
          </cell>
        </row>
        <row r="13">
          <cell r="B13">
            <v>27.387499999999999</v>
          </cell>
          <cell r="C13">
            <v>34.799999999999997</v>
          </cell>
          <cell r="D13">
            <v>21.5</v>
          </cell>
          <cell r="E13">
            <v>52.541666666666664</v>
          </cell>
          <cell r="F13">
            <v>75</v>
          </cell>
          <cell r="G13">
            <v>34</v>
          </cell>
          <cell r="H13">
            <v>25.92</v>
          </cell>
          <cell r="I13" t="str">
            <v>O</v>
          </cell>
          <cell r="J13">
            <v>51.12</v>
          </cell>
          <cell r="K13">
            <v>0.4</v>
          </cell>
        </row>
        <row r="14">
          <cell r="B14">
            <v>22.070833333333336</v>
          </cell>
          <cell r="C14">
            <v>27.2</v>
          </cell>
          <cell r="D14">
            <v>19.600000000000001</v>
          </cell>
          <cell r="E14">
            <v>83.583333333333329</v>
          </cell>
          <cell r="F14">
            <v>94</v>
          </cell>
          <cell r="G14">
            <v>55</v>
          </cell>
          <cell r="H14">
            <v>24.48</v>
          </cell>
          <cell r="I14" t="str">
            <v>NE</v>
          </cell>
          <cell r="J14">
            <v>37.080000000000005</v>
          </cell>
          <cell r="K14">
            <v>2.1999999999999997</v>
          </cell>
        </row>
        <row r="15">
          <cell r="B15">
            <v>21.358333333333334</v>
          </cell>
          <cell r="C15">
            <v>23.4</v>
          </cell>
          <cell r="D15">
            <v>20.3</v>
          </cell>
          <cell r="E15">
            <v>90.958333333333329</v>
          </cell>
          <cell r="F15">
            <v>96</v>
          </cell>
          <cell r="G15">
            <v>76</v>
          </cell>
          <cell r="H15">
            <v>12.96</v>
          </cell>
          <cell r="I15" t="str">
            <v>SO</v>
          </cell>
          <cell r="J15">
            <v>19.079999999999998</v>
          </cell>
          <cell r="K15">
            <v>0</v>
          </cell>
        </row>
        <row r="16">
          <cell r="B16">
            <v>20.841666666666669</v>
          </cell>
          <cell r="C16">
            <v>28.1</v>
          </cell>
          <cell r="D16">
            <v>16.899999999999999</v>
          </cell>
          <cell r="E16">
            <v>82.458333333333329</v>
          </cell>
          <cell r="F16">
            <v>96</v>
          </cell>
          <cell r="G16">
            <v>51</v>
          </cell>
          <cell r="H16">
            <v>24.48</v>
          </cell>
          <cell r="I16" t="str">
            <v>S</v>
          </cell>
          <cell r="J16">
            <v>51.84</v>
          </cell>
          <cell r="K16">
            <v>0.2</v>
          </cell>
        </row>
        <row r="17">
          <cell r="B17">
            <v>24.029166666666665</v>
          </cell>
          <cell r="C17">
            <v>35.200000000000003</v>
          </cell>
          <cell r="D17">
            <v>16.899999999999999</v>
          </cell>
          <cell r="E17">
            <v>60.125</v>
          </cell>
          <cell r="F17">
            <v>93</v>
          </cell>
          <cell r="G17">
            <v>26</v>
          </cell>
          <cell r="H17">
            <v>33.119999999999997</v>
          </cell>
          <cell r="I17" t="str">
            <v>NE</v>
          </cell>
          <cell r="J17">
            <v>45</v>
          </cell>
          <cell r="K17">
            <v>0</v>
          </cell>
        </row>
        <row r="18">
          <cell r="B18">
            <v>26.833333333333332</v>
          </cell>
          <cell r="C18">
            <v>36.200000000000003</v>
          </cell>
          <cell r="D18">
            <v>19.5</v>
          </cell>
          <cell r="E18">
            <v>55.166666666666664</v>
          </cell>
          <cell r="F18">
            <v>81</v>
          </cell>
          <cell r="G18">
            <v>27</v>
          </cell>
          <cell r="H18">
            <v>25.2</v>
          </cell>
          <cell r="I18" t="str">
            <v>NE</v>
          </cell>
          <cell r="J18">
            <v>63</v>
          </cell>
          <cell r="K18">
            <v>0.60000000000000009</v>
          </cell>
        </row>
        <row r="19">
          <cell r="B19">
            <v>28.766666666666666</v>
          </cell>
          <cell r="C19">
            <v>37.1</v>
          </cell>
          <cell r="D19">
            <v>21.9</v>
          </cell>
          <cell r="E19">
            <v>43.708333333333336</v>
          </cell>
          <cell r="F19">
            <v>72</v>
          </cell>
          <cell r="G19">
            <v>21</v>
          </cell>
          <cell r="H19">
            <v>26.28</v>
          </cell>
          <cell r="I19" t="str">
            <v>N</v>
          </cell>
          <cell r="J19">
            <v>45</v>
          </cell>
          <cell r="K19">
            <v>0</v>
          </cell>
        </row>
        <row r="20">
          <cell r="B20">
            <v>28.420833333333324</v>
          </cell>
          <cell r="C20">
            <v>36.5</v>
          </cell>
          <cell r="D20">
            <v>21.2</v>
          </cell>
          <cell r="E20">
            <v>46.625</v>
          </cell>
          <cell r="F20">
            <v>74</v>
          </cell>
          <cell r="G20">
            <v>22</v>
          </cell>
          <cell r="H20">
            <v>29.52</v>
          </cell>
          <cell r="I20" t="str">
            <v>L</v>
          </cell>
          <cell r="J20">
            <v>47.16</v>
          </cell>
          <cell r="K20">
            <v>0</v>
          </cell>
        </row>
        <row r="21">
          <cell r="B21">
            <v>30.554166666666664</v>
          </cell>
          <cell r="C21">
            <v>40.5</v>
          </cell>
          <cell r="D21">
            <v>20.7</v>
          </cell>
          <cell r="E21">
            <v>37.416666666666664</v>
          </cell>
          <cell r="F21">
            <v>77</v>
          </cell>
          <cell r="G21">
            <v>11</v>
          </cell>
          <cell r="H21">
            <v>20.16</v>
          </cell>
          <cell r="I21" t="str">
            <v>L</v>
          </cell>
          <cell r="J21">
            <v>36</v>
          </cell>
          <cell r="K21">
            <v>0</v>
          </cell>
        </row>
        <row r="22">
          <cell r="B22">
            <v>30.704166666666669</v>
          </cell>
          <cell r="C22">
            <v>40.1</v>
          </cell>
          <cell r="D22">
            <v>21.4</v>
          </cell>
          <cell r="E22">
            <v>36.041666666666664</v>
          </cell>
          <cell r="F22">
            <v>67</v>
          </cell>
          <cell r="G22">
            <v>12</v>
          </cell>
          <cell r="H22">
            <v>21.6</v>
          </cell>
          <cell r="I22" t="str">
            <v>L</v>
          </cell>
          <cell r="J22">
            <v>40.680000000000007</v>
          </cell>
          <cell r="K22">
            <v>0</v>
          </cell>
        </row>
        <row r="23">
          <cell r="B23">
            <v>29.916666666666661</v>
          </cell>
          <cell r="C23">
            <v>38.700000000000003</v>
          </cell>
          <cell r="D23">
            <v>21.9</v>
          </cell>
          <cell r="E23">
            <v>43.458333333333336</v>
          </cell>
          <cell r="F23">
            <v>73</v>
          </cell>
          <cell r="G23">
            <v>17</v>
          </cell>
          <cell r="H23">
            <v>16.559999999999999</v>
          </cell>
          <cell r="I23" t="str">
            <v>NE</v>
          </cell>
          <cell r="J23">
            <v>44.64</v>
          </cell>
          <cell r="K23">
            <v>0</v>
          </cell>
        </row>
        <row r="24">
          <cell r="B24">
            <v>28.700000000000006</v>
          </cell>
          <cell r="C24">
            <v>37.799999999999997</v>
          </cell>
          <cell r="D24">
            <v>22.9</v>
          </cell>
          <cell r="E24">
            <v>51.458333333333336</v>
          </cell>
          <cell r="F24">
            <v>73</v>
          </cell>
          <cell r="G24">
            <v>24</v>
          </cell>
          <cell r="H24">
            <v>26.28</v>
          </cell>
          <cell r="I24" t="str">
            <v>N</v>
          </cell>
          <cell r="J24">
            <v>47.16</v>
          </cell>
          <cell r="K24">
            <v>0</v>
          </cell>
        </row>
        <row r="25">
          <cell r="B25">
            <v>28.541666666666668</v>
          </cell>
          <cell r="C25">
            <v>36.9</v>
          </cell>
          <cell r="D25">
            <v>22.7</v>
          </cell>
          <cell r="E25">
            <v>53.791666666666664</v>
          </cell>
          <cell r="F25">
            <v>78</v>
          </cell>
          <cell r="G25">
            <v>28</v>
          </cell>
          <cell r="H25">
            <v>27.36</v>
          </cell>
          <cell r="I25" t="str">
            <v>NE</v>
          </cell>
          <cell r="J25">
            <v>49.680000000000007</v>
          </cell>
          <cell r="K25">
            <v>0</v>
          </cell>
        </row>
        <row r="26">
          <cell r="B26">
            <v>29.066666666666666</v>
          </cell>
          <cell r="C26">
            <v>37.5</v>
          </cell>
          <cell r="D26">
            <v>21.7</v>
          </cell>
          <cell r="E26">
            <v>50.333333333333336</v>
          </cell>
          <cell r="F26">
            <v>81</v>
          </cell>
          <cell r="G26">
            <v>25</v>
          </cell>
          <cell r="H26">
            <v>23.759999999999998</v>
          </cell>
          <cell r="I26" t="str">
            <v>NE</v>
          </cell>
          <cell r="J26">
            <v>51.12</v>
          </cell>
          <cell r="K26">
            <v>0</v>
          </cell>
        </row>
        <row r="27">
          <cell r="B27">
            <v>25.120833333333334</v>
          </cell>
          <cell r="C27">
            <v>36.5</v>
          </cell>
          <cell r="D27">
            <v>18.899999999999999</v>
          </cell>
          <cell r="E27">
            <v>67.791666666666671</v>
          </cell>
          <cell r="F27">
            <v>93</v>
          </cell>
          <cell r="G27">
            <v>28</v>
          </cell>
          <cell r="H27">
            <v>28.08</v>
          </cell>
          <cell r="I27" t="str">
            <v>NE</v>
          </cell>
          <cell r="J27">
            <v>68.760000000000005</v>
          </cell>
          <cell r="K27">
            <v>1.2</v>
          </cell>
        </row>
        <row r="28">
          <cell r="B28">
            <v>26.104166666666661</v>
          </cell>
          <cell r="C28">
            <v>35.1</v>
          </cell>
          <cell r="D28">
            <v>19</v>
          </cell>
          <cell r="E28">
            <v>63.291666666666664</v>
          </cell>
          <cell r="F28">
            <v>94</v>
          </cell>
          <cell r="G28">
            <v>23</v>
          </cell>
          <cell r="H28">
            <v>18.720000000000002</v>
          </cell>
          <cell r="I28" t="str">
            <v>L</v>
          </cell>
          <cell r="J28">
            <v>43.56</v>
          </cell>
          <cell r="K28">
            <v>0.8</v>
          </cell>
        </row>
        <row r="29">
          <cell r="B29">
            <v>25.633333333333336</v>
          </cell>
          <cell r="C29">
            <v>31.6</v>
          </cell>
          <cell r="D29">
            <v>21.9</v>
          </cell>
          <cell r="E29">
            <v>65.291666666666671</v>
          </cell>
          <cell r="F29">
            <v>82</v>
          </cell>
          <cell r="G29">
            <v>38</v>
          </cell>
          <cell r="H29">
            <v>29.52</v>
          </cell>
          <cell r="I29" t="str">
            <v>NE</v>
          </cell>
          <cell r="J29">
            <v>46.080000000000005</v>
          </cell>
          <cell r="K29">
            <v>0.2</v>
          </cell>
        </row>
        <row r="30">
          <cell r="B30">
            <v>24.737499999999997</v>
          </cell>
          <cell r="C30">
            <v>30.8</v>
          </cell>
          <cell r="D30">
            <v>21.6</v>
          </cell>
          <cell r="E30">
            <v>72.791666666666671</v>
          </cell>
          <cell r="F30">
            <v>84</v>
          </cell>
          <cell r="G30">
            <v>46</v>
          </cell>
          <cell r="H30">
            <v>18.36</v>
          </cell>
          <cell r="I30" t="str">
            <v>NE</v>
          </cell>
          <cell r="J30">
            <v>29.880000000000003</v>
          </cell>
          <cell r="K30">
            <v>0.2</v>
          </cell>
        </row>
        <row r="31">
          <cell r="B31">
            <v>25.358333333333334</v>
          </cell>
          <cell r="C31">
            <v>34.4</v>
          </cell>
          <cell r="D31">
            <v>20.2</v>
          </cell>
          <cell r="E31">
            <v>70.666666666666671</v>
          </cell>
          <cell r="F31">
            <v>93</v>
          </cell>
          <cell r="G31">
            <v>33</v>
          </cell>
          <cell r="H31">
            <v>28.8</v>
          </cell>
          <cell r="I31" t="str">
            <v>NE</v>
          </cell>
          <cell r="J31">
            <v>47.519999999999996</v>
          </cell>
          <cell r="K31">
            <v>0</v>
          </cell>
        </row>
        <row r="32">
          <cell r="B32">
            <v>22.829166666666666</v>
          </cell>
          <cell r="C32">
            <v>27.8</v>
          </cell>
          <cell r="D32">
            <v>19.8</v>
          </cell>
          <cell r="E32">
            <v>83.375</v>
          </cell>
          <cell r="F32">
            <v>96</v>
          </cell>
          <cell r="G32">
            <v>62</v>
          </cell>
          <cell r="H32">
            <v>22.32</v>
          </cell>
          <cell r="I32" t="str">
            <v>NE</v>
          </cell>
          <cell r="J32">
            <v>36</v>
          </cell>
          <cell r="K32">
            <v>0</v>
          </cell>
        </row>
        <row r="33">
          <cell r="B33">
            <v>25.899999999999995</v>
          </cell>
          <cell r="C33">
            <v>32.799999999999997</v>
          </cell>
          <cell r="D33">
            <v>21.1</v>
          </cell>
          <cell r="E33">
            <v>70.375</v>
          </cell>
          <cell r="F33">
            <v>91</v>
          </cell>
          <cell r="G33">
            <v>39</v>
          </cell>
          <cell r="H33">
            <v>18.36</v>
          </cell>
          <cell r="I33" t="str">
            <v>L</v>
          </cell>
          <cell r="J33">
            <v>33.480000000000004</v>
          </cell>
          <cell r="K33">
            <v>0</v>
          </cell>
        </row>
        <row r="34">
          <cell r="B34">
            <v>25.537500000000005</v>
          </cell>
          <cell r="C34">
            <v>32.1</v>
          </cell>
          <cell r="D34">
            <v>21.5</v>
          </cell>
          <cell r="E34">
            <v>74.458333333333329</v>
          </cell>
          <cell r="F34">
            <v>93</v>
          </cell>
          <cell r="G34">
            <v>44</v>
          </cell>
          <cell r="H34">
            <v>20.16</v>
          </cell>
          <cell r="I34" t="str">
            <v>NE</v>
          </cell>
          <cell r="J34">
            <v>33.119999999999997</v>
          </cell>
          <cell r="K34">
            <v>0</v>
          </cell>
        </row>
        <row r="35">
          <cell r="B35">
            <v>21.904166666666669</v>
          </cell>
          <cell r="C35">
            <v>25.8</v>
          </cell>
          <cell r="D35">
            <v>20.5</v>
          </cell>
          <cell r="E35">
            <v>87.083333333333329</v>
          </cell>
          <cell r="F35">
            <v>94</v>
          </cell>
          <cell r="G35">
            <v>71</v>
          </cell>
          <cell r="H35">
            <v>20.52</v>
          </cell>
          <cell r="I35" t="str">
            <v>NO</v>
          </cell>
          <cell r="J35">
            <v>48.24</v>
          </cell>
          <cell r="K35">
            <v>0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0.4</v>
          </cell>
        </row>
      </sheetData>
      <sheetData sheetId="2">
        <row r="5">
          <cell r="K5">
            <v>0.60000000000000009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1.5999999999999999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25.070833333333326</v>
          </cell>
          <cell r="C5">
            <v>35.5</v>
          </cell>
          <cell r="D5">
            <v>18.5</v>
          </cell>
          <cell r="E5">
            <v>69.583333333333329</v>
          </cell>
          <cell r="F5">
            <v>95</v>
          </cell>
          <cell r="G5">
            <v>28</v>
          </cell>
          <cell r="H5">
            <v>7.9200000000000008</v>
          </cell>
          <cell r="I5" t="str">
            <v>SE</v>
          </cell>
          <cell r="J5">
            <v>20.88</v>
          </cell>
          <cell r="K5">
            <v>0</v>
          </cell>
        </row>
        <row r="6">
          <cell r="B6">
            <v>27.891666666666669</v>
          </cell>
          <cell r="C6">
            <v>38.4</v>
          </cell>
          <cell r="D6">
            <v>20.9</v>
          </cell>
          <cell r="E6">
            <v>63.25</v>
          </cell>
          <cell r="F6">
            <v>94</v>
          </cell>
          <cell r="G6">
            <v>26</v>
          </cell>
          <cell r="H6">
            <v>9.7200000000000006</v>
          </cell>
          <cell r="I6" t="str">
            <v>SE</v>
          </cell>
          <cell r="J6">
            <v>39.6</v>
          </cell>
          <cell r="K6">
            <v>0</v>
          </cell>
        </row>
        <row r="7">
          <cell r="B7">
            <v>23.854166666666671</v>
          </cell>
          <cell r="C7">
            <v>28.7</v>
          </cell>
          <cell r="D7">
            <v>21.7</v>
          </cell>
          <cell r="E7">
            <v>84.208333333333329</v>
          </cell>
          <cell r="F7">
            <v>96</v>
          </cell>
          <cell r="G7">
            <v>57</v>
          </cell>
          <cell r="H7">
            <v>8.2799999999999994</v>
          </cell>
          <cell r="I7" t="str">
            <v>SE</v>
          </cell>
          <cell r="J7">
            <v>27.720000000000002</v>
          </cell>
          <cell r="K7">
            <v>72.600000000000009</v>
          </cell>
        </row>
        <row r="8">
          <cell r="B8">
            <v>23.724999999999998</v>
          </cell>
          <cell r="C8">
            <v>30.1</v>
          </cell>
          <cell r="D8">
            <v>20.100000000000001</v>
          </cell>
          <cell r="E8">
            <v>83.416666666666671</v>
          </cell>
          <cell r="F8">
            <v>96</v>
          </cell>
          <cell r="G8">
            <v>55</v>
          </cell>
          <cell r="H8">
            <v>6.84</v>
          </cell>
          <cell r="I8" t="str">
            <v>L</v>
          </cell>
          <cell r="J8">
            <v>23.400000000000002</v>
          </cell>
          <cell r="K8">
            <v>5.1999999999999993</v>
          </cell>
        </row>
        <row r="9">
          <cell r="B9">
            <v>26.870833333333334</v>
          </cell>
          <cell r="C9">
            <v>35.299999999999997</v>
          </cell>
          <cell r="D9">
            <v>20.9</v>
          </cell>
          <cell r="E9">
            <v>67.708333333333329</v>
          </cell>
          <cell r="F9">
            <v>93</v>
          </cell>
          <cell r="G9">
            <v>30</v>
          </cell>
          <cell r="H9">
            <v>6.84</v>
          </cell>
          <cell r="I9" t="str">
            <v>SE</v>
          </cell>
          <cell r="J9">
            <v>18.36</v>
          </cell>
          <cell r="K9">
            <v>0.2</v>
          </cell>
        </row>
        <row r="10">
          <cell r="B10">
            <v>28.912499999999994</v>
          </cell>
          <cell r="C10">
            <v>38.200000000000003</v>
          </cell>
          <cell r="D10">
            <v>21.4</v>
          </cell>
          <cell r="E10">
            <v>58.875</v>
          </cell>
          <cell r="F10">
            <v>92</v>
          </cell>
          <cell r="G10">
            <v>20</v>
          </cell>
          <cell r="H10">
            <v>10.44</v>
          </cell>
          <cell r="I10" t="str">
            <v>SE</v>
          </cell>
          <cell r="J10">
            <v>25.2</v>
          </cell>
          <cell r="K10">
            <v>0</v>
          </cell>
        </row>
        <row r="11">
          <cell r="B11">
            <v>28.879166666666663</v>
          </cell>
          <cell r="C11">
            <v>36</v>
          </cell>
          <cell r="D11">
            <v>22.1</v>
          </cell>
          <cell r="E11">
            <v>59.541666666666664</v>
          </cell>
          <cell r="F11">
            <v>89</v>
          </cell>
          <cell r="G11">
            <v>35</v>
          </cell>
          <cell r="H11">
            <v>14.76</v>
          </cell>
          <cell r="I11" t="str">
            <v>NO</v>
          </cell>
          <cell r="J11">
            <v>30.240000000000002</v>
          </cell>
          <cell r="K11">
            <v>0</v>
          </cell>
        </row>
        <row r="12">
          <cell r="B12">
            <v>28.979166666666668</v>
          </cell>
          <cell r="C12">
            <v>37.200000000000003</v>
          </cell>
          <cell r="D12">
            <v>21.7</v>
          </cell>
          <cell r="E12">
            <v>60.666666666666664</v>
          </cell>
          <cell r="F12">
            <v>89</v>
          </cell>
          <cell r="G12">
            <v>27</v>
          </cell>
          <cell r="H12">
            <v>15.840000000000002</v>
          </cell>
          <cell r="I12" t="str">
            <v>NO</v>
          </cell>
          <cell r="J12">
            <v>33.119999999999997</v>
          </cell>
          <cell r="K12">
            <v>0</v>
          </cell>
        </row>
        <row r="13">
          <cell r="B13">
            <v>28.429166666666664</v>
          </cell>
          <cell r="C13">
            <v>34.799999999999997</v>
          </cell>
          <cell r="D13">
            <v>22.9</v>
          </cell>
          <cell r="E13">
            <v>66.833333333333329</v>
          </cell>
          <cell r="F13">
            <v>93</v>
          </cell>
          <cell r="G13">
            <v>36</v>
          </cell>
          <cell r="H13">
            <v>15.840000000000002</v>
          </cell>
          <cell r="I13" t="str">
            <v>O</v>
          </cell>
          <cell r="J13">
            <v>63</v>
          </cell>
          <cell r="K13">
            <v>4.4000000000000004</v>
          </cell>
        </row>
        <row r="14">
          <cell r="B14">
            <v>24.504166666666666</v>
          </cell>
          <cell r="C14">
            <v>30</v>
          </cell>
          <cell r="D14">
            <v>22.1</v>
          </cell>
          <cell r="E14">
            <v>81.083333333333329</v>
          </cell>
          <cell r="F14">
            <v>94</v>
          </cell>
          <cell r="G14">
            <v>56</v>
          </cell>
          <cell r="H14">
            <v>14.76</v>
          </cell>
          <cell r="I14" t="str">
            <v>NE</v>
          </cell>
          <cell r="J14">
            <v>23.400000000000002</v>
          </cell>
          <cell r="K14">
            <v>1.4000000000000001</v>
          </cell>
        </row>
        <row r="15">
          <cell r="B15">
            <v>20.504166666666666</v>
          </cell>
          <cell r="C15">
            <v>23.5</v>
          </cell>
          <cell r="D15">
            <v>19.3</v>
          </cell>
          <cell r="E15">
            <v>84.875</v>
          </cell>
          <cell r="F15">
            <v>93</v>
          </cell>
          <cell r="G15">
            <v>75</v>
          </cell>
          <cell r="H15">
            <v>12.6</v>
          </cell>
          <cell r="I15" t="str">
            <v>SO</v>
          </cell>
          <cell r="J15">
            <v>24.840000000000003</v>
          </cell>
          <cell r="K15">
            <v>0.4</v>
          </cell>
        </row>
        <row r="16">
          <cell r="B16">
            <v>20.470833333333335</v>
          </cell>
          <cell r="C16">
            <v>24.5</v>
          </cell>
          <cell r="D16">
            <v>18.5</v>
          </cell>
          <cell r="E16">
            <v>79.083333333333329</v>
          </cell>
          <cell r="F16">
            <v>89</v>
          </cell>
          <cell r="G16">
            <v>64</v>
          </cell>
          <cell r="H16">
            <v>13.68</v>
          </cell>
          <cell r="I16" t="str">
            <v>SO</v>
          </cell>
          <cell r="J16">
            <v>25.92</v>
          </cell>
          <cell r="K16">
            <v>0</v>
          </cell>
        </row>
        <row r="17">
          <cell r="B17">
            <v>24.029166666666665</v>
          </cell>
          <cell r="C17">
            <v>32.9</v>
          </cell>
          <cell r="D17">
            <v>16.5</v>
          </cell>
          <cell r="E17">
            <v>67.291666666666671</v>
          </cell>
          <cell r="F17">
            <v>94</v>
          </cell>
          <cell r="G17">
            <v>40</v>
          </cell>
          <cell r="H17">
            <v>6.84</v>
          </cell>
          <cell r="I17" t="str">
            <v>SE</v>
          </cell>
          <cell r="J17">
            <v>24.12</v>
          </cell>
          <cell r="K17">
            <v>0</v>
          </cell>
        </row>
        <row r="18">
          <cell r="B18">
            <v>27.620833333333326</v>
          </cell>
          <cell r="C18">
            <v>37.200000000000003</v>
          </cell>
          <cell r="D18">
            <v>19.8</v>
          </cell>
          <cell r="E18">
            <v>66.125</v>
          </cell>
          <cell r="F18">
            <v>95</v>
          </cell>
          <cell r="G18">
            <v>31</v>
          </cell>
          <cell r="H18">
            <v>19.079999999999998</v>
          </cell>
          <cell r="I18" t="str">
            <v>NO</v>
          </cell>
          <cell r="J18">
            <v>42.12</v>
          </cell>
          <cell r="K18">
            <v>0</v>
          </cell>
        </row>
        <row r="19">
          <cell r="B19">
            <v>28.879166666666663</v>
          </cell>
          <cell r="C19">
            <v>37.6</v>
          </cell>
          <cell r="D19">
            <v>20.7</v>
          </cell>
          <cell r="E19">
            <v>62.083333333333336</v>
          </cell>
          <cell r="F19">
            <v>96</v>
          </cell>
          <cell r="G19">
            <v>29</v>
          </cell>
          <cell r="H19">
            <v>18.36</v>
          </cell>
          <cell r="I19" t="str">
            <v>NO</v>
          </cell>
          <cell r="J19">
            <v>37.800000000000004</v>
          </cell>
          <cell r="K19">
            <v>0</v>
          </cell>
        </row>
        <row r="20">
          <cell r="B20">
            <v>29.287499999999994</v>
          </cell>
          <cell r="C20">
            <v>39.4</v>
          </cell>
          <cell r="D20">
            <v>21.1</v>
          </cell>
          <cell r="E20">
            <v>62.083333333333336</v>
          </cell>
          <cell r="F20">
            <v>95</v>
          </cell>
          <cell r="G20">
            <v>24</v>
          </cell>
          <cell r="H20">
            <v>11.520000000000001</v>
          </cell>
          <cell r="I20" t="str">
            <v>SE</v>
          </cell>
          <cell r="J20">
            <v>83.160000000000011</v>
          </cell>
          <cell r="K20">
            <v>11.2</v>
          </cell>
        </row>
        <row r="21">
          <cell r="B21">
            <v>30.291666666666668</v>
          </cell>
          <cell r="C21">
            <v>39.799999999999997</v>
          </cell>
          <cell r="D21">
            <v>22.3</v>
          </cell>
          <cell r="E21">
            <v>59.208333333333336</v>
          </cell>
          <cell r="F21">
            <v>94</v>
          </cell>
          <cell r="G21">
            <v>22</v>
          </cell>
          <cell r="H21">
            <v>11.16</v>
          </cell>
          <cell r="I21" t="str">
            <v>SE</v>
          </cell>
          <cell r="J21">
            <v>23.040000000000003</v>
          </cell>
          <cell r="K21">
            <v>0</v>
          </cell>
        </row>
        <row r="22">
          <cell r="B22">
            <v>31.408333333333335</v>
          </cell>
          <cell r="C22">
            <v>39</v>
          </cell>
          <cell r="D22">
            <v>25.8</v>
          </cell>
          <cell r="E22">
            <v>53.875</v>
          </cell>
          <cell r="F22">
            <v>81</v>
          </cell>
          <cell r="G22">
            <v>27</v>
          </cell>
          <cell r="H22">
            <v>16.920000000000002</v>
          </cell>
          <cell r="I22" t="str">
            <v>SE</v>
          </cell>
          <cell r="J22">
            <v>63.360000000000007</v>
          </cell>
          <cell r="K22">
            <v>0</v>
          </cell>
        </row>
        <row r="23">
          <cell r="B23">
            <v>28.841666666666669</v>
          </cell>
          <cell r="C23">
            <v>39.4</v>
          </cell>
          <cell r="D23">
            <v>22.5</v>
          </cell>
          <cell r="E23">
            <v>61.75</v>
          </cell>
          <cell r="F23">
            <v>92</v>
          </cell>
          <cell r="G23">
            <v>29</v>
          </cell>
          <cell r="H23">
            <v>18.720000000000002</v>
          </cell>
          <cell r="I23" t="str">
            <v>SE</v>
          </cell>
          <cell r="J23">
            <v>60.839999999999996</v>
          </cell>
          <cell r="K23">
            <v>0</v>
          </cell>
        </row>
        <row r="24">
          <cell r="B24">
            <v>29.862500000000001</v>
          </cell>
          <cell r="C24">
            <v>38.299999999999997</v>
          </cell>
          <cell r="D24">
            <v>23.2</v>
          </cell>
          <cell r="E24">
            <v>62.458333333333336</v>
          </cell>
          <cell r="F24">
            <v>94</v>
          </cell>
          <cell r="G24">
            <v>30</v>
          </cell>
          <cell r="H24">
            <v>21.6</v>
          </cell>
          <cell r="I24" t="str">
            <v>O</v>
          </cell>
          <cell r="J24">
            <v>38.159999999999997</v>
          </cell>
          <cell r="K24">
            <v>0</v>
          </cell>
        </row>
        <row r="25">
          <cell r="B25">
            <v>30.162499999999998</v>
          </cell>
          <cell r="C25">
            <v>38.200000000000003</v>
          </cell>
          <cell r="D25">
            <v>22.8</v>
          </cell>
          <cell r="E25">
            <v>61.333333333333336</v>
          </cell>
          <cell r="F25">
            <v>94</v>
          </cell>
          <cell r="G25">
            <v>31</v>
          </cell>
          <cell r="H25">
            <v>18</v>
          </cell>
          <cell r="I25" t="str">
            <v>NO</v>
          </cell>
          <cell r="J25">
            <v>38.159999999999997</v>
          </cell>
          <cell r="K25">
            <v>0</v>
          </cell>
        </row>
        <row r="26">
          <cell r="B26">
            <v>30.387500000000003</v>
          </cell>
          <cell r="C26">
            <v>39</v>
          </cell>
          <cell r="D26">
            <v>22.8</v>
          </cell>
          <cell r="E26">
            <v>59.916666666666664</v>
          </cell>
          <cell r="F26">
            <v>91</v>
          </cell>
          <cell r="G26">
            <v>25</v>
          </cell>
          <cell r="H26">
            <v>18</v>
          </cell>
          <cell r="I26" t="str">
            <v>O</v>
          </cell>
          <cell r="J26">
            <v>35.28</v>
          </cell>
          <cell r="K26">
            <v>0</v>
          </cell>
        </row>
        <row r="27">
          <cell r="B27">
            <v>27.979166666666668</v>
          </cell>
          <cell r="C27">
            <v>38.4</v>
          </cell>
          <cell r="D27">
            <v>22.4</v>
          </cell>
          <cell r="E27">
            <v>68.5</v>
          </cell>
          <cell r="F27">
            <v>95</v>
          </cell>
          <cell r="G27">
            <v>29</v>
          </cell>
          <cell r="H27">
            <v>27.720000000000002</v>
          </cell>
          <cell r="I27" t="str">
            <v>L</v>
          </cell>
          <cell r="J27">
            <v>73.44</v>
          </cell>
          <cell r="K27">
            <v>58</v>
          </cell>
        </row>
        <row r="28">
          <cell r="B28">
            <v>27.570833333333336</v>
          </cell>
          <cell r="C28">
            <v>36.799999999999997</v>
          </cell>
          <cell r="D28">
            <v>21.8</v>
          </cell>
          <cell r="E28">
            <v>68.791666666666671</v>
          </cell>
          <cell r="F28">
            <v>95</v>
          </cell>
          <cell r="G28">
            <v>26</v>
          </cell>
          <cell r="H28">
            <v>7.5600000000000005</v>
          </cell>
          <cell r="I28" t="str">
            <v>L</v>
          </cell>
          <cell r="J28">
            <v>23.040000000000003</v>
          </cell>
          <cell r="K28">
            <v>0</v>
          </cell>
        </row>
        <row r="29">
          <cell r="B29">
            <v>28.750000000000004</v>
          </cell>
          <cell r="C29">
            <v>36.200000000000003</v>
          </cell>
          <cell r="D29">
            <v>22.3</v>
          </cell>
          <cell r="E29">
            <v>62.375</v>
          </cell>
          <cell r="F29">
            <v>90</v>
          </cell>
          <cell r="G29">
            <v>35</v>
          </cell>
          <cell r="H29">
            <v>12.96</v>
          </cell>
          <cell r="I29" t="str">
            <v>N</v>
          </cell>
          <cell r="J29">
            <v>34.56</v>
          </cell>
          <cell r="K29">
            <v>0</v>
          </cell>
        </row>
        <row r="30">
          <cell r="B30">
            <v>26.012500000000006</v>
          </cell>
          <cell r="C30">
            <v>29.9</v>
          </cell>
          <cell r="D30">
            <v>22.8</v>
          </cell>
          <cell r="E30">
            <v>77.708333333333329</v>
          </cell>
          <cell r="F30">
            <v>93</v>
          </cell>
          <cell r="G30">
            <v>56</v>
          </cell>
          <cell r="H30">
            <v>9</v>
          </cell>
          <cell r="I30" t="str">
            <v>S</v>
          </cell>
          <cell r="J30">
            <v>20.52</v>
          </cell>
          <cell r="K30">
            <v>0.4</v>
          </cell>
        </row>
        <row r="31">
          <cell r="B31">
            <v>27.595833333333331</v>
          </cell>
          <cell r="C31">
            <v>35.700000000000003</v>
          </cell>
          <cell r="D31">
            <v>22.5</v>
          </cell>
          <cell r="E31">
            <v>72.25</v>
          </cell>
          <cell r="F31">
            <v>95</v>
          </cell>
          <cell r="G31">
            <v>36</v>
          </cell>
          <cell r="H31">
            <v>22.32</v>
          </cell>
          <cell r="I31" t="str">
            <v>NO</v>
          </cell>
          <cell r="J31">
            <v>48.96</v>
          </cell>
          <cell r="K31">
            <v>0</v>
          </cell>
        </row>
        <row r="32">
          <cell r="B32">
            <v>26.95</v>
          </cell>
          <cell r="C32">
            <v>33</v>
          </cell>
          <cell r="D32">
            <v>23.7</v>
          </cell>
          <cell r="E32">
            <v>72.333333333333329</v>
          </cell>
          <cell r="F32">
            <v>89</v>
          </cell>
          <cell r="G32">
            <v>43</v>
          </cell>
          <cell r="H32">
            <v>12.24</v>
          </cell>
          <cell r="I32" t="str">
            <v>O</v>
          </cell>
          <cell r="J32">
            <v>24.840000000000003</v>
          </cell>
          <cell r="K32">
            <v>0</v>
          </cell>
        </row>
        <row r="33">
          <cell r="B33">
            <v>27.420833333333334</v>
          </cell>
          <cell r="C33">
            <v>36.6</v>
          </cell>
          <cell r="D33">
            <v>22.2</v>
          </cell>
          <cell r="E33">
            <v>73.5</v>
          </cell>
          <cell r="F33">
            <v>95</v>
          </cell>
          <cell r="G33">
            <v>34</v>
          </cell>
          <cell r="H33">
            <v>12.24</v>
          </cell>
          <cell r="I33" t="str">
            <v>SE</v>
          </cell>
          <cell r="J33">
            <v>52.56</v>
          </cell>
          <cell r="K33">
            <v>28.2</v>
          </cell>
        </row>
        <row r="34">
          <cell r="B34">
            <v>26.641666666666669</v>
          </cell>
          <cell r="C34">
            <v>34.1</v>
          </cell>
          <cell r="D34">
            <v>22.7</v>
          </cell>
          <cell r="E34">
            <v>80.791666666666671</v>
          </cell>
          <cell r="F34">
            <v>95</v>
          </cell>
          <cell r="G34">
            <v>45</v>
          </cell>
          <cell r="H34">
            <v>10.8</v>
          </cell>
          <cell r="I34" t="str">
            <v>NO</v>
          </cell>
          <cell r="J34">
            <v>23.759999999999998</v>
          </cell>
          <cell r="K34">
            <v>5.6000000000000005</v>
          </cell>
        </row>
        <row r="35">
          <cell r="B35">
            <v>25.083333333333339</v>
          </cell>
          <cell r="C35">
            <v>28.9</v>
          </cell>
          <cell r="D35">
            <v>22.6</v>
          </cell>
          <cell r="E35">
            <v>86.375</v>
          </cell>
          <cell r="F35">
            <v>96</v>
          </cell>
          <cell r="G35">
            <v>65</v>
          </cell>
          <cell r="H35">
            <v>17.28</v>
          </cell>
          <cell r="I35" t="str">
            <v>NO</v>
          </cell>
          <cell r="J35">
            <v>34.92</v>
          </cell>
          <cell r="K35">
            <v>48.2</v>
          </cell>
        </row>
        <row r="36">
          <cell r="I36" t="str">
            <v>SE</v>
          </cell>
        </row>
      </sheetData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23.145833333333332</v>
          </cell>
          <cell r="C5">
            <v>30.5</v>
          </cell>
          <cell r="D5">
            <v>17.2</v>
          </cell>
          <cell r="E5">
            <v>73.375</v>
          </cell>
          <cell r="F5">
            <v>97</v>
          </cell>
          <cell r="G5">
            <v>42</v>
          </cell>
          <cell r="H5">
            <v>13.32</v>
          </cell>
          <cell r="I5" t="str">
            <v>NE</v>
          </cell>
          <cell r="J5">
            <v>29.16</v>
          </cell>
          <cell r="K5">
            <v>0</v>
          </cell>
        </row>
        <row r="6">
          <cell r="B6">
            <v>27.358333333333331</v>
          </cell>
          <cell r="C6">
            <v>36</v>
          </cell>
          <cell r="D6">
            <v>21</v>
          </cell>
          <cell r="E6">
            <v>59.625</v>
          </cell>
          <cell r="F6">
            <v>83</v>
          </cell>
          <cell r="G6">
            <v>30</v>
          </cell>
          <cell r="H6">
            <v>19.440000000000001</v>
          </cell>
          <cell r="I6" t="str">
            <v>NE</v>
          </cell>
          <cell r="J6">
            <v>36</v>
          </cell>
          <cell r="K6">
            <v>0</v>
          </cell>
        </row>
        <row r="7">
          <cell r="B7">
            <v>20.954166666666666</v>
          </cell>
          <cell r="C7">
            <v>29</v>
          </cell>
          <cell r="D7">
            <v>18.8</v>
          </cell>
          <cell r="E7">
            <v>89</v>
          </cell>
          <cell r="F7">
            <v>96</v>
          </cell>
          <cell r="G7">
            <v>54</v>
          </cell>
          <cell r="H7">
            <v>28.44</v>
          </cell>
          <cell r="I7" t="str">
            <v>SE</v>
          </cell>
          <cell r="J7">
            <v>53.64</v>
          </cell>
          <cell r="K7">
            <v>50.6</v>
          </cell>
        </row>
        <row r="8">
          <cell r="B8">
            <v>21.337499999999995</v>
          </cell>
          <cell r="C8">
            <v>26.8</v>
          </cell>
          <cell r="D8">
            <v>18</v>
          </cell>
          <cell r="E8">
            <v>83.041666666666671</v>
          </cell>
          <cell r="F8">
            <v>96</v>
          </cell>
          <cell r="G8">
            <v>58</v>
          </cell>
          <cell r="H8">
            <v>12.96</v>
          </cell>
          <cell r="I8" t="str">
            <v>S</v>
          </cell>
          <cell r="J8">
            <v>30.6</v>
          </cell>
          <cell r="K8">
            <v>0.4</v>
          </cell>
        </row>
        <row r="9">
          <cell r="B9">
            <v>25.254166666666666</v>
          </cell>
          <cell r="C9">
            <v>31.9</v>
          </cell>
          <cell r="D9">
            <v>18.8</v>
          </cell>
          <cell r="E9">
            <v>67.25</v>
          </cell>
          <cell r="F9">
            <v>91</v>
          </cell>
          <cell r="G9">
            <v>40</v>
          </cell>
          <cell r="H9">
            <v>13.32</v>
          </cell>
          <cell r="I9" t="str">
            <v>NE</v>
          </cell>
          <cell r="J9">
            <v>26.28</v>
          </cell>
          <cell r="K9">
            <v>0</v>
          </cell>
        </row>
        <row r="10">
          <cell r="B10">
            <v>27.025000000000002</v>
          </cell>
          <cell r="C10">
            <v>33.5</v>
          </cell>
          <cell r="D10">
            <v>21.9</v>
          </cell>
          <cell r="E10">
            <v>62.25</v>
          </cell>
          <cell r="F10">
            <v>83</v>
          </cell>
          <cell r="G10">
            <v>36</v>
          </cell>
          <cell r="H10">
            <v>18.720000000000002</v>
          </cell>
          <cell r="I10" t="str">
            <v>NE</v>
          </cell>
          <cell r="J10">
            <v>38.880000000000003</v>
          </cell>
          <cell r="K10">
            <v>0</v>
          </cell>
        </row>
        <row r="11">
          <cell r="B11">
            <v>28.216666666666669</v>
          </cell>
          <cell r="C11">
            <v>36.9</v>
          </cell>
          <cell r="D11">
            <v>20.3</v>
          </cell>
          <cell r="E11">
            <v>53.916666666666664</v>
          </cell>
          <cell r="F11">
            <v>78</v>
          </cell>
          <cell r="G11">
            <v>30</v>
          </cell>
          <cell r="H11">
            <v>21.96</v>
          </cell>
          <cell r="I11" t="str">
            <v>NE</v>
          </cell>
          <cell r="J11">
            <v>45.72</v>
          </cell>
          <cell r="K11">
            <v>0</v>
          </cell>
        </row>
        <row r="12">
          <cell r="B12">
            <v>28.32083333333334</v>
          </cell>
          <cell r="C12">
            <v>35.9</v>
          </cell>
          <cell r="D12">
            <v>22.9</v>
          </cell>
          <cell r="E12">
            <v>63.541666666666664</v>
          </cell>
          <cell r="F12">
            <v>88</v>
          </cell>
          <cell r="G12">
            <v>32</v>
          </cell>
          <cell r="H12">
            <v>20.88</v>
          </cell>
          <cell r="I12" t="str">
            <v>N</v>
          </cell>
          <cell r="J12">
            <v>48.96</v>
          </cell>
          <cell r="K12">
            <v>0</v>
          </cell>
        </row>
        <row r="13">
          <cell r="B13">
            <v>26.549999999999997</v>
          </cell>
          <cell r="C13">
            <v>33.700000000000003</v>
          </cell>
          <cell r="D13">
            <v>22.1</v>
          </cell>
          <cell r="E13">
            <v>66.583333333333329</v>
          </cell>
          <cell r="F13">
            <v>87</v>
          </cell>
          <cell r="G13">
            <v>40</v>
          </cell>
          <cell r="H13">
            <v>23.759999999999998</v>
          </cell>
          <cell r="I13" t="str">
            <v>N</v>
          </cell>
          <cell r="J13">
            <v>52.2</v>
          </cell>
          <cell r="K13">
            <v>1.6</v>
          </cell>
        </row>
        <row r="14">
          <cell r="B14">
            <v>19.05</v>
          </cell>
          <cell r="C14">
            <v>22.1</v>
          </cell>
          <cell r="D14">
            <v>16.399999999999999</v>
          </cell>
          <cell r="E14">
            <v>86.541666666666671</v>
          </cell>
          <cell r="F14">
            <v>94</v>
          </cell>
          <cell r="G14">
            <v>74</v>
          </cell>
          <cell r="H14">
            <v>9.3600000000000012</v>
          </cell>
          <cell r="I14" t="str">
            <v>SO</v>
          </cell>
          <cell r="J14">
            <v>27</v>
          </cell>
          <cell r="K14">
            <v>8.1999999999999993</v>
          </cell>
        </row>
        <row r="15">
          <cell r="B15">
            <v>15.100000000000003</v>
          </cell>
          <cell r="C15">
            <v>17.399999999999999</v>
          </cell>
          <cell r="D15">
            <v>13.6</v>
          </cell>
          <cell r="E15">
            <v>94.625</v>
          </cell>
          <cell r="F15">
            <v>97</v>
          </cell>
          <cell r="G15">
            <v>85</v>
          </cell>
          <cell r="H15">
            <v>12.24</v>
          </cell>
          <cell r="I15" t="str">
            <v>SO</v>
          </cell>
          <cell r="J15">
            <v>25.92</v>
          </cell>
          <cell r="K15">
            <v>2.4</v>
          </cell>
        </row>
        <row r="16">
          <cell r="B16">
            <v>13.954166666666667</v>
          </cell>
          <cell r="C16">
            <v>14.8</v>
          </cell>
          <cell r="D16">
            <v>13.2</v>
          </cell>
          <cell r="E16">
            <v>96.208333333333329</v>
          </cell>
          <cell r="F16">
            <v>97</v>
          </cell>
          <cell r="G16">
            <v>95</v>
          </cell>
          <cell r="H16">
            <v>19.440000000000001</v>
          </cell>
          <cell r="I16" t="str">
            <v>S</v>
          </cell>
          <cell r="J16">
            <v>37.440000000000005</v>
          </cell>
          <cell r="K16">
            <v>0.60000000000000009</v>
          </cell>
        </row>
        <row r="17">
          <cell r="B17">
            <v>17.587499999999999</v>
          </cell>
          <cell r="C17">
            <v>24.1</v>
          </cell>
          <cell r="D17">
            <v>14.1</v>
          </cell>
          <cell r="E17">
            <v>88.291666666666671</v>
          </cell>
          <cell r="F17">
            <v>97</v>
          </cell>
          <cell r="G17">
            <v>69</v>
          </cell>
          <cell r="H17">
            <v>15.120000000000001</v>
          </cell>
          <cell r="I17" t="str">
            <v>SE</v>
          </cell>
          <cell r="J17">
            <v>28.8</v>
          </cell>
          <cell r="K17">
            <v>0</v>
          </cell>
        </row>
        <row r="18">
          <cell r="B18">
            <v>25.791666666666668</v>
          </cell>
          <cell r="C18">
            <v>35.799999999999997</v>
          </cell>
          <cell r="D18">
            <v>18.5</v>
          </cell>
          <cell r="E18">
            <v>67.708333333333329</v>
          </cell>
          <cell r="F18">
            <v>95</v>
          </cell>
          <cell r="G18">
            <v>33</v>
          </cell>
          <cell r="H18">
            <v>25.2</v>
          </cell>
          <cell r="I18" t="str">
            <v>N</v>
          </cell>
          <cell r="J18">
            <v>52.92</v>
          </cell>
          <cell r="K18">
            <v>0.2</v>
          </cell>
        </row>
        <row r="19">
          <cell r="B19">
            <v>28.416666666666661</v>
          </cell>
          <cell r="C19">
            <v>37.1</v>
          </cell>
          <cell r="D19">
            <v>20.8</v>
          </cell>
          <cell r="E19">
            <v>59.208333333333336</v>
          </cell>
          <cell r="F19">
            <v>87</v>
          </cell>
          <cell r="G19">
            <v>28</v>
          </cell>
          <cell r="H19">
            <v>26.64</v>
          </cell>
          <cell r="I19" t="str">
            <v>NO</v>
          </cell>
          <cell r="J19">
            <v>53.64</v>
          </cell>
          <cell r="K19">
            <v>0</v>
          </cell>
        </row>
        <row r="20">
          <cell r="B20">
            <v>29.179166666666664</v>
          </cell>
          <cell r="C20">
            <v>36.700000000000003</v>
          </cell>
          <cell r="D20">
            <v>23</v>
          </cell>
          <cell r="E20">
            <v>55.291666666666664</v>
          </cell>
          <cell r="F20">
            <v>76</v>
          </cell>
          <cell r="G20">
            <v>30</v>
          </cell>
          <cell r="H20">
            <v>23.759999999999998</v>
          </cell>
          <cell r="I20" t="str">
            <v>N</v>
          </cell>
          <cell r="J20">
            <v>55.440000000000005</v>
          </cell>
          <cell r="K20">
            <v>0</v>
          </cell>
        </row>
        <row r="21">
          <cell r="B21">
            <v>27.133333333333329</v>
          </cell>
          <cell r="C21">
            <v>31.1</v>
          </cell>
          <cell r="D21">
            <v>21.8</v>
          </cell>
          <cell r="E21">
            <v>65.25</v>
          </cell>
          <cell r="F21">
            <v>86</v>
          </cell>
          <cell r="G21">
            <v>50</v>
          </cell>
          <cell r="H21">
            <v>16.2</v>
          </cell>
          <cell r="I21" t="str">
            <v>SE</v>
          </cell>
          <cell r="J21">
            <v>27</v>
          </cell>
          <cell r="K21">
            <v>0</v>
          </cell>
        </row>
        <row r="22">
          <cell r="B22">
            <v>25.679166666666671</v>
          </cell>
          <cell r="C22">
            <v>32.9</v>
          </cell>
          <cell r="D22">
            <v>20.399999999999999</v>
          </cell>
          <cell r="E22">
            <v>70.5</v>
          </cell>
          <cell r="F22">
            <v>93</v>
          </cell>
          <cell r="G22">
            <v>44</v>
          </cell>
          <cell r="H22">
            <v>15.120000000000001</v>
          </cell>
          <cell r="I22" t="str">
            <v>L</v>
          </cell>
          <cell r="J22">
            <v>29.880000000000003</v>
          </cell>
          <cell r="K22">
            <v>0</v>
          </cell>
        </row>
        <row r="23">
          <cell r="B23">
            <v>26.462500000000002</v>
          </cell>
          <cell r="C23">
            <v>34</v>
          </cell>
          <cell r="D23">
            <v>19.899999999999999</v>
          </cell>
          <cell r="E23">
            <v>60.041666666666664</v>
          </cell>
          <cell r="F23">
            <v>82</v>
          </cell>
          <cell r="G23">
            <v>38</v>
          </cell>
          <cell r="H23">
            <v>18.36</v>
          </cell>
          <cell r="I23" t="str">
            <v>NE</v>
          </cell>
          <cell r="J23">
            <v>38.159999999999997</v>
          </cell>
          <cell r="K23">
            <v>0</v>
          </cell>
        </row>
        <row r="24">
          <cell r="B24">
            <v>30.0625</v>
          </cell>
          <cell r="C24">
            <v>37.799999999999997</v>
          </cell>
          <cell r="D24">
            <v>23.8</v>
          </cell>
          <cell r="E24">
            <v>54.791666666666664</v>
          </cell>
          <cell r="F24">
            <v>80</v>
          </cell>
          <cell r="G24">
            <v>31</v>
          </cell>
          <cell r="H24">
            <v>32.4</v>
          </cell>
          <cell r="I24" t="str">
            <v>NE</v>
          </cell>
          <cell r="J24">
            <v>50.4</v>
          </cell>
          <cell r="K24">
            <v>0</v>
          </cell>
        </row>
        <row r="25">
          <cell r="B25">
            <v>29.620833333333326</v>
          </cell>
          <cell r="C25">
            <v>37.9</v>
          </cell>
          <cell r="D25">
            <v>22.7</v>
          </cell>
          <cell r="E25">
            <v>54.666666666666664</v>
          </cell>
          <cell r="F25">
            <v>85</v>
          </cell>
          <cell r="G25">
            <v>27</v>
          </cell>
          <cell r="H25">
            <v>27.720000000000002</v>
          </cell>
          <cell r="I25" t="str">
            <v>N</v>
          </cell>
          <cell r="J25">
            <v>51.84</v>
          </cell>
          <cell r="K25">
            <v>0</v>
          </cell>
        </row>
        <row r="26">
          <cell r="B26">
            <v>30.283333333333331</v>
          </cell>
          <cell r="C26">
            <v>37.799999999999997</v>
          </cell>
          <cell r="D26">
            <v>23.4</v>
          </cell>
          <cell r="E26">
            <v>50.541666666666664</v>
          </cell>
          <cell r="F26">
            <v>74</v>
          </cell>
          <cell r="G26">
            <v>28</v>
          </cell>
          <cell r="H26">
            <v>23.040000000000003</v>
          </cell>
          <cell r="I26" t="str">
            <v>N</v>
          </cell>
          <cell r="J26">
            <v>49.680000000000007</v>
          </cell>
          <cell r="K26">
            <v>0</v>
          </cell>
        </row>
        <row r="27">
          <cell r="B27">
            <v>23.950000000000003</v>
          </cell>
          <cell r="C27">
            <v>31.2</v>
          </cell>
          <cell r="D27">
            <v>20.2</v>
          </cell>
          <cell r="E27">
            <v>75.958333333333329</v>
          </cell>
          <cell r="F27">
            <v>96</v>
          </cell>
          <cell r="G27">
            <v>41</v>
          </cell>
          <cell r="H27">
            <v>19.440000000000001</v>
          </cell>
          <cell r="I27" t="str">
            <v>N</v>
          </cell>
          <cell r="J27">
            <v>47.16</v>
          </cell>
          <cell r="K27">
            <v>0</v>
          </cell>
        </row>
        <row r="28">
          <cell r="B28">
            <v>24.712499999999995</v>
          </cell>
          <cell r="C28">
            <v>30.8</v>
          </cell>
          <cell r="D28">
            <v>20.399999999999999</v>
          </cell>
          <cell r="E28">
            <v>73.458333333333329</v>
          </cell>
          <cell r="F28">
            <v>93</v>
          </cell>
          <cell r="G28">
            <v>48</v>
          </cell>
          <cell r="H28">
            <v>17.64</v>
          </cell>
          <cell r="I28" t="str">
            <v>L</v>
          </cell>
          <cell r="J28">
            <v>36.36</v>
          </cell>
          <cell r="K28">
            <v>0</v>
          </cell>
        </row>
        <row r="29">
          <cell r="B29">
            <v>25.454166666666666</v>
          </cell>
          <cell r="C29">
            <v>33.4</v>
          </cell>
          <cell r="D29">
            <v>20.8</v>
          </cell>
          <cell r="E29">
            <v>69.583333333333329</v>
          </cell>
          <cell r="F29">
            <v>85</v>
          </cell>
          <cell r="G29">
            <v>43</v>
          </cell>
          <cell r="H29">
            <v>25.56</v>
          </cell>
          <cell r="I29" t="str">
            <v>NE</v>
          </cell>
          <cell r="J29">
            <v>57.960000000000008</v>
          </cell>
          <cell r="K29">
            <v>0</v>
          </cell>
        </row>
        <row r="30">
          <cell r="B30">
            <v>23.174999999999997</v>
          </cell>
          <cell r="C30">
            <v>25.8</v>
          </cell>
          <cell r="D30">
            <v>20.5</v>
          </cell>
          <cell r="E30">
            <v>83.458333333333329</v>
          </cell>
          <cell r="F30">
            <v>95</v>
          </cell>
          <cell r="G30">
            <v>64</v>
          </cell>
          <cell r="H30">
            <v>10.8</v>
          </cell>
          <cell r="I30" t="str">
            <v>L</v>
          </cell>
          <cell r="J30">
            <v>25.56</v>
          </cell>
          <cell r="K30">
            <v>0</v>
          </cell>
        </row>
        <row r="31">
          <cell r="B31">
            <v>21.929166666666664</v>
          </cell>
          <cell r="C31">
            <v>24.3</v>
          </cell>
          <cell r="D31">
            <v>19.899999999999999</v>
          </cell>
          <cell r="E31">
            <v>89.958333333333329</v>
          </cell>
          <cell r="F31">
            <v>96</v>
          </cell>
          <cell r="G31">
            <v>78</v>
          </cell>
          <cell r="H31">
            <v>18</v>
          </cell>
          <cell r="I31" t="str">
            <v>NE</v>
          </cell>
          <cell r="J31">
            <v>38.519999999999996</v>
          </cell>
          <cell r="K31">
            <v>0</v>
          </cell>
        </row>
        <row r="32">
          <cell r="B32">
            <v>23.858333333333331</v>
          </cell>
          <cell r="C32">
            <v>30.5</v>
          </cell>
          <cell r="D32">
            <v>18.899999999999999</v>
          </cell>
          <cell r="E32">
            <v>79.708333333333329</v>
          </cell>
          <cell r="F32">
            <v>99</v>
          </cell>
          <cell r="G32">
            <v>47</v>
          </cell>
          <cell r="H32">
            <v>11.879999999999999</v>
          </cell>
          <cell r="I32" t="str">
            <v>SE</v>
          </cell>
          <cell r="J32">
            <v>25.2</v>
          </cell>
          <cell r="K32">
            <v>0</v>
          </cell>
        </row>
        <row r="33">
          <cell r="B33">
            <v>26.537499999999998</v>
          </cell>
          <cell r="C33">
            <v>32.1</v>
          </cell>
          <cell r="D33">
            <v>22.5</v>
          </cell>
          <cell r="E33">
            <v>68.625</v>
          </cell>
          <cell r="F33">
            <v>86</v>
          </cell>
          <cell r="G33">
            <v>46</v>
          </cell>
          <cell r="H33">
            <v>18.36</v>
          </cell>
          <cell r="I33" t="str">
            <v>L</v>
          </cell>
          <cell r="J33">
            <v>38.519999999999996</v>
          </cell>
          <cell r="K33">
            <v>0</v>
          </cell>
        </row>
        <row r="34">
          <cell r="B34">
            <v>25.866666666666664</v>
          </cell>
          <cell r="C34">
            <v>32</v>
          </cell>
          <cell r="D34">
            <v>21.3</v>
          </cell>
          <cell r="E34">
            <v>66.833333333333329</v>
          </cell>
          <cell r="F34">
            <v>89</v>
          </cell>
          <cell r="G34">
            <v>47</v>
          </cell>
          <cell r="H34">
            <v>18.720000000000002</v>
          </cell>
          <cell r="I34" t="str">
            <v>NE</v>
          </cell>
          <cell r="J34">
            <v>40.32</v>
          </cell>
          <cell r="K34">
            <v>0</v>
          </cell>
        </row>
        <row r="35">
          <cell r="B35">
            <v>23.241666666666664</v>
          </cell>
          <cell r="C35">
            <v>28</v>
          </cell>
          <cell r="D35">
            <v>20.7</v>
          </cell>
          <cell r="E35">
            <v>83.458333333333329</v>
          </cell>
          <cell r="F35">
            <v>95</v>
          </cell>
          <cell r="G35">
            <v>62</v>
          </cell>
          <cell r="H35">
            <v>16.559999999999999</v>
          </cell>
          <cell r="I35" t="str">
            <v>S</v>
          </cell>
          <cell r="J35">
            <v>34.92</v>
          </cell>
          <cell r="K35">
            <v>0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6.2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K5">
            <v>2.4000000000000004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22.4375</v>
          </cell>
          <cell r="C5">
            <v>29.6</v>
          </cell>
          <cell r="D5">
            <v>17.5</v>
          </cell>
          <cell r="E5">
            <v>79.708333333333329</v>
          </cell>
          <cell r="F5">
            <v>98</v>
          </cell>
          <cell r="G5">
            <v>49</v>
          </cell>
          <cell r="H5">
            <v>16.559999999999999</v>
          </cell>
          <cell r="I5" t="str">
            <v>NE</v>
          </cell>
          <cell r="J5">
            <v>30.6</v>
          </cell>
          <cell r="K5">
            <v>0.2</v>
          </cell>
        </row>
        <row r="6">
          <cell r="B6">
            <v>25.737500000000001</v>
          </cell>
          <cell r="C6">
            <v>34.6</v>
          </cell>
          <cell r="D6">
            <v>18.899999999999999</v>
          </cell>
          <cell r="E6">
            <v>70.041666666666671</v>
          </cell>
          <cell r="F6">
            <v>94</v>
          </cell>
          <cell r="G6">
            <v>41</v>
          </cell>
          <cell r="H6">
            <v>21.6</v>
          </cell>
          <cell r="I6" t="str">
            <v>NE</v>
          </cell>
          <cell r="J6">
            <v>43.92</v>
          </cell>
          <cell r="K6">
            <v>7.8</v>
          </cell>
        </row>
        <row r="7">
          <cell r="B7">
            <v>20.745833333333334</v>
          </cell>
          <cell r="C7">
            <v>24.3</v>
          </cell>
          <cell r="D7">
            <v>19.399999999999999</v>
          </cell>
          <cell r="E7">
            <v>93.166666666666671</v>
          </cell>
          <cell r="F7">
            <v>97</v>
          </cell>
          <cell r="G7">
            <v>78</v>
          </cell>
          <cell r="H7">
            <v>25.56</v>
          </cell>
          <cell r="I7" t="str">
            <v>NE</v>
          </cell>
          <cell r="J7">
            <v>57.960000000000008</v>
          </cell>
          <cell r="K7">
            <v>37.6</v>
          </cell>
        </row>
        <row r="8">
          <cell r="B8">
            <v>21.654166666666669</v>
          </cell>
          <cell r="C8">
            <v>28.3</v>
          </cell>
          <cell r="D8">
            <v>18.2</v>
          </cell>
          <cell r="E8">
            <v>86.375</v>
          </cell>
          <cell r="F8">
            <v>98</v>
          </cell>
          <cell r="G8">
            <v>59</v>
          </cell>
          <cell r="H8">
            <v>15.120000000000001</v>
          </cell>
          <cell r="I8" t="str">
            <v>S</v>
          </cell>
          <cell r="J8">
            <v>25.92</v>
          </cell>
          <cell r="K8">
            <v>0.2</v>
          </cell>
        </row>
        <row r="9">
          <cell r="B9">
            <v>23.974999999999998</v>
          </cell>
          <cell r="C9">
            <v>31</v>
          </cell>
          <cell r="D9">
            <v>17.600000000000001</v>
          </cell>
          <cell r="E9">
            <v>78.708333333333329</v>
          </cell>
          <cell r="F9">
            <v>98</v>
          </cell>
          <cell r="G9">
            <v>52</v>
          </cell>
          <cell r="H9">
            <v>10.44</v>
          </cell>
          <cell r="I9" t="str">
            <v>SE</v>
          </cell>
          <cell r="J9">
            <v>25.2</v>
          </cell>
          <cell r="K9">
            <v>0.2</v>
          </cell>
        </row>
        <row r="10">
          <cell r="B10">
            <v>25.737500000000001</v>
          </cell>
          <cell r="C10">
            <v>32.4</v>
          </cell>
          <cell r="D10">
            <v>20.6</v>
          </cell>
          <cell r="E10">
            <v>69.291666666666671</v>
          </cell>
          <cell r="F10">
            <v>89</v>
          </cell>
          <cell r="G10">
            <v>42</v>
          </cell>
          <cell r="H10">
            <v>20.16</v>
          </cell>
          <cell r="I10" t="str">
            <v>NE</v>
          </cell>
          <cell r="J10">
            <v>35.28</v>
          </cell>
          <cell r="K10">
            <v>0</v>
          </cell>
        </row>
        <row r="11">
          <cell r="B11">
            <v>26.729166666666668</v>
          </cell>
          <cell r="C11">
            <v>35.9</v>
          </cell>
          <cell r="D11">
            <v>19.399999999999999</v>
          </cell>
          <cell r="E11">
            <v>65.625</v>
          </cell>
          <cell r="F11">
            <v>87</v>
          </cell>
          <cell r="G11">
            <v>34</v>
          </cell>
          <cell r="H11">
            <v>17.28</v>
          </cell>
          <cell r="I11" t="str">
            <v>NE</v>
          </cell>
          <cell r="J11">
            <v>32.04</v>
          </cell>
          <cell r="K11">
            <v>0</v>
          </cell>
        </row>
        <row r="12">
          <cell r="B12">
            <v>29.258333333333329</v>
          </cell>
          <cell r="C12">
            <v>35.4</v>
          </cell>
          <cell r="D12">
            <v>23.7</v>
          </cell>
          <cell r="E12">
            <v>62.625</v>
          </cell>
          <cell r="F12">
            <v>86</v>
          </cell>
          <cell r="G12">
            <v>38</v>
          </cell>
          <cell r="H12">
            <v>20.52</v>
          </cell>
          <cell r="I12" t="str">
            <v>NO</v>
          </cell>
          <cell r="J12">
            <v>47.16</v>
          </cell>
          <cell r="K12">
            <v>0</v>
          </cell>
        </row>
        <row r="13">
          <cell r="B13">
            <v>24.283333333333331</v>
          </cell>
          <cell r="C13">
            <v>30.3</v>
          </cell>
          <cell r="D13">
            <v>19.399999999999999</v>
          </cell>
          <cell r="E13">
            <v>85.333333333333329</v>
          </cell>
          <cell r="F13">
            <v>98</v>
          </cell>
          <cell r="G13">
            <v>61</v>
          </cell>
          <cell r="H13">
            <v>24.12</v>
          </cell>
          <cell r="I13" t="str">
            <v>O</v>
          </cell>
          <cell r="J13">
            <v>84.24</v>
          </cell>
          <cell r="K13">
            <v>19.600000000000005</v>
          </cell>
        </row>
        <row r="14">
          <cell r="B14">
            <v>20.275000000000002</v>
          </cell>
          <cell r="C14">
            <v>24.6</v>
          </cell>
          <cell r="D14">
            <v>17.5</v>
          </cell>
          <cell r="E14">
            <v>87.125</v>
          </cell>
          <cell r="F14">
            <v>96</v>
          </cell>
          <cell r="G14">
            <v>68</v>
          </cell>
          <cell r="H14">
            <v>11.879999999999999</v>
          </cell>
          <cell r="I14" t="str">
            <v>SO</v>
          </cell>
          <cell r="J14">
            <v>34.56</v>
          </cell>
          <cell r="K14">
            <v>12.399999999999999</v>
          </cell>
        </row>
        <row r="15">
          <cell r="B15">
            <v>16.533333333333335</v>
          </cell>
          <cell r="C15">
            <v>19.7</v>
          </cell>
          <cell r="D15">
            <v>15.1</v>
          </cell>
          <cell r="E15">
            <v>91.75</v>
          </cell>
          <cell r="F15">
            <v>97</v>
          </cell>
          <cell r="G15">
            <v>78</v>
          </cell>
          <cell r="H15">
            <v>11.879999999999999</v>
          </cell>
          <cell r="I15" t="str">
            <v>SO</v>
          </cell>
          <cell r="J15">
            <v>30.240000000000002</v>
          </cell>
          <cell r="K15">
            <v>19.000000000000004</v>
          </cell>
        </row>
        <row r="16">
          <cell r="B16">
            <v>15.279166666666669</v>
          </cell>
          <cell r="C16">
            <v>17</v>
          </cell>
          <cell r="D16">
            <v>14.6</v>
          </cell>
          <cell r="E16">
            <v>95.208333333333329</v>
          </cell>
          <cell r="F16">
            <v>97</v>
          </cell>
          <cell r="G16">
            <v>87</v>
          </cell>
          <cell r="H16">
            <v>11.520000000000001</v>
          </cell>
          <cell r="I16" t="str">
            <v>SO</v>
          </cell>
          <cell r="J16">
            <v>32.04</v>
          </cell>
          <cell r="K16">
            <v>40.4</v>
          </cell>
        </row>
        <row r="17">
          <cell r="B17">
            <v>18.366666666666667</v>
          </cell>
          <cell r="C17">
            <v>24.5</v>
          </cell>
          <cell r="D17">
            <v>13.7</v>
          </cell>
          <cell r="E17">
            <v>86.208333333333329</v>
          </cell>
          <cell r="F17">
            <v>99</v>
          </cell>
          <cell r="G17">
            <v>61</v>
          </cell>
          <cell r="H17">
            <v>16.920000000000002</v>
          </cell>
          <cell r="I17" t="str">
            <v>NE</v>
          </cell>
          <cell r="J17">
            <v>31.319999999999997</v>
          </cell>
          <cell r="K17">
            <v>0.2</v>
          </cell>
        </row>
        <row r="18">
          <cell r="B18">
            <v>25.695833333333336</v>
          </cell>
          <cell r="C18">
            <v>34.5</v>
          </cell>
          <cell r="D18">
            <v>18.8</v>
          </cell>
          <cell r="E18">
            <v>70.833333333333329</v>
          </cell>
          <cell r="F18">
            <v>95</v>
          </cell>
          <cell r="G18">
            <v>39</v>
          </cell>
          <cell r="H18">
            <v>21.96</v>
          </cell>
          <cell r="I18" t="str">
            <v>N</v>
          </cell>
          <cell r="J18">
            <v>45.36</v>
          </cell>
          <cell r="K18">
            <v>0</v>
          </cell>
        </row>
        <row r="19">
          <cell r="B19">
            <v>28.945833333333336</v>
          </cell>
          <cell r="C19">
            <v>36.9</v>
          </cell>
          <cell r="D19">
            <v>21.4</v>
          </cell>
          <cell r="E19">
            <v>59.666666666666664</v>
          </cell>
          <cell r="F19">
            <v>88</v>
          </cell>
          <cell r="G19">
            <v>30</v>
          </cell>
          <cell r="H19">
            <v>30.6</v>
          </cell>
          <cell r="I19" t="str">
            <v>NO</v>
          </cell>
          <cell r="J19">
            <v>57.24</v>
          </cell>
          <cell r="K19">
            <v>0</v>
          </cell>
        </row>
        <row r="20">
          <cell r="B20">
            <v>28.058333333333326</v>
          </cell>
          <cell r="C20">
            <v>37</v>
          </cell>
          <cell r="D20">
            <v>22.5</v>
          </cell>
          <cell r="E20">
            <v>62.791666666666664</v>
          </cell>
          <cell r="F20">
            <v>83</v>
          </cell>
          <cell r="G20">
            <v>35</v>
          </cell>
          <cell r="H20">
            <v>20.88</v>
          </cell>
          <cell r="I20" t="str">
            <v>NO</v>
          </cell>
          <cell r="J20">
            <v>61.560000000000009</v>
          </cell>
          <cell r="K20">
            <v>3.8000000000000003</v>
          </cell>
        </row>
        <row r="21">
          <cell r="B21">
            <v>25.420833333333338</v>
          </cell>
          <cell r="C21">
            <v>33.4</v>
          </cell>
          <cell r="D21">
            <v>20.9</v>
          </cell>
          <cell r="E21">
            <v>76.583333333333329</v>
          </cell>
          <cell r="F21">
            <v>92</v>
          </cell>
          <cell r="G21">
            <v>52</v>
          </cell>
          <cell r="H21">
            <v>27</v>
          </cell>
          <cell r="I21" t="str">
            <v>SE</v>
          </cell>
          <cell r="J21">
            <v>58.680000000000007</v>
          </cell>
          <cell r="K21">
            <v>0.4</v>
          </cell>
        </row>
        <row r="22">
          <cell r="B22">
            <v>25.308333333333337</v>
          </cell>
          <cell r="C22">
            <v>31.6</v>
          </cell>
          <cell r="D22">
            <v>20.3</v>
          </cell>
          <cell r="E22">
            <v>76.708333333333329</v>
          </cell>
          <cell r="F22">
            <v>93</v>
          </cell>
          <cell r="G22">
            <v>57</v>
          </cell>
          <cell r="H22">
            <v>18</v>
          </cell>
          <cell r="I22" t="str">
            <v>NE</v>
          </cell>
          <cell r="J22">
            <v>27.720000000000002</v>
          </cell>
          <cell r="K22">
            <v>0</v>
          </cell>
        </row>
        <row r="23">
          <cell r="B23">
            <v>25.24166666666666</v>
          </cell>
          <cell r="C23">
            <v>32.4</v>
          </cell>
          <cell r="D23">
            <v>19.100000000000001</v>
          </cell>
          <cell r="E23">
            <v>69.666666666666671</v>
          </cell>
          <cell r="F23">
            <v>92</v>
          </cell>
          <cell r="G23">
            <v>44</v>
          </cell>
          <cell r="H23">
            <v>23.759999999999998</v>
          </cell>
          <cell r="I23" t="str">
            <v>NE</v>
          </cell>
          <cell r="J23">
            <v>43.2</v>
          </cell>
          <cell r="K23">
            <v>0</v>
          </cell>
        </row>
        <row r="24">
          <cell r="B24">
            <v>29.241666666666671</v>
          </cell>
          <cell r="C24">
            <v>37.1</v>
          </cell>
          <cell r="D24">
            <v>23</v>
          </cell>
          <cell r="E24">
            <v>61.291666666666664</v>
          </cell>
          <cell r="F24">
            <v>85</v>
          </cell>
          <cell r="G24">
            <v>35</v>
          </cell>
          <cell r="H24">
            <v>17.64</v>
          </cell>
          <cell r="I24" t="str">
            <v>NE</v>
          </cell>
          <cell r="J24">
            <v>40.32</v>
          </cell>
          <cell r="K24">
            <v>0</v>
          </cell>
        </row>
        <row r="25">
          <cell r="B25">
            <v>29.583333333333332</v>
          </cell>
          <cell r="C25">
            <v>38</v>
          </cell>
          <cell r="D25">
            <v>23.3</v>
          </cell>
          <cell r="E25">
            <v>58.041666666666664</v>
          </cell>
          <cell r="F25">
            <v>80</v>
          </cell>
          <cell r="G25">
            <v>29</v>
          </cell>
          <cell r="H25">
            <v>21.6</v>
          </cell>
          <cell r="I25" t="str">
            <v>N</v>
          </cell>
          <cell r="J25">
            <v>41.76</v>
          </cell>
          <cell r="K25">
            <v>0</v>
          </cell>
        </row>
        <row r="26">
          <cell r="B26">
            <v>30.666666666666671</v>
          </cell>
          <cell r="C26">
            <v>38</v>
          </cell>
          <cell r="D26">
            <v>24.2</v>
          </cell>
          <cell r="E26">
            <v>53.583333333333336</v>
          </cell>
          <cell r="F26">
            <v>76</v>
          </cell>
          <cell r="G26">
            <v>33</v>
          </cell>
          <cell r="H26">
            <v>22.68</v>
          </cell>
          <cell r="I26" t="str">
            <v>O</v>
          </cell>
          <cell r="J26">
            <v>43.56</v>
          </cell>
          <cell r="K26">
            <v>0</v>
          </cell>
        </row>
        <row r="27">
          <cell r="B27">
            <v>24.4375</v>
          </cell>
          <cell r="C27">
            <v>29</v>
          </cell>
          <cell r="D27">
            <v>21</v>
          </cell>
          <cell r="E27">
            <v>78</v>
          </cell>
          <cell r="F27">
            <v>95</v>
          </cell>
          <cell r="G27">
            <v>61</v>
          </cell>
          <cell r="H27">
            <v>23.400000000000002</v>
          </cell>
          <cell r="I27" t="str">
            <v>N</v>
          </cell>
          <cell r="J27">
            <v>42.84</v>
          </cell>
          <cell r="K27">
            <v>8</v>
          </cell>
        </row>
        <row r="28">
          <cell r="B28">
            <v>24.862499999999994</v>
          </cell>
          <cell r="C28">
            <v>30.1</v>
          </cell>
          <cell r="D28">
            <v>20.399999999999999</v>
          </cell>
          <cell r="E28">
            <v>77.166666666666671</v>
          </cell>
          <cell r="F28">
            <v>96</v>
          </cell>
          <cell r="G28">
            <v>53</v>
          </cell>
          <cell r="H28">
            <v>25.2</v>
          </cell>
          <cell r="I28" t="str">
            <v>NE</v>
          </cell>
          <cell r="J28">
            <v>40.32</v>
          </cell>
          <cell r="K28">
            <v>0</v>
          </cell>
        </row>
        <row r="29">
          <cell r="B29">
            <v>25.262500000000003</v>
          </cell>
          <cell r="C29">
            <v>31</v>
          </cell>
          <cell r="D29">
            <v>20.399999999999999</v>
          </cell>
          <cell r="E29">
            <v>70.625</v>
          </cell>
          <cell r="F29">
            <v>88</v>
          </cell>
          <cell r="G29">
            <v>51</v>
          </cell>
          <cell r="H29">
            <v>26.64</v>
          </cell>
          <cell r="I29" t="str">
            <v>NE</v>
          </cell>
          <cell r="J29">
            <v>39.6</v>
          </cell>
          <cell r="K29">
            <v>0</v>
          </cell>
        </row>
        <row r="30">
          <cell r="B30">
            <v>24.787500000000005</v>
          </cell>
          <cell r="C30">
            <v>28.1</v>
          </cell>
          <cell r="D30">
            <v>21.7</v>
          </cell>
          <cell r="E30">
            <v>77.875</v>
          </cell>
          <cell r="F30">
            <v>93</v>
          </cell>
          <cell r="G30">
            <v>62</v>
          </cell>
          <cell r="H30">
            <v>25.92</v>
          </cell>
          <cell r="I30" t="str">
            <v>N</v>
          </cell>
          <cell r="J30">
            <v>44.64</v>
          </cell>
          <cell r="K30">
            <v>0</v>
          </cell>
        </row>
        <row r="31">
          <cell r="B31">
            <v>22.341666666666665</v>
          </cell>
          <cell r="C31">
            <v>26.7</v>
          </cell>
          <cell r="D31">
            <v>19.3</v>
          </cell>
          <cell r="E31">
            <v>88.708333333333329</v>
          </cell>
          <cell r="F31">
            <v>98</v>
          </cell>
          <cell r="G31">
            <v>67</v>
          </cell>
          <cell r="H31">
            <v>12.96</v>
          </cell>
          <cell r="I31" t="str">
            <v>NE</v>
          </cell>
          <cell r="J31">
            <v>26.64</v>
          </cell>
          <cell r="K31">
            <v>33.799999999999997</v>
          </cell>
        </row>
        <row r="32">
          <cell r="B32">
            <v>24.629166666666666</v>
          </cell>
          <cell r="C32">
            <v>31.3</v>
          </cell>
          <cell r="D32">
            <v>18.600000000000001</v>
          </cell>
          <cell r="E32">
            <v>78.5</v>
          </cell>
          <cell r="F32">
            <v>97</v>
          </cell>
          <cell r="G32">
            <v>52</v>
          </cell>
          <cell r="H32">
            <v>11.16</v>
          </cell>
          <cell r="I32" t="str">
            <v>SE</v>
          </cell>
          <cell r="J32">
            <v>20.16</v>
          </cell>
          <cell r="K32">
            <v>0.2</v>
          </cell>
        </row>
        <row r="33">
          <cell r="B33">
            <v>26.145833333333339</v>
          </cell>
          <cell r="C33">
            <v>31.6</v>
          </cell>
          <cell r="D33">
            <v>22</v>
          </cell>
          <cell r="E33">
            <v>72</v>
          </cell>
          <cell r="F33">
            <v>93</v>
          </cell>
          <cell r="G33">
            <v>49</v>
          </cell>
          <cell r="H33">
            <v>23.759999999999998</v>
          </cell>
          <cell r="I33" t="str">
            <v>NE</v>
          </cell>
          <cell r="J33">
            <v>40.32</v>
          </cell>
          <cell r="K33">
            <v>0</v>
          </cell>
        </row>
        <row r="34">
          <cell r="B34">
            <v>25.599999999999998</v>
          </cell>
          <cell r="C34">
            <v>31.8</v>
          </cell>
          <cell r="D34">
            <v>19.899999999999999</v>
          </cell>
          <cell r="E34">
            <v>68.583333333333329</v>
          </cell>
          <cell r="F34">
            <v>84</v>
          </cell>
          <cell r="G34">
            <v>49</v>
          </cell>
          <cell r="H34">
            <v>21.96</v>
          </cell>
          <cell r="I34" t="str">
            <v>NE</v>
          </cell>
          <cell r="J34">
            <v>38.880000000000003</v>
          </cell>
          <cell r="K34">
            <v>0.4</v>
          </cell>
        </row>
        <row r="35">
          <cell r="B35">
            <v>24.079166666666669</v>
          </cell>
          <cell r="C35">
            <v>29.7</v>
          </cell>
          <cell r="D35">
            <v>21.4</v>
          </cell>
          <cell r="E35">
            <v>83.291666666666671</v>
          </cell>
          <cell r="F35">
            <v>96</v>
          </cell>
          <cell r="G35">
            <v>55</v>
          </cell>
          <cell r="H35">
            <v>20.52</v>
          </cell>
          <cell r="I35" t="str">
            <v>S</v>
          </cell>
          <cell r="J35">
            <v>34.200000000000003</v>
          </cell>
          <cell r="K35">
            <v>1.7999999999999998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 t="str">
            <v>*</v>
          </cell>
        </row>
      </sheetData>
      <sheetData sheetId="5">
        <row r="5">
          <cell r="K5" t="str">
            <v>*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23.220833333333328</v>
          </cell>
          <cell r="C5">
            <v>30.7</v>
          </cell>
          <cell r="D5">
            <v>17.399999999999999</v>
          </cell>
          <cell r="E5">
            <v>74.291666666666671</v>
          </cell>
          <cell r="F5">
            <v>95</v>
          </cell>
          <cell r="G5">
            <v>42</v>
          </cell>
          <cell r="H5">
            <v>11.16</v>
          </cell>
          <cell r="I5" t="str">
            <v>L</v>
          </cell>
          <cell r="J5">
            <v>25.56</v>
          </cell>
          <cell r="K5">
            <v>0</v>
          </cell>
        </row>
        <row r="6">
          <cell r="B6">
            <v>27.679166666666671</v>
          </cell>
          <cell r="C6">
            <v>35.1</v>
          </cell>
          <cell r="D6">
            <v>21.6</v>
          </cell>
          <cell r="E6">
            <v>61.083333333333336</v>
          </cell>
          <cell r="F6">
            <v>83</v>
          </cell>
          <cell r="G6">
            <v>34</v>
          </cell>
          <cell r="H6">
            <v>14.4</v>
          </cell>
          <cell r="I6" t="str">
            <v>L</v>
          </cell>
          <cell r="J6">
            <v>33.119999999999997</v>
          </cell>
          <cell r="K6">
            <v>0</v>
          </cell>
        </row>
        <row r="7">
          <cell r="B7">
            <v>22.104166666666668</v>
          </cell>
          <cell r="C7">
            <v>30</v>
          </cell>
          <cell r="D7">
            <v>19.600000000000001</v>
          </cell>
          <cell r="E7">
            <v>85.541666666666671</v>
          </cell>
          <cell r="F7">
            <v>95</v>
          </cell>
          <cell r="G7">
            <v>52</v>
          </cell>
          <cell r="H7">
            <v>24.48</v>
          </cell>
          <cell r="I7" t="str">
            <v>S</v>
          </cell>
          <cell r="J7">
            <v>46.800000000000004</v>
          </cell>
          <cell r="K7">
            <v>29.799999999999997</v>
          </cell>
        </row>
        <row r="8">
          <cell r="B8">
            <v>22.616666666666664</v>
          </cell>
          <cell r="C8">
            <v>28.2</v>
          </cell>
          <cell r="D8">
            <v>19</v>
          </cell>
          <cell r="E8">
            <v>80.083333333333329</v>
          </cell>
          <cell r="F8">
            <v>96</v>
          </cell>
          <cell r="G8">
            <v>55</v>
          </cell>
          <cell r="H8">
            <v>14.76</v>
          </cell>
          <cell r="I8" t="str">
            <v>S</v>
          </cell>
          <cell r="J8">
            <v>27.720000000000002</v>
          </cell>
          <cell r="K8">
            <v>0.4</v>
          </cell>
        </row>
        <row r="9">
          <cell r="B9">
            <v>25.775000000000002</v>
          </cell>
          <cell r="C9">
            <v>32.299999999999997</v>
          </cell>
          <cell r="D9">
            <v>20.100000000000001</v>
          </cell>
          <cell r="E9">
            <v>68.416666666666671</v>
          </cell>
          <cell r="F9">
            <v>89</v>
          </cell>
          <cell r="G9">
            <v>44</v>
          </cell>
          <cell r="H9">
            <v>9.7200000000000006</v>
          </cell>
          <cell r="I9" t="str">
            <v>SE</v>
          </cell>
          <cell r="J9">
            <v>29.880000000000003</v>
          </cell>
          <cell r="K9">
            <v>0</v>
          </cell>
        </row>
        <row r="10">
          <cell r="B10">
            <v>26.525000000000002</v>
          </cell>
          <cell r="C10">
            <v>33</v>
          </cell>
          <cell r="D10">
            <v>21</v>
          </cell>
          <cell r="E10">
            <v>63.083333333333336</v>
          </cell>
          <cell r="F10">
            <v>85</v>
          </cell>
          <cell r="G10">
            <v>40</v>
          </cell>
          <cell r="H10">
            <v>18.720000000000002</v>
          </cell>
          <cell r="I10" t="str">
            <v>L</v>
          </cell>
          <cell r="J10">
            <v>35.28</v>
          </cell>
          <cell r="K10">
            <v>0</v>
          </cell>
        </row>
        <row r="11">
          <cell r="B11">
            <v>27.887500000000003</v>
          </cell>
          <cell r="C11">
            <v>36.700000000000003</v>
          </cell>
          <cell r="D11">
            <v>20.6</v>
          </cell>
          <cell r="E11">
            <v>56.958333333333336</v>
          </cell>
          <cell r="F11">
            <v>80</v>
          </cell>
          <cell r="G11">
            <v>30</v>
          </cell>
          <cell r="H11">
            <v>17.64</v>
          </cell>
          <cell r="I11" t="str">
            <v>NE</v>
          </cell>
          <cell r="J11">
            <v>31.319999999999997</v>
          </cell>
          <cell r="K11">
            <v>0</v>
          </cell>
        </row>
        <row r="12">
          <cell r="B12">
            <v>29.499999999999996</v>
          </cell>
          <cell r="C12">
            <v>35.6</v>
          </cell>
          <cell r="D12">
            <v>23.5</v>
          </cell>
          <cell r="E12">
            <v>59.166666666666664</v>
          </cell>
          <cell r="F12">
            <v>84</v>
          </cell>
          <cell r="G12">
            <v>35</v>
          </cell>
          <cell r="H12">
            <v>21.6</v>
          </cell>
          <cell r="I12" t="str">
            <v>NO</v>
          </cell>
          <cell r="J12">
            <v>41.04</v>
          </cell>
          <cell r="K12">
            <v>0</v>
          </cell>
        </row>
        <row r="13">
          <cell r="B13">
            <v>26.795833333333334</v>
          </cell>
          <cell r="C13">
            <v>32.799999999999997</v>
          </cell>
          <cell r="D13">
            <v>21.4</v>
          </cell>
          <cell r="E13">
            <v>69.25</v>
          </cell>
          <cell r="F13">
            <v>94</v>
          </cell>
          <cell r="G13">
            <v>43</v>
          </cell>
          <cell r="H13">
            <v>28.44</v>
          </cell>
          <cell r="I13" t="str">
            <v>O</v>
          </cell>
          <cell r="J13">
            <v>48.6</v>
          </cell>
          <cell r="K13">
            <v>11</v>
          </cell>
        </row>
        <row r="14">
          <cell r="B14">
            <v>21.329166666666669</v>
          </cell>
          <cell r="C14">
            <v>26.7</v>
          </cell>
          <cell r="D14">
            <v>18.8</v>
          </cell>
          <cell r="E14">
            <v>88.458333333333329</v>
          </cell>
          <cell r="F14">
            <v>95</v>
          </cell>
          <cell r="G14">
            <v>64</v>
          </cell>
          <cell r="H14">
            <v>12.24</v>
          </cell>
          <cell r="I14" t="str">
            <v>SO</v>
          </cell>
          <cell r="J14">
            <v>28.44</v>
          </cell>
          <cell r="K14">
            <v>4</v>
          </cell>
        </row>
        <row r="15">
          <cell r="B15">
            <v>16.862500000000004</v>
          </cell>
          <cell r="C15">
            <v>18.8</v>
          </cell>
          <cell r="D15">
            <v>16</v>
          </cell>
          <cell r="E15">
            <v>93.125</v>
          </cell>
          <cell r="F15">
            <v>95</v>
          </cell>
          <cell r="G15">
            <v>89</v>
          </cell>
          <cell r="H15">
            <v>12.6</v>
          </cell>
          <cell r="I15" t="str">
            <v>SO</v>
          </cell>
          <cell r="J15">
            <v>25.2</v>
          </cell>
          <cell r="K15">
            <v>0.8</v>
          </cell>
        </row>
        <row r="16">
          <cell r="B16">
            <v>15.312499999999998</v>
          </cell>
          <cell r="C16">
            <v>16.399999999999999</v>
          </cell>
          <cell r="D16">
            <v>14.3</v>
          </cell>
          <cell r="E16">
            <v>94.333333333333329</v>
          </cell>
          <cell r="F16">
            <v>97</v>
          </cell>
          <cell r="G16">
            <v>90</v>
          </cell>
          <cell r="H16">
            <v>15.120000000000001</v>
          </cell>
          <cell r="I16" t="str">
            <v>S</v>
          </cell>
          <cell r="J16">
            <v>34.200000000000003</v>
          </cell>
          <cell r="K16">
            <v>0.2</v>
          </cell>
        </row>
        <row r="17">
          <cell r="B17">
            <v>19.150000000000002</v>
          </cell>
          <cell r="C17">
            <v>26.1</v>
          </cell>
          <cell r="D17">
            <v>15.3</v>
          </cell>
          <cell r="E17">
            <v>83.958333333333329</v>
          </cell>
          <cell r="F17">
            <v>97</v>
          </cell>
          <cell r="G17">
            <v>61</v>
          </cell>
          <cell r="H17">
            <v>12.24</v>
          </cell>
          <cell r="I17" t="str">
            <v>SE</v>
          </cell>
          <cell r="J17">
            <v>27</v>
          </cell>
          <cell r="K17">
            <v>0.8</v>
          </cell>
        </row>
        <row r="18">
          <cell r="B18">
            <v>26.133333333333336</v>
          </cell>
          <cell r="C18">
            <v>35</v>
          </cell>
          <cell r="D18">
            <v>19.7</v>
          </cell>
          <cell r="E18">
            <v>67.583333333333329</v>
          </cell>
          <cell r="F18">
            <v>90</v>
          </cell>
          <cell r="G18">
            <v>36</v>
          </cell>
          <cell r="H18">
            <v>29.16</v>
          </cell>
          <cell r="I18" t="str">
            <v>N</v>
          </cell>
          <cell r="J18">
            <v>54.72</v>
          </cell>
          <cell r="K18">
            <v>0.2</v>
          </cell>
        </row>
        <row r="19">
          <cell r="B19">
            <v>29.212500000000002</v>
          </cell>
          <cell r="C19">
            <v>36.6</v>
          </cell>
          <cell r="D19">
            <v>23.2</v>
          </cell>
          <cell r="E19">
            <v>58.291666666666664</v>
          </cell>
          <cell r="F19">
            <v>80</v>
          </cell>
          <cell r="G19">
            <v>31</v>
          </cell>
          <cell r="H19">
            <v>28.8</v>
          </cell>
          <cell r="I19" t="str">
            <v>NO</v>
          </cell>
          <cell r="J19">
            <v>54</v>
          </cell>
          <cell r="K19">
            <v>0.2</v>
          </cell>
        </row>
        <row r="20">
          <cell r="B20">
            <v>28.152173913043477</v>
          </cell>
          <cell r="C20">
            <v>36.9</v>
          </cell>
          <cell r="D20">
            <v>22.4</v>
          </cell>
          <cell r="E20">
            <v>61.565217391304351</v>
          </cell>
          <cell r="F20">
            <v>82</v>
          </cell>
          <cell r="G20">
            <v>32</v>
          </cell>
          <cell r="H20">
            <v>19.079999999999998</v>
          </cell>
          <cell r="I20" t="str">
            <v>N</v>
          </cell>
          <cell r="J20">
            <v>61.2</v>
          </cell>
          <cell r="K20">
            <v>0</v>
          </cell>
        </row>
        <row r="21">
          <cell r="B21">
            <v>27.75</v>
          </cell>
          <cell r="C21">
            <v>34.799999999999997</v>
          </cell>
          <cell r="D21">
            <v>22.5</v>
          </cell>
          <cell r="E21">
            <v>66.166666666666671</v>
          </cell>
          <cell r="F21">
            <v>85</v>
          </cell>
          <cell r="G21">
            <v>43</v>
          </cell>
          <cell r="H21">
            <v>15.48</v>
          </cell>
          <cell r="I21" t="str">
            <v>S</v>
          </cell>
          <cell r="J21">
            <v>29.880000000000003</v>
          </cell>
          <cell r="K21">
            <v>0</v>
          </cell>
        </row>
        <row r="22">
          <cell r="B22">
            <v>25.658333333333331</v>
          </cell>
          <cell r="C22">
            <v>30.5</v>
          </cell>
          <cell r="D22">
            <v>22</v>
          </cell>
          <cell r="E22">
            <v>69.583333333333329</v>
          </cell>
          <cell r="F22">
            <v>89</v>
          </cell>
          <cell r="G22">
            <v>49</v>
          </cell>
          <cell r="H22">
            <v>20.16</v>
          </cell>
          <cell r="I22" t="str">
            <v>S</v>
          </cell>
          <cell r="J22">
            <v>36</v>
          </cell>
          <cell r="K22">
            <v>0</v>
          </cell>
        </row>
        <row r="23">
          <cell r="B23">
            <v>25.812499999999996</v>
          </cell>
          <cell r="C23">
            <v>34</v>
          </cell>
          <cell r="D23">
            <v>18.600000000000001</v>
          </cell>
          <cell r="E23">
            <v>62.458333333333336</v>
          </cell>
          <cell r="F23">
            <v>86</v>
          </cell>
          <cell r="G23">
            <v>40</v>
          </cell>
          <cell r="H23">
            <v>16.920000000000002</v>
          </cell>
          <cell r="I23" t="str">
            <v>L</v>
          </cell>
          <cell r="J23">
            <v>33.119999999999997</v>
          </cell>
          <cell r="K23">
            <v>0</v>
          </cell>
        </row>
        <row r="24">
          <cell r="B24">
            <v>29.845833333333335</v>
          </cell>
          <cell r="C24">
            <v>37.5</v>
          </cell>
          <cell r="D24">
            <v>24</v>
          </cell>
          <cell r="E24">
            <v>56.833333333333336</v>
          </cell>
          <cell r="F24">
            <v>77</v>
          </cell>
          <cell r="G24">
            <v>33</v>
          </cell>
          <cell r="H24">
            <v>21.96</v>
          </cell>
          <cell r="I24" t="str">
            <v>NE</v>
          </cell>
          <cell r="J24">
            <v>40.680000000000007</v>
          </cell>
          <cell r="K24">
            <v>0</v>
          </cell>
        </row>
        <row r="25">
          <cell r="B25">
            <v>29.524999999999995</v>
          </cell>
          <cell r="C25">
            <v>37.6</v>
          </cell>
          <cell r="D25">
            <v>23.3</v>
          </cell>
          <cell r="E25">
            <v>56.416666666666664</v>
          </cell>
          <cell r="F25">
            <v>76</v>
          </cell>
          <cell r="G25">
            <v>31</v>
          </cell>
          <cell r="H25">
            <v>27.36</v>
          </cell>
          <cell r="I25" t="str">
            <v>NO</v>
          </cell>
          <cell r="J25">
            <v>56.519999999999996</v>
          </cell>
          <cell r="K25">
            <v>0</v>
          </cell>
        </row>
        <row r="26">
          <cell r="B26">
            <v>30.941666666666674</v>
          </cell>
          <cell r="C26">
            <v>38</v>
          </cell>
          <cell r="D26">
            <v>23.8</v>
          </cell>
          <cell r="E26">
            <v>52.083333333333336</v>
          </cell>
          <cell r="F26">
            <v>78</v>
          </cell>
          <cell r="G26">
            <v>29</v>
          </cell>
          <cell r="H26">
            <v>24.840000000000003</v>
          </cell>
          <cell r="I26" t="str">
            <v>NO</v>
          </cell>
          <cell r="J26">
            <v>44.28</v>
          </cell>
          <cell r="K26">
            <v>0</v>
          </cell>
        </row>
        <row r="27">
          <cell r="B27">
            <v>24.170833333333334</v>
          </cell>
          <cell r="C27">
            <v>31.9</v>
          </cell>
          <cell r="D27">
            <v>20.6</v>
          </cell>
          <cell r="E27">
            <v>74</v>
          </cell>
          <cell r="F27">
            <v>94</v>
          </cell>
          <cell r="G27">
            <v>42</v>
          </cell>
          <cell r="H27">
            <v>20.16</v>
          </cell>
          <cell r="I27" t="str">
            <v>L</v>
          </cell>
          <cell r="J27">
            <v>48.24</v>
          </cell>
          <cell r="K27">
            <v>4</v>
          </cell>
        </row>
        <row r="28">
          <cell r="B28">
            <v>24.916666666666671</v>
          </cell>
          <cell r="C28">
            <v>29.9</v>
          </cell>
          <cell r="D28">
            <v>21.1</v>
          </cell>
          <cell r="E28">
            <v>73.375</v>
          </cell>
          <cell r="F28">
            <v>92</v>
          </cell>
          <cell r="G28">
            <v>52</v>
          </cell>
          <cell r="H28">
            <v>16.559999999999999</v>
          </cell>
          <cell r="I28" t="str">
            <v>L</v>
          </cell>
          <cell r="J28">
            <v>38.880000000000003</v>
          </cell>
          <cell r="K28">
            <v>1.4</v>
          </cell>
        </row>
        <row r="29">
          <cell r="B29">
            <v>25.933333333333334</v>
          </cell>
          <cell r="C29">
            <v>32.5</v>
          </cell>
          <cell r="D29">
            <v>20.100000000000001</v>
          </cell>
          <cell r="E29">
            <v>67.25</v>
          </cell>
          <cell r="F29">
            <v>87</v>
          </cell>
          <cell r="G29">
            <v>46</v>
          </cell>
          <cell r="H29">
            <v>16.920000000000002</v>
          </cell>
          <cell r="I29" t="str">
            <v>L</v>
          </cell>
          <cell r="J29">
            <v>35.28</v>
          </cell>
          <cell r="K29">
            <v>2.4000000000000004</v>
          </cell>
        </row>
        <row r="30">
          <cell r="B30">
            <v>25.399999999999995</v>
          </cell>
          <cell r="C30">
            <v>29.9</v>
          </cell>
          <cell r="D30">
            <v>21.2</v>
          </cell>
          <cell r="E30">
            <v>76.875</v>
          </cell>
          <cell r="F30">
            <v>94</v>
          </cell>
          <cell r="G30">
            <v>57</v>
          </cell>
          <cell r="H30">
            <v>14.76</v>
          </cell>
          <cell r="I30" t="str">
            <v>L</v>
          </cell>
          <cell r="J30">
            <v>32.76</v>
          </cell>
          <cell r="K30">
            <v>0.4</v>
          </cell>
        </row>
        <row r="31">
          <cell r="B31">
            <v>22.362500000000001</v>
          </cell>
          <cell r="C31">
            <v>26.6</v>
          </cell>
          <cell r="D31">
            <v>20</v>
          </cell>
          <cell r="E31">
            <v>88.791666666666671</v>
          </cell>
          <cell r="F31">
            <v>96</v>
          </cell>
          <cell r="G31">
            <v>71</v>
          </cell>
          <cell r="H31">
            <v>20.52</v>
          </cell>
          <cell r="I31" t="str">
            <v>L</v>
          </cell>
          <cell r="J31">
            <v>38.159999999999997</v>
          </cell>
          <cell r="K31">
            <v>19.399999999999999</v>
          </cell>
        </row>
        <row r="32">
          <cell r="B32">
            <v>24.766666666666669</v>
          </cell>
          <cell r="C32">
            <v>31.7</v>
          </cell>
          <cell r="D32">
            <v>20.2</v>
          </cell>
          <cell r="E32">
            <v>78.583333333333329</v>
          </cell>
          <cell r="F32">
            <v>96</v>
          </cell>
          <cell r="G32">
            <v>46</v>
          </cell>
          <cell r="H32">
            <v>10.08</v>
          </cell>
          <cell r="I32" t="str">
            <v>SE</v>
          </cell>
          <cell r="J32">
            <v>19.440000000000001</v>
          </cell>
          <cell r="K32">
            <v>9</v>
          </cell>
        </row>
        <row r="33">
          <cell r="B33">
            <v>26.67916666666666</v>
          </cell>
          <cell r="C33">
            <v>31.9</v>
          </cell>
          <cell r="D33">
            <v>22.6</v>
          </cell>
          <cell r="E33">
            <v>67.583333333333329</v>
          </cell>
          <cell r="F33">
            <v>90</v>
          </cell>
          <cell r="G33">
            <v>47</v>
          </cell>
          <cell r="H33">
            <v>18</v>
          </cell>
          <cell r="I33" t="str">
            <v>L</v>
          </cell>
          <cell r="J33">
            <v>38.159999999999997</v>
          </cell>
          <cell r="K33">
            <v>0.2</v>
          </cell>
        </row>
        <row r="34">
          <cell r="B34">
            <v>26.416666666666661</v>
          </cell>
          <cell r="C34">
            <v>31.7</v>
          </cell>
          <cell r="D34">
            <v>20.6</v>
          </cell>
          <cell r="E34">
            <v>64.833333333333329</v>
          </cell>
          <cell r="F34">
            <v>85</v>
          </cell>
          <cell r="G34">
            <v>48</v>
          </cell>
          <cell r="H34">
            <v>18.36</v>
          </cell>
          <cell r="I34" t="str">
            <v>L</v>
          </cell>
          <cell r="J34">
            <v>33.480000000000004</v>
          </cell>
          <cell r="K34">
            <v>0</v>
          </cell>
        </row>
        <row r="35">
          <cell r="B35">
            <v>24.808333333333326</v>
          </cell>
          <cell r="C35">
            <v>29.2</v>
          </cell>
          <cell r="D35">
            <v>21.2</v>
          </cell>
          <cell r="E35">
            <v>80.041666666666671</v>
          </cell>
          <cell r="F35">
            <v>96</v>
          </cell>
          <cell r="G35">
            <v>59</v>
          </cell>
          <cell r="H35">
            <v>15.48</v>
          </cell>
          <cell r="I35" t="str">
            <v>S</v>
          </cell>
          <cell r="J35">
            <v>43.92</v>
          </cell>
          <cell r="K35">
            <v>25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K5">
            <v>2.2000000000000002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23.800000000000004</v>
          </cell>
          <cell r="C5">
            <v>31.9</v>
          </cell>
          <cell r="D5">
            <v>17.2</v>
          </cell>
          <cell r="E5">
            <v>77.347826086956516</v>
          </cell>
          <cell r="F5">
            <v>97</v>
          </cell>
          <cell r="G5">
            <v>43</v>
          </cell>
          <cell r="H5">
            <v>12.24</v>
          </cell>
          <cell r="I5" t="str">
            <v>N</v>
          </cell>
          <cell r="J5">
            <v>24.48</v>
          </cell>
          <cell r="K5">
            <v>0.2</v>
          </cell>
        </row>
        <row r="6">
          <cell r="B6">
            <v>27.066666666666663</v>
          </cell>
          <cell r="C6">
            <v>33.799999999999997</v>
          </cell>
          <cell r="D6">
            <v>21</v>
          </cell>
          <cell r="E6">
            <v>70.375</v>
          </cell>
          <cell r="F6">
            <v>94</v>
          </cell>
          <cell r="G6">
            <v>42</v>
          </cell>
          <cell r="H6">
            <v>11.879999999999999</v>
          </cell>
          <cell r="I6" t="str">
            <v>N</v>
          </cell>
          <cell r="J6">
            <v>23.759999999999998</v>
          </cell>
          <cell r="K6">
            <v>0</v>
          </cell>
        </row>
        <row r="7">
          <cell r="B7">
            <v>23.191666666666663</v>
          </cell>
          <cell r="C7">
            <v>29</v>
          </cell>
          <cell r="D7">
            <v>20.8</v>
          </cell>
          <cell r="E7">
            <v>86.5</v>
          </cell>
          <cell r="F7">
            <v>96</v>
          </cell>
          <cell r="G7">
            <v>62</v>
          </cell>
          <cell r="H7">
            <v>10.8</v>
          </cell>
          <cell r="I7" t="str">
            <v>SE</v>
          </cell>
          <cell r="J7">
            <v>28.44</v>
          </cell>
          <cell r="K7">
            <v>46.599999999999994</v>
          </cell>
        </row>
        <row r="8">
          <cell r="B8">
            <v>22.995833333333326</v>
          </cell>
          <cell r="C8">
            <v>29.4</v>
          </cell>
          <cell r="D8">
            <v>19.5</v>
          </cell>
          <cell r="E8">
            <v>82.083333333333329</v>
          </cell>
          <cell r="F8">
            <v>95</v>
          </cell>
          <cell r="G8">
            <v>56</v>
          </cell>
          <cell r="H8">
            <v>6.48</v>
          </cell>
          <cell r="I8" t="str">
            <v>S</v>
          </cell>
          <cell r="J8">
            <v>23.040000000000003</v>
          </cell>
          <cell r="K8">
            <v>3</v>
          </cell>
        </row>
        <row r="9">
          <cell r="B9">
            <v>26.187500000000004</v>
          </cell>
          <cell r="C9">
            <v>33.5</v>
          </cell>
          <cell r="D9">
            <v>19.7</v>
          </cell>
          <cell r="E9">
            <v>72.833333333333329</v>
          </cell>
          <cell r="F9">
            <v>96</v>
          </cell>
          <cell r="G9">
            <v>41</v>
          </cell>
          <cell r="H9">
            <v>11.879999999999999</v>
          </cell>
          <cell r="I9" t="str">
            <v>N</v>
          </cell>
          <cell r="J9">
            <v>22.32</v>
          </cell>
          <cell r="K9">
            <v>0</v>
          </cell>
        </row>
        <row r="10">
          <cell r="B10">
            <v>28.079166666666666</v>
          </cell>
          <cell r="C10">
            <v>35.6</v>
          </cell>
          <cell r="D10">
            <v>20.8</v>
          </cell>
          <cell r="E10">
            <v>65.916666666666671</v>
          </cell>
          <cell r="F10">
            <v>95</v>
          </cell>
          <cell r="G10">
            <v>33</v>
          </cell>
          <cell r="H10">
            <v>13.32</v>
          </cell>
          <cell r="I10" t="str">
            <v>NE</v>
          </cell>
          <cell r="J10">
            <v>27.36</v>
          </cell>
          <cell r="K10">
            <v>0</v>
          </cell>
        </row>
        <row r="11">
          <cell r="B11">
            <v>28.887499999999999</v>
          </cell>
          <cell r="C11">
            <v>34.200000000000003</v>
          </cell>
          <cell r="D11">
            <v>23.1</v>
          </cell>
          <cell r="E11">
            <v>62.791666666666664</v>
          </cell>
          <cell r="F11">
            <v>83</v>
          </cell>
          <cell r="G11">
            <v>44</v>
          </cell>
          <cell r="H11">
            <v>14.76</v>
          </cell>
          <cell r="I11" t="str">
            <v>N</v>
          </cell>
          <cell r="J11">
            <v>36.36</v>
          </cell>
          <cell r="K11">
            <v>0</v>
          </cell>
        </row>
        <row r="12">
          <cell r="B12">
            <v>28.924999999999997</v>
          </cell>
          <cell r="C12">
            <v>33.799999999999997</v>
          </cell>
          <cell r="D12">
            <v>24.4</v>
          </cell>
          <cell r="E12">
            <v>67.75</v>
          </cell>
          <cell r="F12">
            <v>87</v>
          </cell>
          <cell r="G12">
            <v>48</v>
          </cell>
          <cell r="H12">
            <v>15.48</v>
          </cell>
          <cell r="I12" t="str">
            <v>N</v>
          </cell>
          <cell r="J12">
            <v>37.800000000000004</v>
          </cell>
          <cell r="K12">
            <v>0</v>
          </cell>
        </row>
        <row r="13">
          <cell r="B13">
            <v>26.283333333333335</v>
          </cell>
          <cell r="C13">
            <v>31.4</v>
          </cell>
          <cell r="D13">
            <v>22.3</v>
          </cell>
          <cell r="E13">
            <v>72.791666666666671</v>
          </cell>
          <cell r="F13">
            <v>90</v>
          </cell>
          <cell r="G13">
            <v>53</v>
          </cell>
          <cell r="H13">
            <v>15.48</v>
          </cell>
          <cell r="I13" t="str">
            <v>S</v>
          </cell>
          <cell r="J13">
            <v>36.36</v>
          </cell>
          <cell r="K13">
            <v>0</v>
          </cell>
        </row>
        <row r="14">
          <cell r="B14">
            <v>19.179166666666664</v>
          </cell>
          <cell r="C14">
            <v>22.4</v>
          </cell>
          <cell r="D14">
            <v>17.3</v>
          </cell>
          <cell r="E14">
            <v>82.291666666666671</v>
          </cell>
          <cell r="F14">
            <v>91</v>
          </cell>
          <cell r="G14">
            <v>71</v>
          </cell>
          <cell r="H14">
            <v>11.16</v>
          </cell>
          <cell r="I14" t="str">
            <v>SO</v>
          </cell>
          <cell r="J14">
            <v>27</v>
          </cell>
          <cell r="K14">
            <v>12.2</v>
          </cell>
        </row>
        <row r="15">
          <cell r="B15">
            <v>16.324999999999999</v>
          </cell>
          <cell r="C15">
            <v>17.600000000000001</v>
          </cell>
          <cell r="D15">
            <v>14.8</v>
          </cell>
          <cell r="E15">
            <v>87.666666666666671</v>
          </cell>
          <cell r="F15">
            <v>95</v>
          </cell>
          <cell r="G15">
            <v>81</v>
          </cell>
          <cell r="H15">
            <v>13.32</v>
          </cell>
          <cell r="I15" t="str">
            <v>SO</v>
          </cell>
          <cell r="J15">
            <v>27.36</v>
          </cell>
          <cell r="K15">
            <v>11.799999999999999</v>
          </cell>
        </row>
        <row r="16">
          <cell r="B16">
            <v>14.883333333333338</v>
          </cell>
          <cell r="C16">
            <v>16.2</v>
          </cell>
          <cell r="D16">
            <v>13.8</v>
          </cell>
          <cell r="E16">
            <v>94.75</v>
          </cell>
          <cell r="F16">
            <v>97</v>
          </cell>
          <cell r="G16">
            <v>89</v>
          </cell>
          <cell r="H16">
            <v>9.3600000000000012</v>
          </cell>
          <cell r="I16" t="str">
            <v>S</v>
          </cell>
          <cell r="J16">
            <v>25.92</v>
          </cell>
          <cell r="K16">
            <v>69.400000000000006</v>
          </cell>
        </row>
        <row r="17">
          <cell r="B17">
            <v>20.337500000000002</v>
          </cell>
          <cell r="C17">
            <v>28.6</v>
          </cell>
          <cell r="D17">
            <v>14.9</v>
          </cell>
          <cell r="E17">
            <v>80.708333333333329</v>
          </cell>
          <cell r="F17">
            <v>97</v>
          </cell>
          <cell r="G17">
            <v>55</v>
          </cell>
          <cell r="H17">
            <v>16.920000000000002</v>
          </cell>
          <cell r="I17" t="str">
            <v>L</v>
          </cell>
          <cell r="J17">
            <v>30.6</v>
          </cell>
          <cell r="K17">
            <v>0</v>
          </cell>
        </row>
        <row r="18">
          <cell r="B18">
            <v>26.587499999999995</v>
          </cell>
          <cell r="C18">
            <v>34.1</v>
          </cell>
          <cell r="D18">
            <v>19.600000000000001</v>
          </cell>
          <cell r="E18">
            <v>68.541666666666671</v>
          </cell>
          <cell r="F18">
            <v>92</v>
          </cell>
          <cell r="G18">
            <v>40</v>
          </cell>
          <cell r="H18">
            <v>25.92</v>
          </cell>
          <cell r="I18" t="str">
            <v>N</v>
          </cell>
          <cell r="J18">
            <v>56.519999999999996</v>
          </cell>
          <cell r="K18">
            <v>0</v>
          </cell>
        </row>
        <row r="19">
          <cell r="B19">
            <v>29.904347826086958</v>
          </cell>
          <cell r="C19">
            <v>36.200000000000003</v>
          </cell>
          <cell r="D19">
            <v>24.2</v>
          </cell>
          <cell r="E19">
            <v>56.869565217391305</v>
          </cell>
          <cell r="F19">
            <v>79</v>
          </cell>
          <cell r="G19">
            <v>32</v>
          </cell>
          <cell r="H19">
            <v>20.52</v>
          </cell>
          <cell r="I19" t="str">
            <v>N</v>
          </cell>
          <cell r="J19">
            <v>38.159999999999997</v>
          </cell>
          <cell r="K19">
            <v>0</v>
          </cell>
        </row>
        <row r="20">
          <cell r="B20">
            <v>30.112500000000001</v>
          </cell>
          <cell r="C20">
            <v>37</v>
          </cell>
          <cell r="D20">
            <v>22.9</v>
          </cell>
          <cell r="E20">
            <v>56.833333333333336</v>
          </cell>
          <cell r="F20">
            <v>84</v>
          </cell>
          <cell r="G20">
            <v>34</v>
          </cell>
          <cell r="H20">
            <v>11.879999999999999</v>
          </cell>
          <cell r="I20" t="str">
            <v>N</v>
          </cell>
          <cell r="J20">
            <v>27.36</v>
          </cell>
          <cell r="K20">
            <v>0</v>
          </cell>
        </row>
        <row r="21">
          <cell r="B21">
            <v>28.037499999999994</v>
          </cell>
          <cell r="C21">
            <v>33.5</v>
          </cell>
          <cell r="D21">
            <v>23.4</v>
          </cell>
          <cell r="E21">
            <v>75.583333333333329</v>
          </cell>
          <cell r="F21">
            <v>91</v>
          </cell>
          <cell r="G21">
            <v>55</v>
          </cell>
          <cell r="H21">
            <v>8.64</v>
          </cell>
          <cell r="I21" t="str">
            <v>S</v>
          </cell>
          <cell r="J21">
            <v>24.840000000000003</v>
          </cell>
          <cell r="K21">
            <v>0</v>
          </cell>
        </row>
        <row r="22">
          <cell r="B22">
            <v>27.304166666666674</v>
          </cell>
          <cell r="C22">
            <v>35.700000000000003</v>
          </cell>
          <cell r="D22">
            <v>21.2</v>
          </cell>
          <cell r="E22">
            <v>71.083333333333329</v>
          </cell>
          <cell r="F22">
            <v>91</v>
          </cell>
          <cell r="G22">
            <v>42</v>
          </cell>
          <cell r="H22">
            <v>10.08</v>
          </cell>
          <cell r="I22" t="str">
            <v>S</v>
          </cell>
          <cell r="J22">
            <v>22.68</v>
          </cell>
          <cell r="K22">
            <v>0</v>
          </cell>
        </row>
        <row r="23">
          <cell r="B23">
            <v>28.295833333333334</v>
          </cell>
          <cell r="C23">
            <v>35.1</v>
          </cell>
          <cell r="D23">
            <v>23.3</v>
          </cell>
          <cell r="E23">
            <v>65.791666666666671</v>
          </cell>
          <cell r="F23">
            <v>83</v>
          </cell>
          <cell r="G23">
            <v>45</v>
          </cell>
          <cell r="H23">
            <v>14.04</v>
          </cell>
          <cell r="I23" t="str">
            <v>S</v>
          </cell>
          <cell r="J23">
            <v>25.2</v>
          </cell>
          <cell r="K23">
            <v>0</v>
          </cell>
        </row>
        <row r="24">
          <cell r="B24">
            <v>30.708333333333332</v>
          </cell>
          <cell r="C24">
            <v>36.6</v>
          </cell>
          <cell r="D24">
            <v>25.7</v>
          </cell>
          <cell r="E24">
            <v>63</v>
          </cell>
          <cell r="F24">
            <v>84</v>
          </cell>
          <cell r="G24">
            <v>36</v>
          </cell>
          <cell r="H24">
            <v>16.920000000000002</v>
          </cell>
          <cell r="I24" t="str">
            <v>N</v>
          </cell>
          <cell r="J24">
            <v>34.200000000000003</v>
          </cell>
          <cell r="K24">
            <v>0</v>
          </cell>
        </row>
        <row r="25">
          <cell r="B25">
            <v>30.843478260869563</v>
          </cell>
          <cell r="C25">
            <v>36.6</v>
          </cell>
          <cell r="D25">
            <v>25.8</v>
          </cell>
          <cell r="E25">
            <v>55.304347826086953</v>
          </cell>
          <cell r="F25">
            <v>72</v>
          </cell>
          <cell r="G25">
            <v>36</v>
          </cell>
          <cell r="H25">
            <v>13.32</v>
          </cell>
          <cell r="I25" t="str">
            <v>N</v>
          </cell>
          <cell r="J25">
            <v>29.16</v>
          </cell>
          <cell r="K25">
            <v>0</v>
          </cell>
        </row>
        <row r="26">
          <cell r="B26">
            <v>31.266666666666666</v>
          </cell>
          <cell r="C26">
            <v>38</v>
          </cell>
          <cell r="D26">
            <v>24.6</v>
          </cell>
          <cell r="E26">
            <v>52.583333333333336</v>
          </cell>
          <cell r="F26">
            <v>79</v>
          </cell>
          <cell r="G26">
            <v>29</v>
          </cell>
          <cell r="H26">
            <v>14.04</v>
          </cell>
          <cell r="I26" t="str">
            <v>N</v>
          </cell>
          <cell r="J26">
            <v>35.28</v>
          </cell>
          <cell r="K26">
            <v>0</v>
          </cell>
        </row>
        <row r="27">
          <cell r="B27">
            <v>29.004166666666663</v>
          </cell>
          <cell r="C27">
            <v>32</v>
          </cell>
          <cell r="D27">
            <v>25.3</v>
          </cell>
          <cell r="E27">
            <v>59.375</v>
          </cell>
          <cell r="F27">
            <v>82</v>
          </cell>
          <cell r="G27">
            <v>44</v>
          </cell>
          <cell r="H27">
            <v>18.720000000000002</v>
          </cell>
          <cell r="I27" t="str">
            <v>L</v>
          </cell>
          <cell r="J27">
            <v>37.440000000000005</v>
          </cell>
          <cell r="K27">
            <v>0</v>
          </cell>
        </row>
        <row r="28">
          <cell r="B28">
            <v>28.208333333333339</v>
          </cell>
          <cell r="C28">
            <v>35.200000000000003</v>
          </cell>
          <cell r="D28">
            <v>22.8</v>
          </cell>
          <cell r="E28">
            <v>60.666666666666664</v>
          </cell>
          <cell r="F28">
            <v>87</v>
          </cell>
          <cell r="G28">
            <v>32</v>
          </cell>
          <cell r="H28">
            <v>12.24</v>
          </cell>
          <cell r="I28" t="str">
            <v>L</v>
          </cell>
          <cell r="J28">
            <v>27.720000000000002</v>
          </cell>
          <cell r="K28">
            <v>0</v>
          </cell>
        </row>
        <row r="29">
          <cell r="B29">
            <v>29.354166666666661</v>
          </cell>
          <cell r="C29">
            <v>36.1</v>
          </cell>
          <cell r="D29">
            <v>24</v>
          </cell>
          <cell r="E29">
            <v>59</v>
          </cell>
          <cell r="F29">
            <v>77</v>
          </cell>
          <cell r="G29">
            <v>37</v>
          </cell>
          <cell r="H29">
            <v>17.64</v>
          </cell>
          <cell r="I29" t="str">
            <v>L</v>
          </cell>
          <cell r="J29">
            <v>32.4</v>
          </cell>
          <cell r="K29">
            <v>0</v>
          </cell>
        </row>
        <row r="30">
          <cell r="B30">
            <v>26.791666666666671</v>
          </cell>
          <cell r="C30">
            <v>31.4</v>
          </cell>
          <cell r="D30">
            <v>22.4</v>
          </cell>
          <cell r="E30">
            <v>69.041666666666671</v>
          </cell>
          <cell r="F30">
            <v>92</v>
          </cell>
          <cell r="G30">
            <v>51</v>
          </cell>
          <cell r="H30">
            <v>15.48</v>
          </cell>
          <cell r="I30" t="str">
            <v>N</v>
          </cell>
          <cell r="J30">
            <v>30.6</v>
          </cell>
          <cell r="K30">
            <v>2.8</v>
          </cell>
        </row>
        <row r="31">
          <cell r="B31">
            <v>24.037499999999994</v>
          </cell>
          <cell r="C31">
            <v>27.9</v>
          </cell>
          <cell r="D31">
            <v>19.5</v>
          </cell>
          <cell r="E31">
            <v>83.416666666666671</v>
          </cell>
          <cell r="F31">
            <v>95</v>
          </cell>
          <cell r="G31">
            <v>67</v>
          </cell>
          <cell r="H31">
            <v>9.3600000000000012</v>
          </cell>
          <cell r="I31" t="str">
            <v>SE</v>
          </cell>
          <cell r="J31">
            <v>43.2</v>
          </cell>
          <cell r="K31">
            <v>19.400000000000002</v>
          </cell>
        </row>
        <row r="32">
          <cell r="B32">
            <v>25.673913043478262</v>
          </cell>
          <cell r="C32">
            <v>32.4</v>
          </cell>
          <cell r="D32">
            <v>20.7</v>
          </cell>
          <cell r="E32">
            <v>76.130434782608702</v>
          </cell>
          <cell r="F32">
            <v>95</v>
          </cell>
          <cell r="G32">
            <v>48</v>
          </cell>
          <cell r="H32">
            <v>5.4</v>
          </cell>
          <cell r="I32" t="str">
            <v>S</v>
          </cell>
          <cell r="J32">
            <v>15.840000000000002</v>
          </cell>
          <cell r="K32">
            <v>0.2</v>
          </cell>
        </row>
        <row r="33">
          <cell r="B33">
            <v>27.933333333333337</v>
          </cell>
          <cell r="C33">
            <v>35.1</v>
          </cell>
          <cell r="D33">
            <v>21.1</v>
          </cell>
          <cell r="E33">
            <v>68.416666666666671</v>
          </cell>
          <cell r="F33">
            <v>94</v>
          </cell>
          <cell r="G33">
            <v>37</v>
          </cell>
          <cell r="H33">
            <v>14.4</v>
          </cell>
          <cell r="I33" t="str">
            <v>SE</v>
          </cell>
          <cell r="J33">
            <v>28.08</v>
          </cell>
          <cell r="K33">
            <v>0</v>
          </cell>
        </row>
        <row r="34">
          <cell r="B34">
            <v>27.625000000000004</v>
          </cell>
          <cell r="C34">
            <v>33.1</v>
          </cell>
          <cell r="D34">
            <v>22.5</v>
          </cell>
          <cell r="E34">
            <v>67.875</v>
          </cell>
          <cell r="F34">
            <v>90</v>
          </cell>
          <cell r="G34">
            <v>48</v>
          </cell>
          <cell r="H34">
            <v>14.76</v>
          </cell>
          <cell r="I34" t="str">
            <v>SE</v>
          </cell>
          <cell r="J34">
            <v>51.480000000000004</v>
          </cell>
          <cell r="K34">
            <v>1.4</v>
          </cell>
        </row>
        <row r="35">
          <cell r="B35">
            <v>25.183333333333337</v>
          </cell>
          <cell r="C35">
            <v>31.5</v>
          </cell>
          <cell r="D35">
            <v>22.6</v>
          </cell>
          <cell r="E35">
            <v>81.041666666666671</v>
          </cell>
          <cell r="F35">
            <v>95</v>
          </cell>
          <cell r="G35">
            <v>55</v>
          </cell>
          <cell r="H35">
            <v>12.96</v>
          </cell>
          <cell r="I35" t="str">
            <v>SO</v>
          </cell>
          <cell r="J35">
            <v>28.8</v>
          </cell>
          <cell r="K35">
            <v>1.9999999999999998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2.4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24.366666666666664</v>
          </cell>
          <cell r="C5">
            <v>30.3</v>
          </cell>
          <cell r="D5">
            <v>17.2</v>
          </cell>
          <cell r="E5">
            <v>70.666666666666671</v>
          </cell>
          <cell r="F5">
            <v>96</v>
          </cell>
          <cell r="G5">
            <v>44</v>
          </cell>
          <cell r="H5">
            <v>2.16</v>
          </cell>
          <cell r="I5" t="str">
            <v>NE</v>
          </cell>
          <cell r="J5">
            <v>27.36</v>
          </cell>
          <cell r="K5">
            <v>0</v>
          </cell>
        </row>
        <row r="6">
          <cell r="B6">
            <v>26.754999999999995</v>
          </cell>
          <cell r="C6">
            <v>35.1</v>
          </cell>
          <cell r="D6">
            <v>21.6</v>
          </cell>
          <cell r="E6">
            <v>63.95</v>
          </cell>
          <cell r="F6">
            <v>83</v>
          </cell>
          <cell r="G6">
            <v>36</v>
          </cell>
          <cell r="H6">
            <v>4.32</v>
          </cell>
          <cell r="I6" t="str">
            <v>NE</v>
          </cell>
          <cell r="J6">
            <v>29.16</v>
          </cell>
          <cell r="K6">
            <v>0</v>
          </cell>
        </row>
        <row r="7">
          <cell r="B7">
            <v>22.220000000000002</v>
          </cell>
          <cell r="C7">
            <v>27</v>
          </cell>
          <cell r="D7">
            <v>20.100000000000001</v>
          </cell>
          <cell r="E7">
            <v>87.8</v>
          </cell>
          <cell r="F7">
            <v>95</v>
          </cell>
          <cell r="G7">
            <v>66</v>
          </cell>
          <cell r="H7">
            <v>2.16</v>
          </cell>
          <cell r="I7" t="str">
            <v>SO</v>
          </cell>
          <cell r="J7">
            <v>29.16</v>
          </cell>
          <cell r="K7">
            <v>0.60000000000000009</v>
          </cell>
        </row>
        <row r="8">
          <cell r="B8">
            <v>21.985714285714284</v>
          </cell>
          <cell r="C8">
            <v>27.2</v>
          </cell>
          <cell r="D8">
            <v>18.5</v>
          </cell>
          <cell r="E8">
            <v>82.571428571428569</v>
          </cell>
          <cell r="F8">
            <v>97</v>
          </cell>
          <cell r="G8">
            <v>62</v>
          </cell>
          <cell r="H8">
            <v>1.4400000000000002</v>
          </cell>
          <cell r="I8" t="str">
            <v>SE</v>
          </cell>
          <cell r="J8">
            <v>16.920000000000002</v>
          </cell>
          <cell r="K8">
            <v>0</v>
          </cell>
        </row>
        <row r="9">
          <cell r="B9">
            <v>29.72</v>
          </cell>
          <cell r="C9">
            <v>30.5</v>
          </cell>
          <cell r="D9">
            <v>27.4</v>
          </cell>
          <cell r="E9">
            <v>55.8</v>
          </cell>
          <cell r="F9">
            <v>65</v>
          </cell>
          <cell r="G9">
            <v>52</v>
          </cell>
          <cell r="H9">
            <v>9.3600000000000012</v>
          </cell>
          <cell r="I9" t="str">
            <v>O</v>
          </cell>
          <cell r="J9">
            <v>16.920000000000002</v>
          </cell>
          <cell r="K9">
            <v>2</v>
          </cell>
        </row>
        <row r="10">
          <cell r="B10">
            <v>27.029166666666665</v>
          </cell>
          <cell r="C10">
            <v>33.4</v>
          </cell>
          <cell r="D10">
            <v>22</v>
          </cell>
          <cell r="E10">
            <v>63.916666666666664</v>
          </cell>
          <cell r="F10">
            <v>82</v>
          </cell>
          <cell r="G10">
            <v>41</v>
          </cell>
          <cell r="H10">
            <v>16.920000000000002</v>
          </cell>
          <cell r="I10" t="str">
            <v>O</v>
          </cell>
          <cell r="J10">
            <v>33.480000000000004</v>
          </cell>
          <cell r="K10">
            <v>0</v>
          </cell>
        </row>
        <row r="11">
          <cell r="B11">
            <v>28.620833333333337</v>
          </cell>
          <cell r="C11">
            <v>37.1</v>
          </cell>
          <cell r="D11">
            <v>22</v>
          </cell>
          <cell r="E11">
            <v>53.625</v>
          </cell>
          <cell r="F11">
            <v>76</v>
          </cell>
          <cell r="G11">
            <v>30</v>
          </cell>
          <cell r="H11">
            <v>19.8</v>
          </cell>
          <cell r="I11" t="str">
            <v>SO</v>
          </cell>
          <cell r="J11">
            <v>40.32</v>
          </cell>
          <cell r="K11">
            <v>0</v>
          </cell>
        </row>
        <row r="12">
          <cell r="B12">
            <v>29.366666666666671</v>
          </cell>
          <cell r="C12">
            <v>34.9</v>
          </cell>
          <cell r="D12">
            <v>24.5</v>
          </cell>
          <cell r="E12">
            <v>61</v>
          </cell>
          <cell r="F12">
            <v>84</v>
          </cell>
          <cell r="G12">
            <v>36</v>
          </cell>
          <cell r="H12">
            <v>13.32</v>
          </cell>
          <cell r="I12" t="str">
            <v>S</v>
          </cell>
          <cell r="J12">
            <v>38.519999999999996</v>
          </cell>
          <cell r="K12">
            <v>0</v>
          </cell>
        </row>
        <row r="13">
          <cell r="B13">
            <v>26.879166666666666</v>
          </cell>
          <cell r="C13">
            <v>32.9</v>
          </cell>
          <cell r="D13">
            <v>22.6</v>
          </cell>
          <cell r="E13">
            <v>68.041666666666671</v>
          </cell>
          <cell r="F13">
            <v>92</v>
          </cell>
          <cell r="G13">
            <v>46</v>
          </cell>
          <cell r="H13">
            <v>17.64</v>
          </cell>
          <cell r="I13" t="str">
            <v>SE</v>
          </cell>
          <cell r="J13">
            <v>45</v>
          </cell>
          <cell r="K13">
            <v>1.6</v>
          </cell>
        </row>
        <row r="14">
          <cell r="B14">
            <v>20.420833333333338</v>
          </cell>
          <cell r="C14">
            <v>23.5</v>
          </cell>
          <cell r="D14">
            <v>17.600000000000001</v>
          </cell>
          <cell r="E14">
            <v>80.25</v>
          </cell>
          <cell r="F14">
            <v>92</v>
          </cell>
          <cell r="G14">
            <v>63</v>
          </cell>
          <cell r="H14">
            <v>10.8</v>
          </cell>
          <cell r="I14" t="str">
            <v>L</v>
          </cell>
          <cell r="J14">
            <v>27.36</v>
          </cell>
          <cell r="K14">
            <v>0</v>
          </cell>
        </row>
        <row r="15">
          <cell r="B15">
            <v>16.045833333333331</v>
          </cell>
          <cell r="C15">
            <v>18.2</v>
          </cell>
          <cell r="D15">
            <v>14.6</v>
          </cell>
          <cell r="E15">
            <v>92.5</v>
          </cell>
          <cell r="F15">
            <v>97</v>
          </cell>
          <cell r="G15">
            <v>79</v>
          </cell>
          <cell r="H15">
            <v>10.08</v>
          </cell>
          <cell r="I15" t="str">
            <v>L</v>
          </cell>
          <cell r="J15">
            <v>28.44</v>
          </cell>
          <cell r="K15">
            <v>43.199999999999996</v>
          </cell>
        </row>
        <row r="16">
          <cell r="B16">
            <v>14.720833333333331</v>
          </cell>
          <cell r="C16">
            <v>15.8</v>
          </cell>
          <cell r="D16">
            <v>14.2</v>
          </cell>
          <cell r="E16">
            <v>96.416666666666671</v>
          </cell>
          <cell r="F16">
            <v>97</v>
          </cell>
          <cell r="G16">
            <v>93</v>
          </cell>
          <cell r="H16">
            <v>7.9200000000000008</v>
          </cell>
          <cell r="I16" t="str">
            <v>NE</v>
          </cell>
          <cell r="J16">
            <v>28.8</v>
          </cell>
          <cell r="K16">
            <v>58.8</v>
          </cell>
        </row>
        <row r="17">
          <cell r="B17">
            <v>18.995833333333337</v>
          </cell>
          <cell r="C17">
            <v>25.1</v>
          </cell>
          <cell r="D17">
            <v>14.3</v>
          </cell>
          <cell r="E17">
            <v>83.5</v>
          </cell>
          <cell r="F17">
            <v>97</v>
          </cell>
          <cell r="G17">
            <v>62</v>
          </cell>
          <cell r="H17">
            <v>13.68</v>
          </cell>
          <cell r="I17" t="str">
            <v>O</v>
          </cell>
          <cell r="J17">
            <v>25.56</v>
          </cell>
          <cell r="K17">
            <v>0</v>
          </cell>
        </row>
        <row r="18">
          <cell r="B18">
            <v>26.191666666666666</v>
          </cell>
          <cell r="C18">
            <v>35.1</v>
          </cell>
          <cell r="D18">
            <v>19.100000000000001</v>
          </cell>
          <cell r="E18">
            <v>66.666666666666671</v>
          </cell>
          <cell r="F18">
            <v>93</v>
          </cell>
          <cell r="G18">
            <v>35</v>
          </cell>
          <cell r="H18">
            <v>21.6</v>
          </cell>
          <cell r="I18" t="str">
            <v>SO</v>
          </cell>
          <cell r="J18">
            <v>49.32</v>
          </cell>
          <cell r="K18">
            <v>0</v>
          </cell>
        </row>
        <row r="19">
          <cell r="B19">
            <v>29.508333333333336</v>
          </cell>
          <cell r="C19">
            <v>36.6</v>
          </cell>
          <cell r="D19">
            <v>23.3</v>
          </cell>
          <cell r="E19">
            <v>55.75</v>
          </cell>
          <cell r="F19">
            <v>79</v>
          </cell>
          <cell r="G19">
            <v>30</v>
          </cell>
          <cell r="H19">
            <v>19.440000000000001</v>
          </cell>
          <cell r="I19" t="str">
            <v>S</v>
          </cell>
          <cell r="J19">
            <v>55.440000000000005</v>
          </cell>
          <cell r="K19">
            <v>0</v>
          </cell>
        </row>
        <row r="20">
          <cell r="B20">
            <v>29.704166666666666</v>
          </cell>
          <cell r="C20">
            <v>37.299999999999997</v>
          </cell>
          <cell r="D20">
            <v>24</v>
          </cell>
          <cell r="E20">
            <v>55.166666666666664</v>
          </cell>
          <cell r="F20">
            <v>76</v>
          </cell>
          <cell r="G20">
            <v>31</v>
          </cell>
          <cell r="H20">
            <v>14.04</v>
          </cell>
          <cell r="I20" t="str">
            <v>S</v>
          </cell>
          <cell r="J20">
            <v>41.04</v>
          </cell>
          <cell r="K20">
            <v>0</v>
          </cell>
        </row>
        <row r="21">
          <cell r="B21">
            <v>26.054166666666664</v>
          </cell>
          <cell r="C21">
            <v>32.799999999999997</v>
          </cell>
          <cell r="D21">
            <v>21.5</v>
          </cell>
          <cell r="E21">
            <v>74.666666666666671</v>
          </cell>
          <cell r="F21">
            <v>93</v>
          </cell>
          <cell r="G21">
            <v>55</v>
          </cell>
          <cell r="H21">
            <v>11.520000000000001</v>
          </cell>
          <cell r="I21" t="str">
            <v>N</v>
          </cell>
          <cell r="J21">
            <v>31.319999999999997</v>
          </cell>
          <cell r="K21">
            <v>0</v>
          </cell>
        </row>
        <row r="22">
          <cell r="B22">
            <v>25.2</v>
          </cell>
          <cell r="C22">
            <v>30.9</v>
          </cell>
          <cell r="D22">
            <v>20.2</v>
          </cell>
          <cell r="E22">
            <v>74.916666666666671</v>
          </cell>
          <cell r="F22">
            <v>94</v>
          </cell>
          <cell r="G22">
            <v>51</v>
          </cell>
          <cell r="H22">
            <v>11.520000000000001</v>
          </cell>
          <cell r="I22" t="str">
            <v>NO</v>
          </cell>
          <cell r="J22">
            <v>23.759999999999998</v>
          </cell>
          <cell r="K22">
            <v>0</v>
          </cell>
        </row>
        <row r="23">
          <cell r="B23">
            <v>25.962500000000006</v>
          </cell>
          <cell r="C23">
            <v>33.799999999999997</v>
          </cell>
          <cell r="D23">
            <v>19.5</v>
          </cell>
          <cell r="E23">
            <v>65.25</v>
          </cell>
          <cell r="F23">
            <v>89</v>
          </cell>
          <cell r="G23">
            <v>38</v>
          </cell>
          <cell r="H23">
            <v>18</v>
          </cell>
          <cell r="I23" t="str">
            <v>O</v>
          </cell>
          <cell r="J23">
            <v>37.440000000000005</v>
          </cell>
          <cell r="K23">
            <v>0</v>
          </cell>
        </row>
        <row r="24">
          <cell r="B24">
            <v>30.370833333333326</v>
          </cell>
          <cell r="C24">
            <v>37.4</v>
          </cell>
          <cell r="D24">
            <v>24.7</v>
          </cell>
          <cell r="E24">
            <v>54.708333333333336</v>
          </cell>
          <cell r="F24">
            <v>77</v>
          </cell>
          <cell r="G24">
            <v>30</v>
          </cell>
          <cell r="H24">
            <v>14.04</v>
          </cell>
          <cell r="I24" t="str">
            <v>S</v>
          </cell>
          <cell r="J24">
            <v>39.96</v>
          </cell>
          <cell r="K24">
            <v>0</v>
          </cell>
        </row>
        <row r="25">
          <cell r="B25">
            <v>30.879166666666663</v>
          </cell>
          <cell r="C25">
            <v>37.700000000000003</v>
          </cell>
          <cell r="D25">
            <v>24.5</v>
          </cell>
          <cell r="E25">
            <v>50.583333333333336</v>
          </cell>
          <cell r="F25">
            <v>78</v>
          </cell>
          <cell r="G25">
            <v>28</v>
          </cell>
          <cell r="H25">
            <v>18</v>
          </cell>
          <cell r="I25" t="str">
            <v>S</v>
          </cell>
          <cell r="J25">
            <v>47.88</v>
          </cell>
          <cell r="K25">
            <v>0</v>
          </cell>
        </row>
        <row r="26">
          <cell r="B26">
            <v>31.666666666666668</v>
          </cell>
          <cell r="C26">
            <v>38.4</v>
          </cell>
          <cell r="D26">
            <v>25.6</v>
          </cell>
          <cell r="E26">
            <v>47.458333333333336</v>
          </cell>
          <cell r="F26">
            <v>68</v>
          </cell>
          <cell r="G26">
            <v>29</v>
          </cell>
          <cell r="H26">
            <v>16.2</v>
          </cell>
          <cell r="I26" t="str">
            <v>SO</v>
          </cell>
          <cell r="J26">
            <v>39.96</v>
          </cell>
          <cell r="K26">
            <v>0</v>
          </cell>
        </row>
        <row r="27">
          <cell r="B27">
            <v>24.408333333333335</v>
          </cell>
          <cell r="C27">
            <v>30.6</v>
          </cell>
          <cell r="D27">
            <v>18.399999999999999</v>
          </cell>
          <cell r="E27">
            <v>76.75</v>
          </cell>
          <cell r="F27">
            <v>94</v>
          </cell>
          <cell r="G27">
            <v>48</v>
          </cell>
          <cell r="H27">
            <v>21.6</v>
          </cell>
          <cell r="I27" t="str">
            <v>O</v>
          </cell>
          <cell r="J27">
            <v>42.480000000000004</v>
          </cell>
          <cell r="K27">
            <v>14.399999999999999</v>
          </cell>
        </row>
        <row r="28">
          <cell r="B28">
            <v>24.962500000000002</v>
          </cell>
          <cell r="C28">
            <v>31.5</v>
          </cell>
          <cell r="D28">
            <v>20.6</v>
          </cell>
          <cell r="E28">
            <v>75.875</v>
          </cell>
          <cell r="F28">
            <v>94</v>
          </cell>
          <cell r="G28">
            <v>47</v>
          </cell>
          <cell r="H28">
            <v>15.840000000000002</v>
          </cell>
          <cell r="I28" t="str">
            <v>O</v>
          </cell>
          <cell r="J28">
            <v>32.4</v>
          </cell>
          <cell r="K28">
            <v>0</v>
          </cell>
        </row>
        <row r="29">
          <cell r="B29">
            <v>26.1875</v>
          </cell>
          <cell r="C29">
            <v>33.200000000000003</v>
          </cell>
          <cell r="D29">
            <v>20.9</v>
          </cell>
          <cell r="E29">
            <v>67.416666666666671</v>
          </cell>
          <cell r="F29">
            <v>89</v>
          </cell>
          <cell r="G29">
            <v>44</v>
          </cell>
          <cell r="H29">
            <v>18</v>
          </cell>
          <cell r="I29" t="str">
            <v>O</v>
          </cell>
          <cell r="J29">
            <v>34.200000000000003</v>
          </cell>
          <cell r="K29">
            <v>0</v>
          </cell>
        </row>
        <row r="30">
          <cell r="B30">
            <v>24.400000000000006</v>
          </cell>
          <cell r="C30">
            <v>27.5</v>
          </cell>
          <cell r="D30">
            <v>21.8</v>
          </cell>
          <cell r="E30">
            <v>81.375</v>
          </cell>
          <cell r="F30">
            <v>95</v>
          </cell>
          <cell r="G30">
            <v>65</v>
          </cell>
          <cell r="H30">
            <v>17.28</v>
          </cell>
          <cell r="I30" t="str">
            <v>SO</v>
          </cell>
          <cell r="J30">
            <v>43.2</v>
          </cell>
          <cell r="K30">
            <v>24.8</v>
          </cell>
        </row>
        <row r="31">
          <cell r="B31">
            <v>21.920833333333338</v>
          </cell>
          <cell r="C31">
            <v>24.2</v>
          </cell>
          <cell r="D31">
            <v>19.399999999999999</v>
          </cell>
          <cell r="E31">
            <v>91.625</v>
          </cell>
          <cell r="F31">
            <v>97</v>
          </cell>
          <cell r="G31">
            <v>83</v>
          </cell>
          <cell r="H31">
            <v>18</v>
          </cell>
          <cell r="I31" t="str">
            <v>NO</v>
          </cell>
          <cell r="J31">
            <v>38.159999999999997</v>
          </cell>
          <cell r="K31">
            <v>35.800000000000011</v>
          </cell>
        </row>
        <row r="32">
          <cell r="B32">
            <v>24.337500000000002</v>
          </cell>
          <cell r="C32">
            <v>31.5</v>
          </cell>
          <cell r="D32">
            <v>19.8</v>
          </cell>
          <cell r="E32">
            <v>80.541666666666671</v>
          </cell>
          <cell r="F32">
            <v>97</v>
          </cell>
          <cell r="G32">
            <v>45</v>
          </cell>
          <cell r="H32">
            <v>7.2</v>
          </cell>
          <cell r="I32" t="str">
            <v>N</v>
          </cell>
          <cell r="J32">
            <v>18</v>
          </cell>
          <cell r="K32">
            <v>0</v>
          </cell>
        </row>
        <row r="33">
          <cell r="B33">
            <v>26.395833333333332</v>
          </cell>
          <cell r="C33">
            <v>32.200000000000003</v>
          </cell>
          <cell r="D33">
            <v>21.5</v>
          </cell>
          <cell r="E33">
            <v>70.541666666666671</v>
          </cell>
          <cell r="F33">
            <v>93</v>
          </cell>
          <cell r="G33">
            <v>48</v>
          </cell>
          <cell r="H33">
            <v>18</v>
          </cell>
          <cell r="I33" t="str">
            <v>O</v>
          </cell>
          <cell r="J33">
            <v>39.96</v>
          </cell>
          <cell r="K33">
            <v>0</v>
          </cell>
        </row>
        <row r="34">
          <cell r="B34">
            <v>26.25</v>
          </cell>
          <cell r="C34">
            <v>32.700000000000003</v>
          </cell>
          <cell r="D34">
            <v>21</v>
          </cell>
          <cell r="E34">
            <v>66.958333333333329</v>
          </cell>
          <cell r="F34">
            <v>91</v>
          </cell>
          <cell r="G34">
            <v>47</v>
          </cell>
          <cell r="H34">
            <v>15.840000000000002</v>
          </cell>
          <cell r="I34" t="str">
            <v>O</v>
          </cell>
          <cell r="J34">
            <v>33.840000000000003</v>
          </cell>
          <cell r="K34">
            <v>0.2</v>
          </cell>
        </row>
        <row r="35">
          <cell r="B35">
            <v>23.616666666666664</v>
          </cell>
          <cell r="C35">
            <v>28.9</v>
          </cell>
          <cell r="D35">
            <v>21.5</v>
          </cell>
          <cell r="E35">
            <v>84.291666666666671</v>
          </cell>
          <cell r="F35">
            <v>95</v>
          </cell>
          <cell r="G35">
            <v>59</v>
          </cell>
          <cell r="H35">
            <v>11.520000000000001</v>
          </cell>
          <cell r="I35" t="str">
            <v>NE</v>
          </cell>
          <cell r="J35">
            <v>32.04</v>
          </cell>
          <cell r="K35">
            <v>3.9999999999999996</v>
          </cell>
        </row>
        <row r="36">
          <cell r="I36" t="str">
            <v>O</v>
          </cell>
        </row>
      </sheetData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1.2</v>
          </cell>
        </row>
      </sheetData>
      <sheetData sheetId="6">
        <row r="5">
          <cell r="K5">
            <v>5.8000000000000007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22.962499999999995</v>
          </cell>
          <cell r="C5">
            <v>32.6</v>
          </cell>
          <cell r="D5">
            <v>17.5</v>
          </cell>
          <cell r="E5">
            <v>78.416666666666671</v>
          </cell>
          <cell r="F5">
            <v>98</v>
          </cell>
          <cell r="G5">
            <v>41</v>
          </cell>
          <cell r="H5">
            <v>10.44</v>
          </cell>
          <cell r="I5" t="str">
            <v>SO</v>
          </cell>
          <cell r="J5">
            <v>24.48</v>
          </cell>
          <cell r="K5">
            <v>0.2</v>
          </cell>
        </row>
        <row r="6">
          <cell r="B6">
            <v>26.404166666666665</v>
          </cell>
          <cell r="C6">
            <v>36.299999999999997</v>
          </cell>
          <cell r="D6">
            <v>19.2</v>
          </cell>
          <cell r="E6">
            <v>69.208333333333329</v>
          </cell>
          <cell r="F6">
            <v>95</v>
          </cell>
          <cell r="G6">
            <v>33</v>
          </cell>
          <cell r="H6">
            <v>11.879999999999999</v>
          </cell>
          <cell r="I6" t="str">
            <v>NE</v>
          </cell>
          <cell r="J6">
            <v>34.92</v>
          </cell>
          <cell r="K6">
            <v>0</v>
          </cell>
        </row>
        <row r="7">
          <cell r="B7">
            <v>21.758333333333329</v>
          </cell>
          <cell r="C7">
            <v>26.7</v>
          </cell>
          <cell r="D7">
            <v>19.399999999999999</v>
          </cell>
          <cell r="E7">
            <v>89.041666666666671</v>
          </cell>
          <cell r="F7">
            <v>97</v>
          </cell>
          <cell r="G7">
            <v>66</v>
          </cell>
          <cell r="H7">
            <v>18.720000000000002</v>
          </cell>
          <cell r="I7" t="str">
            <v>SO</v>
          </cell>
          <cell r="J7">
            <v>35.28</v>
          </cell>
          <cell r="K7">
            <v>25.4</v>
          </cell>
        </row>
        <row r="8">
          <cell r="B8">
            <v>22.487500000000008</v>
          </cell>
          <cell r="C8">
            <v>28.1</v>
          </cell>
          <cell r="D8">
            <v>18.8</v>
          </cell>
          <cell r="E8">
            <v>81.875</v>
          </cell>
          <cell r="F8">
            <v>98</v>
          </cell>
          <cell r="G8">
            <v>57</v>
          </cell>
          <cell r="H8">
            <v>10.44</v>
          </cell>
          <cell r="I8" t="str">
            <v>SO</v>
          </cell>
          <cell r="J8">
            <v>24.12</v>
          </cell>
          <cell r="K8">
            <v>0.4</v>
          </cell>
        </row>
        <row r="9">
          <cell r="B9">
            <v>24.533333333333331</v>
          </cell>
          <cell r="C9">
            <v>33.200000000000003</v>
          </cell>
          <cell r="D9">
            <v>17.399999999999999</v>
          </cell>
          <cell r="E9">
            <v>75.208333333333329</v>
          </cell>
          <cell r="F9">
            <v>98</v>
          </cell>
          <cell r="G9">
            <v>40</v>
          </cell>
          <cell r="H9">
            <v>7.9200000000000008</v>
          </cell>
          <cell r="I9" t="str">
            <v>NE</v>
          </cell>
          <cell r="J9">
            <v>21.96</v>
          </cell>
          <cell r="K9">
            <v>0</v>
          </cell>
        </row>
        <row r="10">
          <cell r="B10">
            <v>27.154166666666658</v>
          </cell>
          <cell r="C10">
            <v>35.299999999999997</v>
          </cell>
          <cell r="D10">
            <v>19.399999999999999</v>
          </cell>
          <cell r="E10">
            <v>64.708333333333329</v>
          </cell>
          <cell r="F10">
            <v>96</v>
          </cell>
          <cell r="G10">
            <v>35</v>
          </cell>
          <cell r="H10">
            <v>11.520000000000001</v>
          </cell>
          <cell r="I10" t="str">
            <v>SO</v>
          </cell>
          <cell r="J10">
            <v>30.6</v>
          </cell>
          <cell r="K10">
            <v>0</v>
          </cell>
        </row>
        <row r="11">
          <cell r="B11">
            <v>27.762499999999999</v>
          </cell>
          <cell r="C11">
            <v>36</v>
          </cell>
          <cell r="D11">
            <v>19.3</v>
          </cell>
          <cell r="E11">
            <v>62.166666666666664</v>
          </cell>
          <cell r="F11">
            <v>90</v>
          </cell>
          <cell r="G11">
            <v>37</v>
          </cell>
          <cell r="H11">
            <v>11.520000000000001</v>
          </cell>
          <cell r="I11" t="str">
            <v>L</v>
          </cell>
          <cell r="J11">
            <v>39.96</v>
          </cell>
          <cell r="K11">
            <v>0</v>
          </cell>
        </row>
        <row r="12">
          <cell r="B12">
            <v>27.954166666666666</v>
          </cell>
          <cell r="C12">
            <v>35.5</v>
          </cell>
          <cell r="D12">
            <v>21.1</v>
          </cell>
          <cell r="E12">
            <v>67</v>
          </cell>
          <cell r="F12">
            <v>95</v>
          </cell>
          <cell r="G12">
            <v>39</v>
          </cell>
          <cell r="H12">
            <v>14.04</v>
          </cell>
          <cell r="I12" t="str">
            <v>L</v>
          </cell>
          <cell r="J12">
            <v>41.04</v>
          </cell>
          <cell r="K12">
            <v>0</v>
          </cell>
        </row>
        <row r="13">
          <cell r="B13">
            <v>26.375000000000004</v>
          </cell>
          <cell r="C13">
            <v>34</v>
          </cell>
          <cell r="D13">
            <v>22.3</v>
          </cell>
          <cell r="E13">
            <v>73.208333333333329</v>
          </cell>
          <cell r="F13">
            <v>94</v>
          </cell>
          <cell r="G13">
            <v>42</v>
          </cell>
          <cell r="H13">
            <v>23.040000000000003</v>
          </cell>
          <cell r="I13" t="str">
            <v>NE</v>
          </cell>
          <cell r="J13">
            <v>54</v>
          </cell>
          <cell r="K13">
            <v>2.4</v>
          </cell>
        </row>
        <row r="14">
          <cell r="B14">
            <v>19.275000000000002</v>
          </cell>
          <cell r="C14">
            <v>23.6</v>
          </cell>
          <cell r="D14">
            <v>16.600000000000001</v>
          </cell>
          <cell r="E14">
            <v>87.208333333333329</v>
          </cell>
          <cell r="F14">
            <v>97</v>
          </cell>
          <cell r="G14">
            <v>75</v>
          </cell>
          <cell r="H14">
            <v>10.8</v>
          </cell>
          <cell r="I14" t="str">
            <v>NE</v>
          </cell>
          <cell r="J14">
            <v>25.2</v>
          </cell>
          <cell r="K14">
            <v>20</v>
          </cell>
        </row>
        <row r="15">
          <cell r="B15">
            <v>16.183333333333334</v>
          </cell>
          <cell r="C15">
            <v>18.5</v>
          </cell>
          <cell r="D15">
            <v>14.5</v>
          </cell>
          <cell r="E15">
            <v>92.291666666666671</v>
          </cell>
          <cell r="F15">
            <v>96</v>
          </cell>
          <cell r="G15">
            <v>83</v>
          </cell>
          <cell r="H15">
            <v>10.08</v>
          </cell>
          <cell r="I15" t="str">
            <v>NO</v>
          </cell>
          <cell r="J15">
            <v>26.28</v>
          </cell>
          <cell r="K15">
            <v>8</v>
          </cell>
        </row>
        <row r="16">
          <cell r="B16">
            <v>14.658333333333333</v>
          </cell>
          <cell r="C16">
            <v>15.9</v>
          </cell>
          <cell r="D16">
            <v>13.7</v>
          </cell>
          <cell r="E16">
            <v>95.5</v>
          </cell>
          <cell r="F16">
            <v>98</v>
          </cell>
          <cell r="G16">
            <v>90</v>
          </cell>
          <cell r="H16">
            <v>18</v>
          </cell>
          <cell r="I16" t="str">
            <v>NO</v>
          </cell>
          <cell r="J16">
            <v>34.200000000000003</v>
          </cell>
          <cell r="K16">
            <v>21.4</v>
          </cell>
        </row>
        <row r="17">
          <cell r="B17">
            <v>18.879166666666666</v>
          </cell>
          <cell r="C17">
            <v>27.3</v>
          </cell>
          <cell r="D17">
            <v>14.8</v>
          </cell>
          <cell r="E17">
            <v>86.041666666666671</v>
          </cell>
          <cell r="F17">
            <v>98</v>
          </cell>
          <cell r="G17">
            <v>60</v>
          </cell>
          <cell r="H17">
            <v>10.8</v>
          </cell>
          <cell r="I17" t="str">
            <v>SO</v>
          </cell>
          <cell r="J17">
            <v>24.840000000000003</v>
          </cell>
          <cell r="K17">
            <v>0</v>
          </cell>
        </row>
        <row r="18">
          <cell r="B18">
            <v>25.749999999999996</v>
          </cell>
          <cell r="C18">
            <v>35.200000000000003</v>
          </cell>
          <cell r="D18">
            <v>16.899999999999999</v>
          </cell>
          <cell r="E18">
            <v>71.791666666666671</v>
          </cell>
          <cell r="F18">
            <v>98</v>
          </cell>
          <cell r="G18">
            <v>39</v>
          </cell>
          <cell r="H18">
            <v>12.6</v>
          </cell>
          <cell r="I18" t="str">
            <v>L</v>
          </cell>
          <cell r="J18">
            <v>42.84</v>
          </cell>
          <cell r="K18">
            <v>0</v>
          </cell>
        </row>
        <row r="19">
          <cell r="B19">
            <v>28.950000000000006</v>
          </cell>
          <cell r="C19">
            <v>36.6</v>
          </cell>
          <cell r="D19">
            <v>22</v>
          </cell>
          <cell r="E19">
            <v>59.416666666666664</v>
          </cell>
          <cell r="F19">
            <v>84</v>
          </cell>
          <cell r="G19">
            <v>33</v>
          </cell>
          <cell r="H19">
            <v>20.16</v>
          </cell>
          <cell r="I19" t="str">
            <v>L</v>
          </cell>
          <cell r="J19">
            <v>48.6</v>
          </cell>
          <cell r="K19">
            <v>0</v>
          </cell>
        </row>
        <row r="20">
          <cell r="B20">
            <v>28.887499999999999</v>
          </cell>
          <cell r="C20">
            <v>37.9</v>
          </cell>
          <cell r="D20">
            <v>21</v>
          </cell>
          <cell r="E20">
            <v>59.041666666666664</v>
          </cell>
          <cell r="F20">
            <v>88</v>
          </cell>
          <cell r="G20">
            <v>30</v>
          </cell>
          <cell r="H20">
            <v>23.040000000000003</v>
          </cell>
          <cell r="I20" t="str">
            <v>NE</v>
          </cell>
          <cell r="J20">
            <v>52.2</v>
          </cell>
          <cell r="K20">
            <v>0</v>
          </cell>
        </row>
        <row r="21">
          <cell r="B21">
            <v>26.654166666666672</v>
          </cell>
          <cell r="C21">
            <v>32.799999999999997</v>
          </cell>
          <cell r="D21">
            <v>20.5</v>
          </cell>
          <cell r="E21">
            <v>67.333333333333329</v>
          </cell>
          <cell r="F21">
            <v>90</v>
          </cell>
          <cell r="G21">
            <v>43</v>
          </cell>
          <cell r="H21">
            <v>9.7200000000000006</v>
          </cell>
          <cell r="I21" t="str">
            <v>NE</v>
          </cell>
          <cell r="J21">
            <v>27</v>
          </cell>
          <cell r="K21">
            <v>0</v>
          </cell>
        </row>
        <row r="22">
          <cell r="B22">
            <v>27.420833333333334</v>
          </cell>
          <cell r="C22">
            <v>35.299999999999997</v>
          </cell>
          <cell r="D22">
            <v>21.4</v>
          </cell>
          <cell r="E22">
            <v>65.375</v>
          </cell>
          <cell r="F22">
            <v>89</v>
          </cell>
          <cell r="G22">
            <v>40</v>
          </cell>
          <cell r="H22">
            <v>14.4</v>
          </cell>
          <cell r="I22" t="str">
            <v>SO</v>
          </cell>
          <cell r="J22">
            <v>28.08</v>
          </cell>
          <cell r="K22">
            <v>0</v>
          </cell>
        </row>
        <row r="23">
          <cell r="B23">
            <v>27.266666666666666</v>
          </cell>
          <cell r="C23">
            <v>36.6</v>
          </cell>
          <cell r="D23">
            <v>20.100000000000001</v>
          </cell>
          <cell r="E23">
            <v>63.166666666666664</v>
          </cell>
          <cell r="F23">
            <v>87</v>
          </cell>
          <cell r="G23">
            <v>37</v>
          </cell>
          <cell r="H23">
            <v>13.32</v>
          </cell>
          <cell r="I23" t="str">
            <v>SO</v>
          </cell>
          <cell r="J23">
            <v>27</v>
          </cell>
          <cell r="K23">
            <v>0</v>
          </cell>
        </row>
        <row r="24">
          <cell r="B24">
            <v>29.450000000000003</v>
          </cell>
          <cell r="C24">
            <v>37.9</v>
          </cell>
          <cell r="D24">
            <v>21.3</v>
          </cell>
          <cell r="E24">
            <v>62.458333333333336</v>
          </cell>
          <cell r="F24">
            <v>94</v>
          </cell>
          <cell r="G24">
            <v>32</v>
          </cell>
          <cell r="H24">
            <v>16.920000000000002</v>
          </cell>
          <cell r="I24" t="str">
            <v>L</v>
          </cell>
          <cell r="J24">
            <v>50.4</v>
          </cell>
          <cell r="K24">
            <v>0</v>
          </cell>
        </row>
        <row r="25">
          <cell r="B25">
            <v>29.95</v>
          </cell>
          <cell r="C25">
            <v>38.4</v>
          </cell>
          <cell r="D25">
            <v>22.3</v>
          </cell>
          <cell r="E25">
            <v>56.208333333333336</v>
          </cell>
          <cell r="F25">
            <v>84</v>
          </cell>
          <cell r="G25">
            <v>27</v>
          </cell>
          <cell r="H25">
            <v>28.08</v>
          </cell>
          <cell r="I25" t="str">
            <v>L</v>
          </cell>
          <cell r="J25">
            <v>50.04</v>
          </cell>
          <cell r="K25">
            <v>0</v>
          </cell>
        </row>
        <row r="26">
          <cell r="B26">
            <v>30.704166666666662</v>
          </cell>
          <cell r="C26">
            <v>38.700000000000003</v>
          </cell>
          <cell r="D26">
            <v>22.3</v>
          </cell>
          <cell r="E26">
            <v>51.25</v>
          </cell>
          <cell r="F26">
            <v>80</v>
          </cell>
          <cell r="G26">
            <v>24</v>
          </cell>
          <cell r="H26">
            <v>27</v>
          </cell>
          <cell r="I26" t="str">
            <v>NE</v>
          </cell>
          <cell r="J26">
            <v>55.800000000000004</v>
          </cell>
          <cell r="K26">
            <v>0</v>
          </cell>
        </row>
        <row r="27">
          <cell r="B27">
            <v>24.775000000000002</v>
          </cell>
          <cell r="C27">
            <v>29.1</v>
          </cell>
          <cell r="D27">
            <v>20.5</v>
          </cell>
          <cell r="E27">
            <v>73.125</v>
          </cell>
          <cell r="F27">
            <v>93</v>
          </cell>
          <cell r="G27">
            <v>50</v>
          </cell>
          <cell r="H27">
            <v>17.64</v>
          </cell>
          <cell r="I27" t="str">
            <v>SO</v>
          </cell>
          <cell r="J27">
            <v>37.800000000000004</v>
          </cell>
          <cell r="K27">
            <v>6.8</v>
          </cell>
        </row>
        <row r="28">
          <cell r="B28">
            <v>25.087500000000002</v>
          </cell>
          <cell r="C28">
            <v>32.200000000000003</v>
          </cell>
          <cell r="D28">
            <v>19.100000000000001</v>
          </cell>
          <cell r="E28">
            <v>74.166666666666671</v>
          </cell>
          <cell r="F28">
            <v>97</v>
          </cell>
          <cell r="G28">
            <v>43</v>
          </cell>
          <cell r="H28">
            <v>13.68</v>
          </cell>
          <cell r="I28" t="str">
            <v>SO</v>
          </cell>
          <cell r="J28">
            <v>35.28</v>
          </cell>
          <cell r="K28">
            <v>0</v>
          </cell>
        </row>
        <row r="29">
          <cell r="B29">
            <v>27.204166666666676</v>
          </cell>
          <cell r="C29">
            <v>37.5</v>
          </cell>
          <cell r="D29">
            <v>20.7</v>
          </cell>
          <cell r="E29">
            <v>66.333333333333329</v>
          </cell>
          <cell r="F29">
            <v>91</v>
          </cell>
          <cell r="G29">
            <v>30</v>
          </cell>
          <cell r="H29">
            <v>16.920000000000002</v>
          </cell>
          <cell r="I29" t="str">
            <v>SO</v>
          </cell>
          <cell r="J29">
            <v>38.159999999999997</v>
          </cell>
          <cell r="K29">
            <v>0</v>
          </cell>
        </row>
        <row r="30">
          <cell r="B30">
            <v>24.441666666666666</v>
          </cell>
          <cell r="C30">
            <v>30.6</v>
          </cell>
          <cell r="D30">
            <v>21.3</v>
          </cell>
          <cell r="E30">
            <v>79.416666666666671</v>
          </cell>
          <cell r="F30">
            <v>92</v>
          </cell>
          <cell r="G30">
            <v>60</v>
          </cell>
          <cell r="H30">
            <v>12.24</v>
          </cell>
          <cell r="I30" t="str">
            <v>L</v>
          </cell>
          <cell r="J30">
            <v>33.480000000000004</v>
          </cell>
          <cell r="K30">
            <v>0.2</v>
          </cell>
        </row>
        <row r="31">
          <cell r="B31">
            <v>22.541666666666668</v>
          </cell>
          <cell r="C31">
            <v>25.7</v>
          </cell>
          <cell r="D31">
            <v>20</v>
          </cell>
          <cell r="E31">
            <v>91.166666666666671</v>
          </cell>
          <cell r="F31">
            <v>97</v>
          </cell>
          <cell r="G31">
            <v>77</v>
          </cell>
          <cell r="H31">
            <v>9.7200000000000006</v>
          </cell>
          <cell r="I31" t="str">
            <v>NO</v>
          </cell>
          <cell r="J31">
            <v>30.6</v>
          </cell>
          <cell r="K31">
            <v>38.4</v>
          </cell>
        </row>
        <row r="32">
          <cell r="B32">
            <v>24.004166666666663</v>
          </cell>
          <cell r="C32">
            <v>30.8</v>
          </cell>
          <cell r="D32">
            <v>20.2</v>
          </cell>
          <cell r="E32">
            <v>81.708333333333329</v>
          </cell>
          <cell r="F32">
            <v>97</v>
          </cell>
          <cell r="G32">
            <v>49</v>
          </cell>
          <cell r="H32">
            <v>6.12</v>
          </cell>
          <cell r="I32" t="str">
            <v>SO</v>
          </cell>
          <cell r="J32">
            <v>18</v>
          </cell>
          <cell r="K32">
            <v>0</v>
          </cell>
        </row>
        <row r="33">
          <cell r="B33">
            <v>25.841666666666669</v>
          </cell>
          <cell r="C33">
            <v>33.1</v>
          </cell>
          <cell r="D33">
            <v>19.2</v>
          </cell>
          <cell r="E33">
            <v>73.166666666666671</v>
          </cell>
          <cell r="F33">
            <v>96</v>
          </cell>
          <cell r="G33">
            <v>42</v>
          </cell>
          <cell r="H33">
            <v>12.24</v>
          </cell>
          <cell r="I33" t="str">
            <v>S</v>
          </cell>
          <cell r="J33">
            <v>33.840000000000003</v>
          </cell>
          <cell r="K33">
            <v>0</v>
          </cell>
        </row>
        <row r="34">
          <cell r="B34">
            <v>25.924999999999997</v>
          </cell>
          <cell r="C34">
            <v>32.9</v>
          </cell>
          <cell r="D34">
            <v>20.8</v>
          </cell>
          <cell r="E34">
            <v>73.083333333333329</v>
          </cell>
          <cell r="F34">
            <v>96</v>
          </cell>
          <cell r="G34">
            <v>46</v>
          </cell>
          <cell r="H34">
            <v>9.7200000000000006</v>
          </cell>
          <cell r="I34" t="str">
            <v>S</v>
          </cell>
          <cell r="J34">
            <v>25.2</v>
          </cell>
          <cell r="K34">
            <v>3.5999999999999996</v>
          </cell>
        </row>
        <row r="35">
          <cell r="B35">
            <v>23.812500000000004</v>
          </cell>
          <cell r="C35">
            <v>29.4</v>
          </cell>
          <cell r="D35">
            <v>21.1</v>
          </cell>
          <cell r="E35">
            <v>86.458333333333329</v>
          </cell>
          <cell r="F35">
            <v>97</v>
          </cell>
          <cell r="G35">
            <v>59</v>
          </cell>
          <cell r="H35">
            <v>7.5600000000000005</v>
          </cell>
          <cell r="I35" t="str">
            <v>O</v>
          </cell>
          <cell r="J35">
            <v>29.52</v>
          </cell>
          <cell r="K35">
            <v>48</v>
          </cell>
        </row>
        <row r="36">
          <cell r="I36" t="str">
            <v>SO</v>
          </cell>
        </row>
      </sheetData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0.4</v>
          </cell>
        </row>
      </sheetData>
      <sheetData sheetId="2">
        <row r="5">
          <cell r="K5">
            <v>0.4</v>
          </cell>
        </row>
      </sheetData>
      <sheetData sheetId="3">
        <row r="5">
          <cell r="K5" t="str">
            <v>*</v>
          </cell>
        </row>
      </sheetData>
      <sheetData sheetId="4">
        <row r="5">
          <cell r="K5" t="str">
            <v>*</v>
          </cell>
        </row>
      </sheetData>
      <sheetData sheetId="5">
        <row r="5">
          <cell r="K5" t="str">
            <v>*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24.224999999999998</v>
          </cell>
          <cell r="C5">
            <v>31.7</v>
          </cell>
          <cell r="D5">
            <v>18.899999999999999</v>
          </cell>
          <cell r="E5">
            <v>77.958333333333329</v>
          </cell>
          <cell r="F5">
            <v>95</v>
          </cell>
          <cell r="G5">
            <v>46</v>
          </cell>
          <cell r="H5">
            <v>9</v>
          </cell>
          <cell r="I5" t="str">
            <v>SE</v>
          </cell>
          <cell r="J5">
            <v>20.88</v>
          </cell>
          <cell r="K5">
            <v>0</v>
          </cell>
        </row>
        <row r="6">
          <cell r="B6">
            <v>28.104166666666668</v>
          </cell>
          <cell r="C6">
            <v>34.6</v>
          </cell>
          <cell r="D6">
            <v>22</v>
          </cell>
          <cell r="E6">
            <v>69.5</v>
          </cell>
          <cell r="F6">
            <v>91</v>
          </cell>
          <cell r="G6">
            <v>44</v>
          </cell>
          <cell r="H6">
            <v>6.12</v>
          </cell>
          <cell r="I6" t="str">
            <v>SO</v>
          </cell>
          <cell r="J6">
            <v>20.52</v>
          </cell>
          <cell r="K6">
            <v>0</v>
          </cell>
        </row>
        <row r="7">
          <cell r="B7">
            <v>24.987500000000008</v>
          </cell>
          <cell r="C7">
            <v>29.8</v>
          </cell>
          <cell r="D7">
            <v>22.1</v>
          </cell>
          <cell r="E7">
            <v>83.791666666666671</v>
          </cell>
          <cell r="F7">
            <v>92</v>
          </cell>
          <cell r="G7">
            <v>65</v>
          </cell>
          <cell r="H7">
            <v>13.32</v>
          </cell>
          <cell r="I7" t="str">
            <v>S</v>
          </cell>
          <cell r="J7">
            <v>33.480000000000004</v>
          </cell>
          <cell r="K7">
            <v>9.9999999999999982</v>
          </cell>
        </row>
        <row r="8">
          <cell r="B8">
            <v>23.9375</v>
          </cell>
          <cell r="C8">
            <v>28.1</v>
          </cell>
          <cell r="D8">
            <v>21.3</v>
          </cell>
          <cell r="E8">
            <v>78.583333333333329</v>
          </cell>
          <cell r="F8">
            <v>91</v>
          </cell>
          <cell r="G8">
            <v>60</v>
          </cell>
          <cell r="H8">
            <v>4.6800000000000006</v>
          </cell>
          <cell r="I8" t="str">
            <v>S</v>
          </cell>
          <cell r="J8">
            <v>18.720000000000002</v>
          </cell>
          <cell r="K8">
            <v>0</v>
          </cell>
        </row>
        <row r="9">
          <cell r="B9">
            <v>26.370833333333334</v>
          </cell>
          <cell r="C9">
            <v>33.5</v>
          </cell>
          <cell r="D9">
            <v>20.399999999999999</v>
          </cell>
          <cell r="E9">
            <v>73.75</v>
          </cell>
          <cell r="F9">
            <v>94</v>
          </cell>
          <cell r="G9">
            <v>40</v>
          </cell>
          <cell r="H9">
            <v>3.6</v>
          </cell>
          <cell r="I9" t="str">
            <v>SE</v>
          </cell>
          <cell r="J9">
            <v>16.2</v>
          </cell>
          <cell r="K9">
            <v>0</v>
          </cell>
        </row>
        <row r="10">
          <cell r="B10">
            <v>28.516666666666666</v>
          </cell>
          <cell r="C10">
            <v>36.6</v>
          </cell>
          <cell r="D10">
            <v>22.4</v>
          </cell>
          <cell r="E10">
            <v>68.791666666666671</v>
          </cell>
          <cell r="F10">
            <v>94</v>
          </cell>
          <cell r="G10">
            <v>34</v>
          </cell>
          <cell r="H10">
            <v>6.12</v>
          </cell>
          <cell r="I10" t="str">
            <v>SO</v>
          </cell>
          <cell r="J10">
            <v>20.16</v>
          </cell>
          <cell r="K10">
            <v>0</v>
          </cell>
        </row>
        <row r="11">
          <cell r="B11">
            <v>28.337499999999995</v>
          </cell>
          <cell r="C11">
            <v>33.700000000000003</v>
          </cell>
          <cell r="D11">
            <v>23.4</v>
          </cell>
          <cell r="E11">
            <v>71.791666666666671</v>
          </cell>
          <cell r="F11">
            <v>90</v>
          </cell>
          <cell r="G11">
            <v>54</v>
          </cell>
          <cell r="H11">
            <v>9.3600000000000012</v>
          </cell>
          <cell r="I11" t="str">
            <v>N</v>
          </cell>
          <cell r="J11">
            <v>24.840000000000003</v>
          </cell>
          <cell r="K11">
            <v>0</v>
          </cell>
        </row>
        <row r="12">
          <cell r="B12">
            <v>28.395833333333329</v>
          </cell>
          <cell r="C12">
            <v>33.799999999999997</v>
          </cell>
          <cell r="D12">
            <v>23.6</v>
          </cell>
          <cell r="E12">
            <v>72.416666666666671</v>
          </cell>
          <cell r="F12">
            <v>92</v>
          </cell>
          <cell r="G12">
            <v>48</v>
          </cell>
          <cell r="H12">
            <v>10.8</v>
          </cell>
          <cell r="I12" t="str">
            <v>N</v>
          </cell>
          <cell r="J12">
            <v>28.08</v>
          </cell>
          <cell r="K12">
            <v>0</v>
          </cell>
        </row>
        <row r="13">
          <cell r="B13">
            <v>26.812499999999996</v>
          </cell>
          <cell r="C13">
            <v>30</v>
          </cell>
          <cell r="D13">
            <v>24.2</v>
          </cell>
          <cell r="E13">
            <v>73.5</v>
          </cell>
          <cell r="F13">
            <v>90</v>
          </cell>
          <cell r="G13">
            <v>56</v>
          </cell>
          <cell r="H13">
            <v>13.32</v>
          </cell>
          <cell r="I13" t="str">
            <v>O</v>
          </cell>
          <cell r="J13">
            <v>29.52</v>
          </cell>
          <cell r="K13">
            <v>0</v>
          </cell>
        </row>
        <row r="14">
          <cell r="B14">
            <v>20.554166666666667</v>
          </cell>
          <cell r="C14">
            <v>24.6</v>
          </cell>
          <cell r="D14">
            <v>18.3</v>
          </cell>
          <cell r="E14">
            <v>81.041666666666671</v>
          </cell>
          <cell r="F14">
            <v>89</v>
          </cell>
          <cell r="G14">
            <v>67</v>
          </cell>
          <cell r="H14">
            <v>5.7600000000000007</v>
          </cell>
          <cell r="I14" t="str">
            <v>SO</v>
          </cell>
          <cell r="J14">
            <v>23.759999999999998</v>
          </cell>
          <cell r="K14">
            <v>5.8</v>
          </cell>
        </row>
        <row r="15">
          <cell r="B15">
            <v>18.3</v>
          </cell>
          <cell r="C15">
            <v>20.3</v>
          </cell>
          <cell r="D15">
            <v>16.399999999999999</v>
          </cell>
          <cell r="E15">
            <v>83.708333333333329</v>
          </cell>
          <cell r="F15">
            <v>94</v>
          </cell>
          <cell r="G15">
            <v>70</v>
          </cell>
          <cell r="H15">
            <v>6.48</v>
          </cell>
          <cell r="I15" t="str">
            <v>S</v>
          </cell>
          <cell r="J15">
            <v>20.88</v>
          </cell>
          <cell r="K15">
            <v>7</v>
          </cell>
        </row>
        <row r="16">
          <cell r="B16">
            <v>17</v>
          </cell>
          <cell r="C16">
            <v>18.8</v>
          </cell>
          <cell r="D16">
            <v>15.5</v>
          </cell>
          <cell r="E16">
            <v>83.291666666666671</v>
          </cell>
          <cell r="F16">
            <v>90</v>
          </cell>
          <cell r="G16">
            <v>75</v>
          </cell>
          <cell r="H16">
            <v>4.6800000000000006</v>
          </cell>
          <cell r="I16" t="str">
            <v>S</v>
          </cell>
          <cell r="J16">
            <v>20.52</v>
          </cell>
          <cell r="K16">
            <v>0.2</v>
          </cell>
        </row>
        <row r="17">
          <cell r="B17">
            <v>21.320833333333336</v>
          </cell>
          <cell r="C17">
            <v>29.8</v>
          </cell>
          <cell r="D17">
            <v>15.5</v>
          </cell>
          <cell r="E17">
            <v>75.666666666666671</v>
          </cell>
          <cell r="F17">
            <v>93</v>
          </cell>
          <cell r="G17">
            <v>50</v>
          </cell>
          <cell r="H17">
            <v>12.24</v>
          </cell>
          <cell r="I17" t="str">
            <v>S</v>
          </cell>
          <cell r="J17">
            <v>26.64</v>
          </cell>
          <cell r="K17">
            <v>0</v>
          </cell>
        </row>
        <row r="18">
          <cell r="B18">
            <v>26.991666666666671</v>
          </cell>
          <cell r="C18">
            <v>35.4</v>
          </cell>
          <cell r="D18">
            <v>19.600000000000001</v>
          </cell>
          <cell r="E18">
            <v>68.958333333333329</v>
          </cell>
          <cell r="F18">
            <v>94</v>
          </cell>
          <cell r="G18">
            <v>35</v>
          </cell>
          <cell r="H18">
            <v>16.920000000000002</v>
          </cell>
          <cell r="I18" t="str">
            <v>N</v>
          </cell>
          <cell r="J18">
            <v>46.080000000000005</v>
          </cell>
          <cell r="K18">
            <v>0</v>
          </cell>
        </row>
        <row r="19">
          <cell r="B19">
            <v>30.216666666666665</v>
          </cell>
          <cell r="C19">
            <v>37.1</v>
          </cell>
          <cell r="D19">
            <v>24</v>
          </cell>
          <cell r="E19">
            <v>57.208333333333336</v>
          </cell>
          <cell r="F19">
            <v>84</v>
          </cell>
          <cell r="G19">
            <v>32</v>
          </cell>
          <cell r="H19">
            <v>16.559999999999999</v>
          </cell>
          <cell r="I19" t="str">
            <v>N</v>
          </cell>
          <cell r="J19">
            <v>42.84</v>
          </cell>
          <cell r="K19">
            <v>0</v>
          </cell>
        </row>
        <row r="20">
          <cell r="B20">
            <v>29.220833333333331</v>
          </cell>
          <cell r="C20">
            <v>37.5</v>
          </cell>
          <cell r="D20">
            <v>21.7</v>
          </cell>
          <cell r="E20">
            <v>64.458333333333329</v>
          </cell>
          <cell r="F20">
            <v>92</v>
          </cell>
          <cell r="G20">
            <v>33</v>
          </cell>
          <cell r="H20">
            <v>9.7200000000000006</v>
          </cell>
          <cell r="I20" t="str">
            <v>O</v>
          </cell>
          <cell r="J20">
            <v>27</v>
          </cell>
          <cell r="K20">
            <v>0</v>
          </cell>
        </row>
        <row r="21">
          <cell r="B21">
            <v>28.779166666666665</v>
          </cell>
          <cell r="C21">
            <v>34.700000000000003</v>
          </cell>
          <cell r="D21">
            <v>23.9</v>
          </cell>
          <cell r="E21">
            <v>71.958333333333329</v>
          </cell>
          <cell r="F21">
            <v>88</v>
          </cell>
          <cell r="G21">
            <v>46</v>
          </cell>
          <cell r="H21">
            <v>5.4</v>
          </cell>
          <cell r="I21" t="str">
            <v>S</v>
          </cell>
          <cell r="J21">
            <v>19.079999999999998</v>
          </cell>
          <cell r="K21">
            <v>0</v>
          </cell>
        </row>
        <row r="22">
          <cell r="B22">
            <v>28.470833333333335</v>
          </cell>
          <cell r="C22">
            <v>34.6</v>
          </cell>
          <cell r="D22">
            <v>22.6</v>
          </cell>
          <cell r="E22">
            <v>68</v>
          </cell>
          <cell r="F22">
            <v>88</v>
          </cell>
          <cell r="G22">
            <v>49</v>
          </cell>
          <cell r="H22">
            <v>7.5600000000000005</v>
          </cell>
          <cell r="I22" t="str">
            <v>S</v>
          </cell>
          <cell r="J22">
            <v>20.88</v>
          </cell>
          <cell r="K22">
            <v>0</v>
          </cell>
        </row>
        <row r="23">
          <cell r="B23">
            <v>29.587500000000002</v>
          </cell>
          <cell r="C23">
            <v>35.9</v>
          </cell>
          <cell r="D23">
            <v>24.2</v>
          </cell>
          <cell r="E23">
            <v>67.208333333333329</v>
          </cell>
          <cell r="F23">
            <v>86</v>
          </cell>
          <cell r="G23">
            <v>46</v>
          </cell>
          <cell r="H23">
            <v>10.8</v>
          </cell>
          <cell r="I23" t="str">
            <v>S</v>
          </cell>
          <cell r="J23">
            <v>24.48</v>
          </cell>
          <cell r="K23">
            <v>0</v>
          </cell>
        </row>
        <row r="24">
          <cell r="B24">
            <v>30.266666666666669</v>
          </cell>
          <cell r="C24">
            <v>37.4</v>
          </cell>
          <cell r="D24">
            <v>23.9</v>
          </cell>
          <cell r="E24">
            <v>67.541666666666671</v>
          </cell>
          <cell r="F24">
            <v>94</v>
          </cell>
          <cell r="G24">
            <v>35</v>
          </cell>
          <cell r="H24">
            <v>12.96</v>
          </cell>
          <cell r="I24" t="str">
            <v>N</v>
          </cell>
          <cell r="J24">
            <v>35.28</v>
          </cell>
          <cell r="K24">
            <v>0</v>
          </cell>
        </row>
        <row r="25">
          <cell r="B25">
            <v>30.458333333333329</v>
          </cell>
          <cell r="C25">
            <v>37.799999999999997</v>
          </cell>
          <cell r="D25">
            <v>23.5</v>
          </cell>
          <cell r="E25">
            <v>60.166666666666664</v>
          </cell>
          <cell r="F25">
            <v>89</v>
          </cell>
          <cell r="G25">
            <v>32</v>
          </cell>
          <cell r="H25">
            <v>14.04</v>
          </cell>
          <cell r="I25" t="str">
            <v>N</v>
          </cell>
          <cell r="J25">
            <v>41.76</v>
          </cell>
          <cell r="K25">
            <v>0</v>
          </cell>
        </row>
        <row r="26">
          <cell r="B26">
            <v>30.900000000000002</v>
          </cell>
          <cell r="C26">
            <v>38.700000000000003</v>
          </cell>
          <cell r="D26">
            <v>23.4</v>
          </cell>
          <cell r="E26">
            <v>57.125</v>
          </cell>
          <cell r="F26">
            <v>89</v>
          </cell>
          <cell r="G26">
            <v>31</v>
          </cell>
          <cell r="H26">
            <v>10.8</v>
          </cell>
          <cell r="I26" t="str">
            <v>N</v>
          </cell>
          <cell r="J26">
            <v>30.6</v>
          </cell>
          <cell r="K26">
            <v>0</v>
          </cell>
        </row>
        <row r="27">
          <cell r="B27">
            <v>29.333333333333332</v>
          </cell>
          <cell r="C27">
            <v>36.5</v>
          </cell>
          <cell r="D27">
            <v>23.8</v>
          </cell>
          <cell r="E27">
            <v>65.083333333333329</v>
          </cell>
          <cell r="F27">
            <v>90</v>
          </cell>
          <cell r="G27">
            <v>38</v>
          </cell>
          <cell r="H27">
            <v>7.2</v>
          </cell>
          <cell r="I27" t="str">
            <v>SE</v>
          </cell>
          <cell r="J27">
            <v>20.52</v>
          </cell>
          <cell r="K27">
            <v>0</v>
          </cell>
        </row>
        <row r="28">
          <cell r="B28">
            <v>28.408333333333331</v>
          </cell>
          <cell r="C28">
            <v>35</v>
          </cell>
          <cell r="D28">
            <v>23.7</v>
          </cell>
          <cell r="E28">
            <v>64.083333333333329</v>
          </cell>
          <cell r="F28">
            <v>87</v>
          </cell>
          <cell r="G28">
            <v>34</v>
          </cell>
          <cell r="H28">
            <v>4.6800000000000006</v>
          </cell>
          <cell r="I28" t="str">
            <v>S</v>
          </cell>
          <cell r="J28">
            <v>20.52</v>
          </cell>
          <cell r="K28">
            <v>0</v>
          </cell>
        </row>
        <row r="29">
          <cell r="B29">
            <v>29.837500000000006</v>
          </cell>
          <cell r="C29">
            <v>37.6</v>
          </cell>
          <cell r="D29">
            <v>24.3</v>
          </cell>
          <cell r="E29">
            <v>59.291666666666664</v>
          </cell>
          <cell r="F29">
            <v>80</v>
          </cell>
          <cell r="G29">
            <v>34</v>
          </cell>
          <cell r="H29">
            <v>12.6</v>
          </cell>
          <cell r="I29" t="str">
            <v>S</v>
          </cell>
          <cell r="J29">
            <v>30.240000000000002</v>
          </cell>
          <cell r="K29">
            <v>0</v>
          </cell>
        </row>
        <row r="30">
          <cell r="B30">
            <v>26.341666666666665</v>
          </cell>
          <cell r="C30">
            <v>31.1</v>
          </cell>
          <cell r="D30">
            <v>23.2</v>
          </cell>
          <cell r="E30">
            <v>76.333333333333329</v>
          </cell>
          <cell r="F30">
            <v>91</v>
          </cell>
          <cell r="G30">
            <v>58</v>
          </cell>
          <cell r="H30">
            <v>5.4</v>
          </cell>
          <cell r="I30" t="str">
            <v>L</v>
          </cell>
          <cell r="J30">
            <v>22.68</v>
          </cell>
          <cell r="K30">
            <v>7.0000000000000009</v>
          </cell>
        </row>
        <row r="31">
          <cell r="B31">
            <v>24.370833333333334</v>
          </cell>
          <cell r="C31">
            <v>27.2</v>
          </cell>
          <cell r="D31">
            <v>21</v>
          </cell>
          <cell r="E31">
            <v>87.208333333333329</v>
          </cell>
          <cell r="F31">
            <v>95</v>
          </cell>
          <cell r="G31">
            <v>72</v>
          </cell>
          <cell r="H31">
            <v>9</v>
          </cell>
          <cell r="I31" t="str">
            <v>S</v>
          </cell>
          <cell r="J31">
            <v>30.240000000000002</v>
          </cell>
          <cell r="K31">
            <v>10.6</v>
          </cell>
        </row>
        <row r="32">
          <cell r="B32">
            <v>26.291666666666668</v>
          </cell>
          <cell r="C32">
            <v>32.799999999999997</v>
          </cell>
          <cell r="D32">
            <v>22.2</v>
          </cell>
          <cell r="E32">
            <v>75.958333333333329</v>
          </cell>
          <cell r="F32">
            <v>94</v>
          </cell>
          <cell r="G32">
            <v>47</v>
          </cell>
          <cell r="H32">
            <v>5.7600000000000007</v>
          </cell>
          <cell r="I32" t="str">
            <v>S</v>
          </cell>
          <cell r="J32">
            <v>26.28</v>
          </cell>
          <cell r="K32">
            <v>0</v>
          </cell>
        </row>
        <row r="33">
          <cell r="B33">
            <v>28.308333333333337</v>
          </cell>
          <cell r="C33">
            <v>35.299999999999997</v>
          </cell>
          <cell r="D33">
            <v>22.6</v>
          </cell>
          <cell r="E33">
            <v>69.958333333333329</v>
          </cell>
          <cell r="F33">
            <v>93</v>
          </cell>
          <cell r="G33">
            <v>39</v>
          </cell>
          <cell r="H33">
            <v>6.12</v>
          </cell>
          <cell r="I33" t="str">
            <v>SO</v>
          </cell>
          <cell r="J33">
            <v>22.68</v>
          </cell>
          <cell r="K33">
            <v>0</v>
          </cell>
        </row>
        <row r="34">
          <cell r="B34">
            <v>27.145833333333339</v>
          </cell>
          <cell r="C34">
            <v>32.5</v>
          </cell>
          <cell r="D34">
            <v>23.4</v>
          </cell>
          <cell r="E34">
            <v>77.5</v>
          </cell>
          <cell r="F34">
            <v>93</v>
          </cell>
          <cell r="G34">
            <v>57</v>
          </cell>
          <cell r="H34">
            <v>13.32</v>
          </cell>
          <cell r="I34" t="str">
            <v>NO</v>
          </cell>
          <cell r="J34">
            <v>32.04</v>
          </cell>
          <cell r="K34">
            <v>5</v>
          </cell>
        </row>
        <row r="35">
          <cell r="B35">
            <v>24.987499999999997</v>
          </cell>
          <cell r="C35">
            <v>29.5</v>
          </cell>
          <cell r="D35">
            <v>22.9</v>
          </cell>
          <cell r="E35">
            <v>85.791666666666671</v>
          </cell>
          <cell r="F35">
            <v>95</v>
          </cell>
          <cell r="G35">
            <v>65</v>
          </cell>
          <cell r="H35">
            <v>6.12</v>
          </cell>
          <cell r="I35" t="str">
            <v>S</v>
          </cell>
          <cell r="J35">
            <v>21.6</v>
          </cell>
          <cell r="K35">
            <v>8</v>
          </cell>
        </row>
        <row r="36">
          <cell r="I36" t="str">
            <v>S</v>
          </cell>
        </row>
      </sheetData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0.8</v>
          </cell>
        </row>
      </sheetData>
      <sheetData sheetId="3">
        <row r="5">
          <cell r="K5">
            <v>5.2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K5">
            <v>2.4</v>
          </cell>
        </row>
      </sheetData>
      <sheetData sheetId="7">
        <row r="5">
          <cell r="K5">
            <v>0</v>
          </cell>
        </row>
      </sheetData>
      <sheetData sheetId="8">
        <row r="5">
          <cell r="K5" t="str">
            <v>*</v>
          </cell>
        </row>
      </sheetData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>
            <v>32.699999999999996</v>
          </cell>
          <cell r="C6">
            <v>39.4</v>
          </cell>
          <cell r="D6">
            <v>27.8</v>
          </cell>
          <cell r="E6">
            <v>60.833333333333336</v>
          </cell>
          <cell r="F6">
            <v>85</v>
          </cell>
          <cell r="G6">
            <v>39</v>
          </cell>
          <cell r="H6">
            <v>17.64</v>
          </cell>
          <cell r="I6" t="str">
            <v>O</v>
          </cell>
          <cell r="J6">
            <v>26.28</v>
          </cell>
          <cell r="K6">
            <v>2</v>
          </cell>
        </row>
        <row r="7">
          <cell r="B7">
            <v>26.920833333333334</v>
          </cell>
          <cell r="C7">
            <v>30.9</v>
          </cell>
          <cell r="D7">
            <v>23</v>
          </cell>
          <cell r="E7">
            <v>75.916666666666671</v>
          </cell>
          <cell r="F7">
            <v>93</v>
          </cell>
          <cell r="G7">
            <v>60</v>
          </cell>
          <cell r="H7">
            <v>22.68</v>
          </cell>
          <cell r="I7" t="str">
            <v>S</v>
          </cell>
          <cell r="J7">
            <v>39.96</v>
          </cell>
          <cell r="K7">
            <v>0</v>
          </cell>
        </row>
        <row r="8">
          <cell r="B8">
            <v>23.149999999999995</v>
          </cell>
          <cell r="C8">
            <v>27.8</v>
          </cell>
          <cell r="D8">
            <v>19.7</v>
          </cell>
          <cell r="E8">
            <v>83.041666666666671</v>
          </cell>
          <cell r="F8">
            <v>94</v>
          </cell>
          <cell r="G8">
            <v>65</v>
          </cell>
          <cell r="H8">
            <v>16.920000000000002</v>
          </cell>
          <cell r="I8" t="str">
            <v>S</v>
          </cell>
          <cell r="J8">
            <v>32.76</v>
          </cell>
          <cell r="K8">
            <v>0</v>
          </cell>
        </row>
        <row r="9">
          <cell r="B9">
            <v>26.345833333333335</v>
          </cell>
          <cell r="C9">
            <v>35.200000000000003</v>
          </cell>
          <cell r="D9">
            <v>19.7</v>
          </cell>
          <cell r="E9">
            <v>75.125</v>
          </cell>
          <cell r="F9">
            <v>96</v>
          </cell>
          <cell r="G9">
            <v>40</v>
          </cell>
          <cell r="H9">
            <v>7.5600000000000005</v>
          </cell>
          <cell r="I9" t="str">
            <v>S</v>
          </cell>
          <cell r="J9">
            <v>18</v>
          </cell>
          <cell r="K9">
            <v>0</v>
          </cell>
        </row>
        <row r="10">
          <cell r="B10">
            <v>29.033333333333335</v>
          </cell>
          <cell r="C10">
            <v>37.799999999999997</v>
          </cell>
          <cell r="D10">
            <v>21.6</v>
          </cell>
          <cell r="E10">
            <v>68.125</v>
          </cell>
          <cell r="F10">
            <v>94</v>
          </cell>
          <cell r="G10">
            <v>30</v>
          </cell>
          <cell r="H10">
            <v>12.6</v>
          </cell>
          <cell r="I10" t="str">
            <v>NE</v>
          </cell>
          <cell r="J10">
            <v>23.400000000000002</v>
          </cell>
          <cell r="K10">
            <v>0</v>
          </cell>
        </row>
        <row r="11">
          <cell r="B11">
            <v>28.912499999999994</v>
          </cell>
          <cell r="C11">
            <v>35.299999999999997</v>
          </cell>
          <cell r="D11">
            <v>23.5</v>
          </cell>
          <cell r="E11">
            <v>69.875</v>
          </cell>
          <cell r="F11">
            <v>93</v>
          </cell>
          <cell r="G11">
            <v>45</v>
          </cell>
          <cell r="H11">
            <v>21.240000000000002</v>
          </cell>
          <cell r="I11" t="str">
            <v>O</v>
          </cell>
          <cell r="J11">
            <v>45.36</v>
          </cell>
          <cell r="K11">
            <v>0</v>
          </cell>
        </row>
        <row r="12">
          <cell r="B12">
            <v>29.045833333333331</v>
          </cell>
          <cell r="C12">
            <v>35.299999999999997</v>
          </cell>
          <cell r="D12">
            <v>24.5</v>
          </cell>
          <cell r="E12">
            <v>69.791666666666671</v>
          </cell>
          <cell r="F12">
            <v>90</v>
          </cell>
          <cell r="G12">
            <v>41</v>
          </cell>
          <cell r="H12">
            <v>17.64</v>
          </cell>
          <cell r="I12" t="str">
            <v>NO</v>
          </cell>
          <cell r="J12">
            <v>34.92</v>
          </cell>
          <cell r="K12">
            <v>0</v>
          </cell>
        </row>
        <row r="13">
          <cell r="B13">
            <v>27.870833333333334</v>
          </cell>
          <cell r="C13">
            <v>31.3</v>
          </cell>
          <cell r="D13">
            <v>25.7</v>
          </cell>
          <cell r="E13">
            <v>71.791666666666671</v>
          </cell>
          <cell r="F13">
            <v>90</v>
          </cell>
          <cell r="G13">
            <v>53</v>
          </cell>
          <cell r="H13">
            <v>19.079999999999998</v>
          </cell>
          <cell r="I13" t="str">
            <v>NO</v>
          </cell>
          <cell r="J13">
            <v>34.92</v>
          </cell>
          <cell r="K13">
            <v>0</v>
          </cell>
        </row>
        <row r="14">
          <cell r="B14">
            <v>21.420833333333331</v>
          </cell>
          <cell r="C14">
            <v>25.9</v>
          </cell>
          <cell r="D14">
            <v>19.100000000000001</v>
          </cell>
          <cell r="E14">
            <v>74.083333333333329</v>
          </cell>
          <cell r="F14">
            <v>80</v>
          </cell>
          <cell r="G14">
            <v>65</v>
          </cell>
          <cell r="H14">
            <v>20.52</v>
          </cell>
          <cell r="I14" t="str">
            <v>S</v>
          </cell>
          <cell r="J14">
            <v>37.800000000000004</v>
          </cell>
          <cell r="K14">
            <v>0.2</v>
          </cell>
        </row>
        <row r="15">
          <cell r="B15">
            <v>18.616666666666667</v>
          </cell>
          <cell r="C15">
            <v>21.3</v>
          </cell>
          <cell r="D15">
            <v>17.399999999999999</v>
          </cell>
          <cell r="E15">
            <v>77.5</v>
          </cell>
          <cell r="F15">
            <v>83</v>
          </cell>
          <cell r="G15">
            <v>66</v>
          </cell>
          <cell r="H15">
            <v>20.88</v>
          </cell>
          <cell r="I15" t="str">
            <v>S</v>
          </cell>
          <cell r="J15">
            <v>33.480000000000004</v>
          </cell>
          <cell r="K15">
            <v>0</v>
          </cell>
        </row>
        <row r="16">
          <cell r="B16">
            <v>18.366666666666667</v>
          </cell>
          <cell r="C16">
            <v>22</v>
          </cell>
          <cell r="D16">
            <v>15.9</v>
          </cell>
          <cell r="E16">
            <v>76.25</v>
          </cell>
          <cell r="F16">
            <v>85</v>
          </cell>
          <cell r="G16">
            <v>61</v>
          </cell>
          <cell r="H16">
            <v>18</v>
          </cell>
          <cell r="I16" t="str">
            <v>S</v>
          </cell>
          <cell r="J16">
            <v>30.96</v>
          </cell>
          <cell r="K16">
            <v>0</v>
          </cell>
        </row>
        <row r="17">
          <cell r="B17">
            <v>22.279166666666665</v>
          </cell>
          <cell r="C17">
            <v>32.4</v>
          </cell>
          <cell r="D17">
            <v>15.4</v>
          </cell>
          <cell r="E17">
            <v>74.708333333333329</v>
          </cell>
          <cell r="F17">
            <v>95</v>
          </cell>
          <cell r="G17">
            <v>45</v>
          </cell>
          <cell r="H17">
            <v>15.840000000000002</v>
          </cell>
          <cell r="I17" t="str">
            <v>S</v>
          </cell>
          <cell r="J17">
            <v>32.4</v>
          </cell>
          <cell r="K17">
            <v>0</v>
          </cell>
        </row>
        <row r="18">
          <cell r="B18">
            <v>28.345833333333335</v>
          </cell>
          <cell r="C18">
            <v>37.1</v>
          </cell>
          <cell r="D18">
            <v>21.1</v>
          </cell>
          <cell r="E18">
            <v>65.291666666666671</v>
          </cell>
          <cell r="F18">
            <v>93</v>
          </cell>
          <cell r="G18">
            <v>34</v>
          </cell>
          <cell r="H18">
            <v>28.44</v>
          </cell>
          <cell r="I18" t="str">
            <v>N</v>
          </cell>
          <cell r="J18">
            <v>51.480000000000004</v>
          </cell>
          <cell r="K18">
            <v>0</v>
          </cell>
        </row>
        <row r="19">
          <cell r="B19">
            <v>30.620833333333326</v>
          </cell>
          <cell r="C19">
            <v>38.700000000000003</v>
          </cell>
          <cell r="D19">
            <v>23.3</v>
          </cell>
          <cell r="E19">
            <v>57.708333333333336</v>
          </cell>
          <cell r="F19">
            <v>82</v>
          </cell>
          <cell r="G19">
            <v>29</v>
          </cell>
          <cell r="H19">
            <v>29.52</v>
          </cell>
          <cell r="I19" t="str">
            <v>N</v>
          </cell>
          <cell r="J19">
            <v>49.680000000000007</v>
          </cell>
          <cell r="K19">
            <v>0</v>
          </cell>
        </row>
        <row r="20">
          <cell r="B20">
            <v>30.520833333333339</v>
          </cell>
          <cell r="C20">
            <v>39.4</v>
          </cell>
          <cell r="D20">
            <v>22.3</v>
          </cell>
          <cell r="E20">
            <v>61.5</v>
          </cell>
          <cell r="F20">
            <v>93</v>
          </cell>
          <cell r="G20">
            <v>26</v>
          </cell>
          <cell r="H20">
            <v>14.4</v>
          </cell>
          <cell r="I20" t="str">
            <v>N</v>
          </cell>
          <cell r="J20">
            <v>28.8</v>
          </cell>
          <cell r="K20">
            <v>0</v>
          </cell>
        </row>
        <row r="21">
          <cell r="B21">
            <v>29.704166666666666</v>
          </cell>
          <cell r="C21">
            <v>38.6</v>
          </cell>
          <cell r="D21">
            <v>22.7</v>
          </cell>
          <cell r="E21">
            <v>68.583333333333329</v>
          </cell>
          <cell r="F21">
            <v>92</v>
          </cell>
          <cell r="G21">
            <v>36</v>
          </cell>
          <cell r="H21">
            <v>21.6</v>
          </cell>
          <cell r="I21" t="str">
            <v>S</v>
          </cell>
          <cell r="J21">
            <v>34.56</v>
          </cell>
          <cell r="K21">
            <v>0</v>
          </cell>
        </row>
        <row r="22">
          <cell r="B22">
            <v>29.674999999999994</v>
          </cell>
          <cell r="C22">
            <v>35.5</v>
          </cell>
          <cell r="D22">
            <v>24.4</v>
          </cell>
          <cell r="E22">
            <v>67.166666666666671</v>
          </cell>
          <cell r="F22">
            <v>85</v>
          </cell>
          <cell r="G22">
            <v>47</v>
          </cell>
          <cell r="H22">
            <v>18.720000000000002</v>
          </cell>
          <cell r="I22" t="str">
            <v>S</v>
          </cell>
          <cell r="J22">
            <v>33.480000000000004</v>
          </cell>
          <cell r="K22">
            <v>0</v>
          </cell>
        </row>
        <row r="23">
          <cell r="B23">
            <v>30.029166666666669</v>
          </cell>
          <cell r="C23">
            <v>38.1</v>
          </cell>
          <cell r="D23">
            <v>23.3</v>
          </cell>
          <cell r="E23">
            <v>68.458333333333329</v>
          </cell>
          <cell r="F23">
            <v>94</v>
          </cell>
          <cell r="G23">
            <v>36</v>
          </cell>
          <cell r="H23">
            <v>12.6</v>
          </cell>
          <cell r="I23" t="str">
            <v>NO</v>
          </cell>
          <cell r="J23">
            <v>31.319999999999997</v>
          </cell>
          <cell r="K23">
            <v>0</v>
          </cell>
        </row>
        <row r="24">
          <cell r="B24">
            <v>31.587499999999995</v>
          </cell>
          <cell r="C24">
            <v>39.299999999999997</v>
          </cell>
          <cell r="D24">
            <v>26.4</v>
          </cell>
          <cell r="E24">
            <v>61.458333333333336</v>
          </cell>
          <cell r="F24">
            <v>89</v>
          </cell>
          <cell r="G24">
            <v>27</v>
          </cell>
          <cell r="H24">
            <v>24.12</v>
          </cell>
          <cell r="I24" t="str">
            <v>N</v>
          </cell>
          <cell r="J24">
            <v>48.24</v>
          </cell>
          <cell r="K24">
            <v>0</v>
          </cell>
        </row>
        <row r="25">
          <cell r="B25">
            <v>31.904166666666665</v>
          </cell>
          <cell r="C25">
            <v>39.5</v>
          </cell>
          <cell r="D25">
            <v>25.1</v>
          </cell>
          <cell r="E25">
            <v>55</v>
          </cell>
          <cell r="F25">
            <v>83</v>
          </cell>
          <cell r="G25">
            <v>27</v>
          </cell>
          <cell r="H25">
            <v>24.48</v>
          </cell>
          <cell r="I25" t="str">
            <v>NO</v>
          </cell>
          <cell r="J25">
            <v>51.84</v>
          </cell>
          <cell r="K25">
            <v>0</v>
          </cell>
        </row>
        <row r="26">
          <cell r="B26">
            <v>31.791666666666668</v>
          </cell>
          <cell r="C26">
            <v>40.299999999999997</v>
          </cell>
          <cell r="D26">
            <v>24.1</v>
          </cell>
          <cell r="E26">
            <v>55.833333333333336</v>
          </cell>
          <cell r="F26">
            <v>89</v>
          </cell>
          <cell r="G26">
            <v>23</v>
          </cell>
          <cell r="H26">
            <v>25.56</v>
          </cell>
          <cell r="I26" t="str">
            <v>N</v>
          </cell>
          <cell r="J26">
            <v>42.480000000000004</v>
          </cell>
          <cell r="K26">
            <v>0</v>
          </cell>
        </row>
        <row r="27">
          <cell r="B27">
            <v>30.229166666666661</v>
          </cell>
          <cell r="C27">
            <v>40.200000000000003</v>
          </cell>
          <cell r="D27">
            <v>22.7</v>
          </cell>
          <cell r="E27">
            <v>62</v>
          </cell>
          <cell r="F27">
            <v>91</v>
          </cell>
          <cell r="G27">
            <v>30</v>
          </cell>
          <cell r="H27">
            <v>25.92</v>
          </cell>
          <cell r="I27" t="str">
            <v>N</v>
          </cell>
          <cell r="J27">
            <v>56.519999999999996</v>
          </cell>
          <cell r="K27">
            <v>0</v>
          </cell>
        </row>
        <row r="28">
          <cell r="B28">
            <v>28.150000000000002</v>
          </cell>
          <cell r="C28">
            <v>36.700000000000003</v>
          </cell>
          <cell r="D28">
            <v>22.9</v>
          </cell>
          <cell r="E28">
            <v>69.5</v>
          </cell>
          <cell r="F28">
            <v>94</v>
          </cell>
          <cell r="G28">
            <v>33</v>
          </cell>
          <cell r="H28">
            <v>16.559999999999999</v>
          </cell>
          <cell r="I28" t="str">
            <v>L</v>
          </cell>
          <cell r="J28">
            <v>30.240000000000002</v>
          </cell>
          <cell r="K28">
            <v>1</v>
          </cell>
        </row>
        <row r="29">
          <cell r="B29">
            <v>29.45</v>
          </cell>
          <cell r="C29">
            <v>37.799999999999997</v>
          </cell>
          <cell r="D29">
            <v>22</v>
          </cell>
          <cell r="E29">
            <v>66.5</v>
          </cell>
          <cell r="F29">
            <v>94</v>
          </cell>
          <cell r="G29">
            <v>37</v>
          </cell>
          <cell r="H29">
            <v>23.759999999999998</v>
          </cell>
          <cell r="I29" t="str">
            <v>N</v>
          </cell>
          <cell r="J29">
            <v>41.4</v>
          </cell>
          <cell r="K29">
            <v>0</v>
          </cell>
        </row>
        <row r="30">
          <cell r="B30">
            <v>27.466666666666665</v>
          </cell>
          <cell r="C30">
            <v>31.4</v>
          </cell>
          <cell r="D30">
            <v>25.2</v>
          </cell>
          <cell r="E30">
            <v>75.25</v>
          </cell>
          <cell r="F30">
            <v>85</v>
          </cell>
          <cell r="G30">
            <v>59</v>
          </cell>
          <cell r="H30">
            <v>12.24</v>
          </cell>
          <cell r="I30" t="str">
            <v>N</v>
          </cell>
          <cell r="J30">
            <v>20.52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0.2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3.600000000000001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10.200000000000003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24.741666666666664</v>
          </cell>
          <cell r="C5">
            <v>29.8</v>
          </cell>
          <cell r="D5">
            <v>20.399999999999999</v>
          </cell>
          <cell r="E5">
            <v>73.333333333333329</v>
          </cell>
          <cell r="F5">
            <v>82</v>
          </cell>
          <cell r="G5">
            <v>59</v>
          </cell>
          <cell r="H5">
            <v>19.440000000000001</v>
          </cell>
          <cell r="I5" t="str">
            <v>SO</v>
          </cell>
          <cell r="J5">
            <v>37.800000000000004</v>
          </cell>
          <cell r="K5">
            <v>0.2</v>
          </cell>
        </row>
        <row r="6">
          <cell r="B6">
            <v>26.987499999999997</v>
          </cell>
          <cell r="C6">
            <v>33.1</v>
          </cell>
          <cell r="D6">
            <v>22.3</v>
          </cell>
          <cell r="E6">
            <v>71.75</v>
          </cell>
          <cell r="F6">
            <v>81</v>
          </cell>
          <cell r="G6">
            <v>58</v>
          </cell>
          <cell r="H6">
            <v>17.28</v>
          </cell>
          <cell r="I6" t="str">
            <v>SO</v>
          </cell>
          <cell r="J6">
            <v>45.36</v>
          </cell>
          <cell r="K6">
            <v>0.2</v>
          </cell>
        </row>
        <row r="7">
          <cell r="B7">
            <v>23.387500000000003</v>
          </cell>
          <cell r="C7">
            <v>28.4</v>
          </cell>
          <cell r="D7">
            <v>21.7</v>
          </cell>
          <cell r="E7">
            <v>80.875</v>
          </cell>
          <cell r="F7">
            <v>85</v>
          </cell>
          <cell r="G7">
            <v>65</v>
          </cell>
          <cell r="H7">
            <v>19.440000000000001</v>
          </cell>
          <cell r="I7" t="str">
            <v>SO</v>
          </cell>
          <cell r="J7">
            <v>47.16</v>
          </cell>
          <cell r="K7">
            <v>0.2</v>
          </cell>
        </row>
        <row r="8">
          <cell r="B8">
            <v>24.049999999999997</v>
          </cell>
          <cell r="C8">
            <v>27.8</v>
          </cell>
          <cell r="D8">
            <v>21.4</v>
          </cell>
          <cell r="E8">
            <v>78.25</v>
          </cell>
          <cell r="F8">
            <v>84</v>
          </cell>
          <cell r="G8">
            <v>64</v>
          </cell>
          <cell r="H8">
            <v>7.5600000000000005</v>
          </cell>
          <cell r="I8" t="str">
            <v>SO</v>
          </cell>
          <cell r="J8">
            <v>19.079999999999998</v>
          </cell>
          <cell r="K8">
            <v>0.2</v>
          </cell>
        </row>
        <row r="9">
          <cell r="B9">
            <v>25.095833333333335</v>
          </cell>
          <cell r="C9">
            <v>32.4</v>
          </cell>
          <cell r="D9">
            <v>19.2</v>
          </cell>
          <cell r="E9">
            <v>68.695652173913047</v>
          </cell>
          <cell r="F9">
            <v>85</v>
          </cell>
          <cell r="G9">
            <v>41</v>
          </cell>
          <cell r="H9">
            <v>14.4</v>
          </cell>
          <cell r="I9" t="str">
            <v>SO</v>
          </cell>
          <cell r="J9">
            <v>28.8</v>
          </cell>
          <cell r="K9">
            <v>2.2000000000000002</v>
          </cell>
        </row>
        <row r="10">
          <cell r="B10">
            <v>26.074999999999999</v>
          </cell>
          <cell r="C10">
            <v>33.799999999999997</v>
          </cell>
          <cell r="D10">
            <v>19.8</v>
          </cell>
          <cell r="E10">
            <v>67.25</v>
          </cell>
          <cell r="F10">
            <v>94</v>
          </cell>
          <cell r="G10">
            <v>35</v>
          </cell>
          <cell r="H10">
            <v>18.720000000000002</v>
          </cell>
          <cell r="I10" t="str">
            <v>SO</v>
          </cell>
          <cell r="J10">
            <v>43.56</v>
          </cell>
          <cell r="K10">
            <v>0</v>
          </cell>
        </row>
        <row r="11">
          <cell r="B11">
            <v>27.512499999999999</v>
          </cell>
          <cell r="C11">
            <v>37.6</v>
          </cell>
          <cell r="D11">
            <v>19.8</v>
          </cell>
          <cell r="E11">
            <v>56.625</v>
          </cell>
          <cell r="F11">
            <v>81</v>
          </cell>
          <cell r="G11">
            <v>24</v>
          </cell>
          <cell r="H11">
            <v>21.96</v>
          </cell>
          <cell r="I11" t="str">
            <v>SO</v>
          </cell>
          <cell r="J11">
            <v>43.56</v>
          </cell>
          <cell r="K11">
            <v>0</v>
          </cell>
        </row>
        <row r="12">
          <cell r="B12">
            <v>28.620833333333334</v>
          </cell>
          <cell r="C12">
            <v>35.299999999999997</v>
          </cell>
          <cell r="D12">
            <v>23.3</v>
          </cell>
          <cell r="E12">
            <v>61.166666666666664</v>
          </cell>
          <cell r="F12">
            <v>84</v>
          </cell>
          <cell r="G12">
            <v>34</v>
          </cell>
          <cell r="H12">
            <v>21.240000000000002</v>
          </cell>
          <cell r="I12" t="str">
            <v>SO</v>
          </cell>
          <cell r="J12">
            <v>41.76</v>
          </cell>
          <cell r="K12">
            <v>0</v>
          </cell>
        </row>
        <row r="13">
          <cell r="B13">
            <v>25.149999999999995</v>
          </cell>
          <cell r="C13">
            <v>31</v>
          </cell>
          <cell r="D13">
            <v>20.8</v>
          </cell>
          <cell r="E13">
            <v>72.083333333333329</v>
          </cell>
          <cell r="F13">
            <v>90</v>
          </cell>
          <cell r="G13">
            <v>51</v>
          </cell>
          <cell r="H13">
            <v>20.88</v>
          </cell>
          <cell r="I13" t="str">
            <v>SO</v>
          </cell>
          <cell r="J13">
            <v>47.16</v>
          </cell>
          <cell r="K13">
            <v>0</v>
          </cell>
        </row>
        <row r="14">
          <cell r="B14">
            <v>18.162500000000001</v>
          </cell>
          <cell r="C14">
            <v>23</v>
          </cell>
          <cell r="D14">
            <v>15.9</v>
          </cell>
          <cell r="E14">
            <v>83.541666666666671</v>
          </cell>
          <cell r="F14">
            <v>93</v>
          </cell>
          <cell r="G14">
            <v>59</v>
          </cell>
          <cell r="H14">
            <v>11.879999999999999</v>
          </cell>
          <cell r="I14" t="str">
            <v>SO</v>
          </cell>
          <cell r="J14">
            <v>31.319999999999997</v>
          </cell>
          <cell r="K14">
            <v>2.8</v>
          </cell>
        </row>
        <row r="15">
          <cell r="B15">
            <v>15.075000000000003</v>
          </cell>
          <cell r="C15">
            <v>17.5</v>
          </cell>
          <cell r="D15">
            <v>13.7</v>
          </cell>
          <cell r="E15">
            <v>91.625</v>
          </cell>
          <cell r="F15">
            <v>96</v>
          </cell>
          <cell r="G15">
            <v>79</v>
          </cell>
          <cell r="H15">
            <v>10.08</v>
          </cell>
          <cell r="I15" t="str">
            <v>SO</v>
          </cell>
          <cell r="J15">
            <v>27</v>
          </cell>
          <cell r="K15">
            <v>20.999999999999996</v>
          </cell>
        </row>
        <row r="16">
          <cell r="B16">
            <v>14.520833333333334</v>
          </cell>
          <cell r="C16">
            <v>16.8</v>
          </cell>
          <cell r="D16">
            <v>13.4</v>
          </cell>
          <cell r="E16">
            <v>94.208333333333329</v>
          </cell>
          <cell r="F16">
            <v>97</v>
          </cell>
          <cell r="G16">
            <v>82</v>
          </cell>
          <cell r="H16">
            <v>7.9200000000000008</v>
          </cell>
          <cell r="I16" t="str">
            <v>SO</v>
          </cell>
          <cell r="J16">
            <v>23.400000000000002</v>
          </cell>
          <cell r="K16">
            <v>40.20000000000001</v>
          </cell>
        </row>
        <row r="17">
          <cell r="B17">
            <v>18.133333333333336</v>
          </cell>
          <cell r="C17">
            <v>24.2</v>
          </cell>
          <cell r="D17">
            <v>14.3</v>
          </cell>
          <cell r="E17">
            <v>85.125</v>
          </cell>
          <cell r="F17">
            <v>97</v>
          </cell>
          <cell r="G17">
            <v>65</v>
          </cell>
          <cell r="H17">
            <v>21.6</v>
          </cell>
          <cell r="I17" t="str">
            <v>SO</v>
          </cell>
          <cell r="J17">
            <v>37.800000000000004</v>
          </cell>
          <cell r="K17">
            <v>0</v>
          </cell>
        </row>
        <row r="18">
          <cell r="B18">
            <v>24.795833333333334</v>
          </cell>
          <cell r="C18">
            <v>34.9</v>
          </cell>
          <cell r="D18">
            <v>17.2</v>
          </cell>
          <cell r="E18">
            <v>69.541666666666671</v>
          </cell>
          <cell r="F18">
            <v>97</v>
          </cell>
          <cell r="G18">
            <v>30</v>
          </cell>
          <cell r="H18">
            <v>30.240000000000002</v>
          </cell>
          <cell r="I18" t="str">
            <v>SO</v>
          </cell>
          <cell r="J18">
            <v>59.760000000000005</v>
          </cell>
          <cell r="K18">
            <v>0</v>
          </cell>
        </row>
        <row r="19">
          <cell r="B19">
            <v>29.491666666666664</v>
          </cell>
          <cell r="C19">
            <v>36.700000000000003</v>
          </cell>
          <cell r="D19">
            <v>22.7</v>
          </cell>
          <cell r="E19">
            <v>52.166666666666664</v>
          </cell>
          <cell r="F19">
            <v>78</v>
          </cell>
          <cell r="G19">
            <v>28</v>
          </cell>
          <cell r="H19">
            <v>26.28</v>
          </cell>
          <cell r="I19" t="str">
            <v>SO</v>
          </cell>
          <cell r="J19">
            <v>57.6</v>
          </cell>
          <cell r="K19">
            <v>0</v>
          </cell>
        </row>
        <row r="20">
          <cell r="B20">
            <v>29.824999999999999</v>
          </cell>
          <cell r="C20">
            <v>36.299999999999997</v>
          </cell>
          <cell r="D20">
            <v>23.4</v>
          </cell>
          <cell r="E20">
            <v>51.458333333333336</v>
          </cell>
          <cell r="F20">
            <v>72</v>
          </cell>
          <cell r="G20">
            <v>33</v>
          </cell>
          <cell r="H20">
            <v>13.68</v>
          </cell>
          <cell r="I20" t="str">
            <v>SO</v>
          </cell>
          <cell r="J20">
            <v>36.36</v>
          </cell>
          <cell r="K20">
            <v>0</v>
          </cell>
        </row>
        <row r="21">
          <cell r="B21">
            <v>25.133333333333329</v>
          </cell>
          <cell r="C21">
            <v>34.799999999999997</v>
          </cell>
          <cell r="D21">
            <v>19.100000000000001</v>
          </cell>
          <cell r="E21">
            <v>80.375</v>
          </cell>
          <cell r="F21">
            <v>96</v>
          </cell>
          <cell r="G21">
            <v>43</v>
          </cell>
          <cell r="H21">
            <v>18</v>
          </cell>
          <cell r="I21" t="str">
            <v>SO</v>
          </cell>
          <cell r="J21">
            <v>41.04</v>
          </cell>
          <cell r="K21">
            <v>50.2</v>
          </cell>
        </row>
        <row r="22">
          <cell r="B22">
            <v>24.108333333333334</v>
          </cell>
          <cell r="C22">
            <v>31.3</v>
          </cell>
          <cell r="D22">
            <v>18.600000000000001</v>
          </cell>
          <cell r="E22">
            <v>77.666666666666671</v>
          </cell>
          <cell r="F22">
            <v>95</v>
          </cell>
          <cell r="G22">
            <v>51</v>
          </cell>
          <cell r="H22">
            <v>14.76</v>
          </cell>
          <cell r="I22" t="str">
            <v>SO</v>
          </cell>
          <cell r="J22">
            <v>25.92</v>
          </cell>
          <cell r="K22">
            <v>0</v>
          </cell>
        </row>
        <row r="23">
          <cell r="B23">
            <v>25.483333333333324</v>
          </cell>
          <cell r="C23">
            <v>34</v>
          </cell>
          <cell r="D23">
            <v>18.899999999999999</v>
          </cell>
          <cell r="E23">
            <v>68.208333333333329</v>
          </cell>
          <cell r="F23">
            <v>94</v>
          </cell>
          <cell r="G23">
            <v>33</v>
          </cell>
          <cell r="H23">
            <v>23.040000000000003</v>
          </cell>
          <cell r="I23" t="str">
            <v>SO</v>
          </cell>
          <cell r="J23">
            <v>42.84</v>
          </cell>
          <cell r="K23">
            <v>0</v>
          </cell>
        </row>
        <row r="24">
          <cell r="B24">
            <v>29.079166666666666</v>
          </cell>
          <cell r="C24">
            <v>37</v>
          </cell>
          <cell r="D24">
            <v>21.7</v>
          </cell>
          <cell r="E24">
            <v>58.833333333333336</v>
          </cell>
          <cell r="F24">
            <v>88</v>
          </cell>
          <cell r="G24">
            <v>29</v>
          </cell>
          <cell r="H24">
            <v>23.759999999999998</v>
          </cell>
          <cell r="I24" t="str">
            <v>SO</v>
          </cell>
          <cell r="J24">
            <v>47.519999999999996</v>
          </cell>
          <cell r="K24">
            <v>0</v>
          </cell>
        </row>
        <row r="25">
          <cell r="B25">
            <v>30.412500000000005</v>
          </cell>
          <cell r="C25">
            <v>36.200000000000003</v>
          </cell>
          <cell r="D25">
            <v>24.9</v>
          </cell>
          <cell r="E25">
            <v>48.875</v>
          </cell>
          <cell r="F25">
            <v>68</v>
          </cell>
          <cell r="G25">
            <v>28</v>
          </cell>
          <cell r="H25">
            <v>25.2</v>
          </cell>
          <cell r="I25" t="str">
            <v>SO</v>
          </cell>
          <cell r="J25">
            <v>48.6</v>
          </cell>
          <cell r="K25">
            <v>0</v>
          </cell>
        </row>
        <row r="26">
          <cell r="B26">
            <v>31.195833333333336</v>
          </cell>
          <cell r="C26">
            <v>36.700000000000003</v>
          </cell>
          <cell r="D26">
            <v>26.4</v>
          </cell>
          <cell r="E26">
            <v>46.333333333333336</v>
          </cell>
          <cell r="F26">
            <v>60</v>
          </cell>
          <cell r="G26">
            <v>30</v>
          </cell>
          <cell r="H26">
            <v>23.400000000000002</v>
          </cell>
          <cell r="I26" t="str">
            <v>SO</v>
          </cell>
          <cell r="J26">
            <v>45</v>
          </cell>
          <cell r="K26">
            <v>0</v>
          </cell>
        </row>
        <row r="27">
          <cell r="B27">
            <v>23.908333333333331</v>
          </cell>
          <cell r="C27">
            <v>29.8</v>
          </cell>
          <cell r="D27">
            <v>19.8</v>
          </cell>
          <cell r="E27">
            <v>79.458333333333329</v>
          </cell>
          <cell r="F27">
            <v>96</v>
          </cell>
          <cell r="G27">
            <v>53</v>
          </cell>
          <cell r="H27">
            <v>24.48</v>
          </cell>
          <cell r="I27" t="str">
            <v>SO</v>
          </cell>
          <cell r="J27">
            <v>50.04</v>
          </cell>
          <cell r="K27">
            <v>37.599999999999994</v>
          </cell>
        </row>
        <row r="28">
          <cell r="B28">
            <v>24.504166666666674</v>
          </cell>
          <cell r="C28">
            <v>31.1</v>
          </cell>
          <cell r="D28">
            <v>19.899999999999999</v>
          </cell>
          <cell r="E28">
            <v>78.833333333333329</v>
          </cell>
          <cell r="F28">
            <v>97</v>
          </cell>
          <cell r="G28">
            <v>49</v>
          </cell>
          <cell r="H28">
            <v>21.240000000000002</v>
          </cell>
          <cell r="I28" t="str">
            <v>SO</v>
          </cell>
          <cell r="J28">
            <v>40.680000000000007</v>
          </cell>
          <cell r="K28">
            <v>0</v>
          </cell>
        </row>
        <row r="29">
          <cell r="B29">
            <v>24.904166666666669</v>
          </cell>
          <cell r="C29">
            <v>33</v>
          </cell>
          <cell r="D29">
            <v>20.399999999999999</v>
          </cell>
          <cell r="E29">
            <v>73.916666666666671</v>
          </cell>
          <cell r="F29">
            <v>91</v>
          </cell>
          <cell r="G29">
            <v>42</v>
          </cell>
          <cell r="H29">
            <v>24.48</v>
          </cell>
          <cell r="I29" t="str">
            <v>SO</v>
          </cell>
          <cell r="J29">
            <v>48.96</v>
          </cell>
          <cell r="K29">
            <v>2.2000000000000002</v>
          </cell>
        </row>
        <row r="30">
          <cell r="B30">
            <v>23.849999999999998</v>
          </cell>
          <cell r="C30">
            <v>27.3</v>
          </cell>
          <cell r="D30">
            <v>21.5</v>
          </cell>
          <cell r="E30">
            <v>84.541666666666671</v>
          </cell>
          <cell r="F30">
            <v>95</v>
          </cell>
          <cell r="G30">
            <v>66</v>
          </cell>
          <cell r="H30">
            <v>21.6</v>
          </cell>
          <cell r="I30" t="str">
            <v>SO</v>
          </cell>
          <cell r="J30">
            <v>31.680000000000003</v>
          </cell>
          <cell r="K30">
            <v>3.6000000000000005</v>
          </cell>
        </row>
        <row r="31">
          <cell r="B31">
            <v>21.004166666666666</v>
          </cell>
          <cell r="C31">
            <v>24.1</v>
          </cell>
          <cell r="D31">
            <v>18.8</v>
          </cell>
          <cell r="E31">
            <v>92.416666666666671</v>
          </cell>
          <cell r="F31">
            <v>97</v>
          </cell>
          <cell r="G31">
            <v>82</v>
          </cell>
          <cell r="H31">
            <v>19.440000000000001</v>
          </cell>
          <cell r="I31" t="str">
            <v>SO</v>
          </cell>
          <cell r="J31">
            <v>50.4</v>
          </cell>
          <cell r="K31">
            <v>48.600000000000009</v>
          </cell>
        </row>
        <row r="32">
          <cell r="B32">
            <v>23.600000000000005</v>
          </cell>
          <cell r="C32">
            <v>31.1</v>
          </cell>
          <cell r="D32">
            <v>18.100000000000001</v>
          </cell>
          <cell r="E32">
            <v>78.083333333333329</v>
          </cell>
          <cell r="F32">
            <v>97</v>
          </cell>
          <cell r="G32">
            <v>41</v>
          </cell>
          <cell r="H32">
            <v>7.5600000000000005</v>
          </cell>
          <cell r="I32" t="str">
            <v>SO</v>
          </cell>
          <cell r="J32">
            <v>21.96</v>
          </cell>
          <cell r="K32">
            <v>0</v>
          </cell>
        </row>
        <row r="33">
          <cell r="B33">
            <v>25.266666666666666</v>
          </cell>
          <cell r="C33">
            <v>32.4</v>
          </cell>
          <cell r="D33">
            <v>19.3</v>
          </cell>
          <cell r="E33">
            <v>73.833333333333329</v>
          </cell>
          <cell r="F33">
            <v>96</v>
          </cell>
          <cell r="G33">
            <v>43</v>
          </cell>
          <cell r="H33">
            <v>23.400000000000002</v>
          </cell>
          <cell r="I33" t="str">
            <v>SO</v>
          </cell>
          <cell r="J33">
            <v>37.800000000000004</v>
          </cell>
          <cell r="K33">
            <v>0</v>
          </cell>
        </row>
        <row r="34">
          <cell r="B34">
            <v>24.691666666666663</v>
          </cell>
          <cell r="C34">
            <v>31.9</v>
          </cell>
          <cell r="D34">
            <v>19.7</v>
          </cell>
          <cell r="E34">
            <v>73.333333333333329</v>
          </cell>
          <cell r="F34">
            <v>96</v>
          </cell>
          <cell r="G34">
            <v>45</v>
          </cell>
          <cell r="H34">
            <v>18.720000000000002</v>
          </cell>
          <cell r="I34" t="str">
            <v>SO</v>
          </cell>
          <cell r="J34">
            <v>36.72</v>
          </cell>
          <cell r="K34">
            <v>18.799999999999997</v>
          </cell>
        </row>
        <row r="35">
          <cell r="B35">
            <v>23.283333333333335</v>
          </cell>
          <cell r="C35">
            <v>29.1</v>
          </cell>
          <cell r="D35">
            <v>19.899999999999999</v>
          </cell>
          <cell r="E35">
            <v>82.875</v>
          </cell>
          <cell r="F35">
            <v>97</v>
          </cell>
          <cell r="G35">
            <v>55</v>
          </cell>
          <cell r="H35">
            <v>12.96</v>
          </cell>
          <cell r="I35" t="str">
            <v>SO</v>
          </cell>
          <cell r="J35">
            <v>28.44</v>
          </cell>
          <cell r="K35">
            <v>25.999999999999996</v>
          </cell>
        </row>
        <row r="36">
          <cell r="I36" t="str">
            <v>SO</v>
          </cell>
        </row>
      </sheetData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12.2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25.6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9.6000000000000014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25.979166666666668</v>
          </cell>
          <cell r="C5">
            <v>34.5</v>
          </cell>
          <cell r="D5">
            <v>20.100000000000001</v>
          </cell>
          <cell r="E5">
            <v>67.375</v>
          </cell>
          <cell r="F5">
            <v>92</v>
          </cell>
          <cell r="G5">
            <v>35</v>
          </cell>
          <cell r="H5">
            <v>10.08</v>
          </cell>
          <cell r="I5" t="str">
            <v>SO</v>
          </cell>
          <cell r="J5">
            <v>22.32</v>
          </cell>
          <cell r="K5">
            <v>0</v>
          </cell>
        </row>
        <row r="6">
          <cell r="B6">
            <v>29.020833333333332</v>
          </cell>
          <cell r="C6">
            <v>38.299999999999997</v>
          </cell>
          <cell r="D6">
            <v>21.3</v>
          </cell>
          <cell r="E6">
            <v>55.375</v>
          </cell>
          <cell r="F6">
            <v>88</v>
          </cell>
          <cell r="G6">
            <v>17</v>
          </cell>
          <cell r="H6">
            <v>12.96</v>
          </cell>
          <cell r="I6" t="str">
            <v>S</v>
          </cell>
          <cell r="J6">
            <v>24.840000000000003</v>
          </cell>
          <cell r="K6">
            <v>0</v>
          </cell>
        </row>
        <row r="7">
          <cell r="B7">
            <v>25.754166666666666</v>
          </cell>
          <cell r="C7">
            <v>29.6</v>
          </cell>
          <cell r="D7">
            <v>22.5</v>
          </cell>
          <cell r="E7">
            <v>68.166666666666671</v>
          </cell>
          <cell r="F7">
            <v>88</v>
          </cell>
          <cell r="G7">
            <v>44</v>
          </cell>
          <cell r="H7">
            <v>25.56</v>
          </cell>
          <cell r="I7" t="str">
            <v>S</v>
          </cell>
          <cell r="J7">
            <v>42.84</v>
          </cell>
          <cell r="K7">
            <v>0</v>
          </cell>
        </row>
        <row r="8">
          <cell r="B8">
            <v>24.012499999999999</v>
          </cell>
          <cell r="C8">
            <v>28.4</v>
          </cell>
          <cell r="D8">
            <v>21.2</v>
          </cell>
          <cell r="E8">
            <v>79.958333333333329</v>
          </cell>
          <cell r="F8">
            <v>95</v>
          </cell>
          <cell r="G8">
            <v>54</v>
          </cell>
          <cell r="H8">
            <v>17.64</v>
          </cell>
          <cell r="I8" t="str">
            <v>S</v>
          </cell>
          <cell r="J8">
            <v>29.52</v>
          </cell>
          <cell r="K8">
            <v>0.8</v>
          </cell>
        </row>
        <row r="9">
          <cell r="B9">
            <v>25.275000000000002</v>
          </cell>
          <cell r="C9">
            <v>33.6</v>
          </cell>
          <cell r="D9">
            <v>18.7</v>
          </cell>
          <cell r="E9">
            <v>69.75</v>
          </cell>
          <cell r="F9">
            <v>94</v>
          </cell>
          <cell r="G9">
            <v>31</v>
          </cell>
          <cell r="H9">
            <v>13.68</v>
          </cell>
          <cell r="I9" t="str">
            <v>SE</v>
          </cell>
          <cell r="J9">
            <v>26.28</v>
          </cell>
          <cell r="K9">
            <v>0.2</v>
          </cell>
        </row>
        <row r="10">
          <cell r="B10">
            <v>27.962500000000002</v>
          </cell>
          <cell r="C10">
            <v>36.1</v>
          </cell>
          <cell r="D10">
            <v>21</v>
          </cell>
          <cell r="E10">
            <v>51.208333333333336</v>
          </cell>
          <cell r="F10">
            <v>76</v>
          </cell>
          <cell r="G10">
            <v>25</v>
          </cell>
          <cell r="H10">
            <v>14.76</v>
          </cell>
          <cell r="I10" t="str">
            <v>SE</v>
          </cell>
          <cell r="J10">
            <v>25.56</v>
          </cell>
          <cell r="K10">
            <v>0</v>
          </cell>
        </row>
        <row r="11">
          <cell r="B11">
            <v>29.487500000000008</v>
          </cell>
          <cell r="D11">
            <v>19.399999999999999</v>
          </cell>
          <cell r="E11">
            <v>47.416666666666664</v>
          </cell>
          <cell r="F11">
            <v>86</v>
          </cell>
          <cell r="G11">
            <v>23</v>
          </cell>
          <cell r="H11">
            <v>17.28</v>
          </cell>
          <cell r="I11" t="str">
            <v>N</v>
          </cell>
          <cell r="J11">
            <v>33.480000000000004</v>
          </cell>
          <cell r="K11">
            <v>0</v>
          </cell>
        </row>
        <row r="12">
          <cell r="B12">
            <v>30.133333333333329</v>
          </cell>
          <cell r="C12">
            <v>38.200000000000003</v>
          </cell>
          <cell r="D12">
            <v>22.4</v>
          </cell>
          <cell r="E12">
            <v>49.666666666666664</v>
          </cell>
          <cell r="F12">
            <v>80</v>
          </cell>
          <cell r="G12">
            <v>25</v>
          </cell>
          <cell r="H12">
            <v>18.36</v>
          </cell>
          <cell r="I12" t="str">
            <v>N</v>
          </cell>
          <cell r="J12">
            <v>47.16</v>
          </cell>
          <cell r="K12">
            <v>0.2</v>
          </cell>
        </row>
        <row r="13">
          <cell r="B13">
            <v>28.920833333333334</v>
          </cell>
          <cell r="C13">
            <v>38.1</v>
          </cell>
          <cell r="D13">
            <v>22.7</v>
          </cell>
          <cell r="E13">
            <v>59.791666666666664</v>
          </cell>
          <cell r="F13">
            <v>91</v>
          </cell>
          <cell r="G13">
            <v>24</v>
          </cell>
          <cell r="H13">
            <v>19.8</v>
          </cell>
          <cell r="I13" t="str">
            <v>N</v>
          </cell>
          <cell r="J13">
            <v>56.88</v>
          </cell>
          <cell r="K13">
            <v>4</v>
          </cell>
        </row>
        <row r="14">
          <cell r="B14">
            <v>23.970833333333335</v>
          </cell>
          <cell r="C14">
            <v>28.9</v>
          </cell>
          <cell r="D14">
            <v>21.3</v>
          </cell>
          <cell r="E14">
            <v>82.125</v>
          </cell>
          <cell r="F14">
            <v>95</v>
          </cell>
          <cell r="G14">
            <v>57</v>
          </cell>
          <cell r="H14">
            <v>15.48</v>
          </cell>
          <cell r="I14" t="str">
            <v>N</v>
          </cell>
          <cell r="J14">
            <v>27.720000000000002</v>
          </cell>
          <cell r="K14">
            <v>13.599999999999998</v>
          </cell>
        </row>
        <row r="15">
          <cell r="B15">
            <v>24.900000000000002</v>
          </cell>
          <cell r="C15">
            <v>29.8</v>
          </cell>
          <cell r="D15">
            <v>22.1</v>
          </cell>
          <cell r="E15">
            <v>80.708333333333329</v>
          </cell>
          <cell r="F15">
            <v>94</v>
          </cell>
          <cell r="G15">
            <v>60</v>
          </cell>
          <cell r="H15">
            <v>23.759999999999998</v>
          </cell>
          <cell r="I15" t="str">
            <v>SO</v>
          </cell>
          <cell r="J15">
            <v>33.840000000000003</v>
          </cell>
          <cell r="K15">
            <v>0</v>
          </cell>
        </row>
        <row r="16">
          <cell r="B16">
            <v>22.775000000000002</v>
          </cell>
          <cell r="C16">
            <v>28.5</v>
          </cell>
          <cell r="D16">
            <v>18.8</v>
          </cell>
          <cell r="E16">
            <v>82.125</v>
          </cell>
          <cell r="F16">
            <v>93</v>
          </cell>
          <cell r="G16">
            <v>59</v>
          </cell>
          <cell r="H16">
            <v>33.119999999999997</v>
          </cell>
          <cell r="I16" t="str">
            <v>SO</v>
          </cell>
          <cell r="J16">
            <v>52.92</v>
          </cell>
          <cell r="K16">
            <v>0</v>
          </cell>
        </row>
        <row r="17">
          <cell r="B17">
            <v>24.245833333333337</v>
          </cell>
          <cell r="C17">
            <v>33.200000000000003</v>
          </cell>
          <cell r="D17">
            <v>16.8</v>
          </cell>
          <cell r="E17">
            <v>65.916666666666671</v>
          </cell>
          <cell r="F17">
            <v>94</v>
          </cell>
          <cell r="G17">
            <v>33</v>
          </cell>
          <cell r="H17">
            <v>13.32</v>
          </cell>
          <cell r="I17" t="str">
            <v>S</v>
          </cell>
          <cell r="J17">
            <v>41.4</v>
          </cell>
          <cell r="K17">
            <v>0</v>
          </cell>
        </row>
        <row r="18">
          <cell r="B18">
            <v>28.691666666666677</v>
          </cell>
          <cell r="C18">
            <v>38.299999999999997</v>
          </cell>
          <cell r="D18">
            <v>19.899999999999999</v>
          </cell>
          <cell r="E18">
            <v>57.875</v>
          </cell>
          <cell r="F18">
            <v>91</v>
          </cell>
          <cell r="G18">
            <v>22</v>
          </cell>
          <cell r="H18">
            <v>12.96</v>
          </cell>
          <cell r="I18" t="str">
            <v>N</v>
          </cell>
          <cell r="J18">
            <v>45.72</v>
          </cell>
          <cell r="K18">
            <v>0</v>
          </cell>
        </row>
        <row r="19">
          <cell r="B19">
            <v>30.533333333333331</v>
          </cell>
          <cell r="C19">
            <v>39.299999999999997</v>
          </cell>
          <cell r="D19">
            <v>21.2</v>
          </cell>
          <cell r="E19">
            <v>46.625</v>
          </cell>
          <cell r="F19">
            <v>85</v>
          </cell>
          <cell r="G19">
            <v>13</v>
          </cell>
          <cell r="H19">
            <v>18.36</v>
          </cell>
          <cell r="I19" t="str">
            <v>N</v>
          </cell>
          <cell r="J19">
            <v>36.36</v>
          </cell>
          <cell r="K19">
            <v>0</v>
          </cell>
        </row>
        <row r="20">
          <cell r="B20">
            <v>30.895833333333329</v>
          </cell>
          <cell r="C20">
            <v>40.200000000000003</v>
          </cell>
          <cell r="D20">
            <v>22.6</v>
          </cell>
          <cell r="E20">
            <v>43.458333333333336</v>
          </cell>
          <cell r="F20">
            <v>79</v>
          </cell>
          <cell r="G20">
            <v>13</v>
          </cell>
          <cell r="H20">
            <v>12.24</v>
          </cell>
          <cell r="I20" t="str">
            <v>O</v>
          </cell>
          <cell r="J20">
            <v>29.880000000000003</v>
          </cell>
          <cell r="K20">
            <v>0</v>
          </cell>
        </row>
        <row r="21">
          <cell r="B21">
            <v>31.716666666666672</v>
          </cell>
          <cell r="C21">
            <v>41</v>
          </cell>
          <cell r="D21">
            <v>19.399999999999999</v>
          </cell>
          <cell r="E21">
            <v>37</v>
          </cell>
          <cell r="F21">
            <v>84</v>
          </cell>
          <cell r="G21">
            <v>11</v>
          </cell>
          <cell r="H21">
            <v>14.04</v>
          </cell>
          <cell r="I21" t="str">
            <v>SE</v>
          </cell>
          <cell r="J21">
            <v>36</v>
          </cell>
          <cell r="K21">
            <v>0</v>
          </cell>
        </row>
        <row r="22">
          <cell r="B22">
            <v>29.916666666666657</v>
          </cell>
          <cell r="C22">
            <v>36.799999999999997</v>
          </cell>
          <cell r="D22">
            <v>22.8</v>
          </cell>
          <cell r="E22">
            <v>47.791666666666664</v>
          </cell>
          <cell r="F22">
            <v>78</v>
          </cell>
          <cell r="G22">
            <v>27</v>
          </cell>
          <cell r="H22">
            <v>20.16</v>
          </cell>
          <cell r="I22" t="str">
            <v>SE</v>
          </cell>
          <cell r="J22">
            <v>34.92</v>
          </cell>
          <cell r="K22">
            <v>0</v>
          </cell>
        </row>
        <row r="23">
          <cell r="B23">
            <v>30.108333333333331</v>
          </cell>
          <cell r="C23">
            <v>40.299999999999997</v>
          </cell>
          <cell r="D23">
            <v>21.2</v>
          </cell>
          <cell r="E23">
            <v>46.75</v>
          </cell>
          <cell r="F23">
            <v>78</v>
          </cell>
          <cell r="G23">
            <v>15</v>
          </cell>
          <cell r="H23">
            <v>17.64</v>
          </cell>
          <cell r="I23" t="str">
            <v>SE</v>
          </cell>
          <cell r="J23">
            <v>29.16</v>
          </cell>
          <cell r="K23">
            <v>0</v>
          </cell>
        </row>
        <row r="24">
          <cell r="B24">
            <v>31.566666666666663</v>
          </cell>
          <cell r="C24">
            <v>40.5</v>
          </cell>
          <cell r="D24">
            <v>24.1</v>
          </cell>
          <cell r="E24">
            <v>37.583333333333336</v>
          </cell>
          <cell r="F24">
            <v>60</v>
          </cell>
          <cell r="G24">
            <v>15</v>
          </cell>
          <cell r="H24">
            <v>21.240000000000002</v>
          </cell>
          <cell r="I24" t="str">
            <v>N</v>
          </cell>
          <cell r="J24">
            <v>38.519999999999996</v>
          </cell>
          <cell r="K24">
            <v>0</v>
          </cell>
        </row>
        <row r="25">
          <cell r="B25">
            <v>29.783333333333331</v>
          </cell>
          <cell r="C25">
            <v>38.1</v>
          </cell>
          <cell r="D25">
            <v>23.2</v>
          </cell>
          <cell r="E25">
            <v>57.833333333333336</v>
          </cell>
          <cell r="F25">
            <v>92</v>
          </cell>
          <cell r="G25">
            <v>28</v>
          </cell>
          <cell r="H25">
            <v>18.720000000000002</v>
          </cell>
          <cell r="I25" t="str">
            <v>SO</v>
          </cell>
          <cell r="J25">
            <v>30.96</v>
          </cell>
          <cell r="K25">
            <v>13.8</v>
          </cell>
        </row>
        <row r="26">
          <cell r="B26">
            <v>29.120833333333337</v>
          </cell>
          <cell r="C26">
            <v>37.6</v>
          </cell>
          <cell r="D26">
            <v>24.4</v>
          </cell>
          <cell r="E26">
            <v>62.958333333333336</v>
          </cell>
          <cell r="F26">
            <v>85</v>
          </cell>
          <cell r="G26">
            <v>32</v>
          </cell>
          <cell r="H26">
            <v>20.16</v>
          </cell>
          <cell r="I26" t="str">
            <v>SO</v>
          </cell>
          <cell r="J26">
            <v>41.76</v>
          </cell>
          <cell r="K26">
            <v>0</v>
          </cell>
        </row>
        <row r="27">
          <cell r="B27">
            <v>24.958333333333329</v>
          </cell>
          <cell r="C27">
            <v>29.2</v>
          </cell>
          <cell r="D27">
            <v>21.6</v>
          </cell>
          <cell r="E27">
            <v>75.25</v>
          </cell>
          <cell r="F27">
            <v>94</v>
          </cell>
          <cell r="G27">
            <v>49</v>
          </cell>
          <cell r="H27">
            <v>28.8</v>
          </cell>
          <cell r="I27" t="str">
            <v>SE</v>
          </cell>
          <cell r="J27">
            <v>61.560000000000009</v>
          </cell>
          <cell r="K27">
            <v>28.2</v>
          </cell>
        </row>
        <row r="28">
          <cell r="B28">
            <v>25.908333333333331</v>
          </cell>
          <cell r="C28">
            <v>33.4</v>
          </cell>
          <cell r="D28">
            <v>20.399999999999999</v>
          </cell>
          <cell r="E28">
            <v>71.166666666666671</v>
          </cell>
          <cell r="F28">
            <v>93</v>
          </cell>
          <cell r="G28">
            <v>41</v>
          </cell>
          <cell r="H28">
            <v>12.96</v>
          </cell>
          <cell r="I28" t="str">
            <v>S</v>
          </cell>
          <cell r="J28">
            <v>24.840000000000003</v>
          </cell>
          <cell r="K28">
            <v>0</v>
          </cell>
        </row>
        <row r="29">
          <cell r="B29">
            <v>25.520833333333332</v>
          </cell>
          <cell r="C29">
            <v>30.1</v>
          </cell>
          <cell r="D29">
            <v>22.1</v>
          </cell>
          <cell r="E29">
            <v>75.666666666666671</v>
          </cell>
          <cell r="F29">
            <v>88</v>
          </cell>
          <cell r="G29">
            <v>59</v>
          </cell>
          <cell r="H29">
            <v>14.4</v>
          </cell>
          <cell r="I29" t="str">
            <v>NE</v>
          </cell>
          <cell r="J29">
            <v>34.200000000000003</v>
          </cell>
          <cell r="K29">
            <v>0.4</v>
          </cell>
        </row>
        <row r="30">
          <cell r="B30">
            <v>26.987499999999997</v>
          </cell>
          <cell r="C30">
            <v>32.9</v>
          </cell>
          <cell r="D30">
            <v>22.9</v>
          </cell>
          <cell r="E30">
            <v>68.75</v>
          </cell>
          <cell r="F30">
            <v>90</v>
          </cell>
          <cell r="G30">
            <v>41</v>
          </cell>
          <cell r="H30">
            <v>18</v>
          </cell>
          <cell r="I30" t="str">
            <v>N</v>
          </cell>
          <cell r="J30">
            <v>32.04</v>
          </cell>
          <cell r="K30">
            <v>0</v>
          </cell>
        </row>
        <row r="31">
          <cell r="B31">
            <v>26.270833333333339</v>
          </cell>
          <cell r="C31">
            <v>33.799999999999997</v>
          </cell>
          <cell r="D31">
            <v>20.6</v>
          </cell>
          <cell r="E31">
            <v>76.583333333333329</v>
          </cell>
          <cell r="F31">
            <v>95</v>
          </cell>
          <cell r="G31">
            <v>41</v>
          </cell>
          <cell r="H31">
            <v>14.04</v>
          </cell>
          <cell r="I31" t="str">
            <v>S</v>
          </cell>
          <cell r="J31">
            <v>58.680000000000007</v>
          </cell>
          <cell r="K31">
            <v>21.2</v>
          </cell>
        </row>
        <row r="32">
          <cell r="B32">
            <v>24.783333333333335</v>
          </cell>
          <cell r="C32">
            <v>29.3</v>
          </cell>
          <cell r="D32">
            <v>22</v>
          </cell>
          <cell r="E32">
            <v>82.041666666666671</v>
          </cell>
          <cell r="F32">
            <v>94</v>
          </cell>
          <cell r="G32">
            <v>59</v>
          </cell>
          <cell r="H32">
            <v>14.76</v>
          </cell>
          <cell r="I32" t="str">
            <v>N</v>
          </cell>
          <cell r="J32">
            <v>23.759999999999998</v>
          </cell>
          <cell r="K32">
            <v>0.60000000000000009</v>
          </cell>
        </row>
        <row r="33">
          <cell r="B33">
            <v>26.770833333333332</v>
          </cell>
          <cell r="C33">
            <v>32.799999999999997</v>
          </cell>
          <cell r="D33">
            <v>22.3</v>
          </cell>
          <cell r="E33">
            <v>71.708333333333329</v>
          </cell>
          <cell r="F33">
            <v>93</v>
          </cell>
          <cell r="G33">
            <v>41</v>
          </cell>
          <cell r="H33">
            <v>20.16</v>
          </cell>
          <cell r="I33" t="str">
            <v>L</v>
          </cell>
          <cell r="J33">
            <v>30.240000000000002</v>
          </cell>
          <cell r="K33">
            <v>0</v>
          </cell>
        </row>
        <row r="34">
          <cell r="B34">
            <v>28.129166666666666</v>
          </cell>
          <cell r="C34">
            <v>34.9</v>
          </cell>
          <cell r="D34">
            <v>22.6</v>
          </cell>
          <cell r="E34">
            <v>61.833333333333336</v>
          </cell>
          <cell r="F34">
            <v>83</v>
          </cell>
          <cell r="G34">
            <v>38</v>
          </cell>
          <cell r="H34">
            <v>12.96</v>
          </cell>
          <cell r="I34" t="str">
            <v>SE</v>
          </cell>
          <cell r="J34">
            <v>33.480000000000004</v>
          </cell>
          <cell r="K34">
            <v>0</v>
          </cell>
        </row>
        <row r="35">
          <cell r="B35">
            <v>24.320833333333336</v>
          </cell>
          <cell r="C35">
            <v>28.3</v>
          </cell>
          <cell r="D35">
            <v>23.2</v>
          </cell>
          <cell r="E35">
            <v>86.208333333333329</v>
          </cell>
          <cell r="F35">
            <v>92</v>
          </cell>
          <cell r="G35">
            <v>64</v>
          </cell>
          <cell r="H35">
            <v>11.520000000000001</v>
          </cell>
          <cell r="I35" t="str">
            <v>NE</v>
          </cell>
          <cell r="J35">
            <v>22.32</v>
          </cell>
          <cell r="K35">
            <v>6.8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3.0000000000000004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0.60000000000000009</v>
          </cell>
        </row>
      </sheetData>
      <sheetData sheetId="6">
        <row r="5">
          <cell r="K5">
            <v>0.2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21.845833333333331</v>
          </cell>
          <cell r="C5">
            <v>29.1</v>
          </cell>
          <cell r="D5">
            <v>17.100000000000001</v>
          </cell>
          <cell r="E5">
            <v>77.875</v>
          </cell>
          <cell r="F5">
            <v>97</v>
          </cell>
          <cell r="G5">
            <v>46</v>
          </cell>
          <cell r="H5">
            <v>18.36</v>
          </cell>
          <cell r="I5" t="str">
            <v>NO</v>
          </cell>
          <cell r="J5">
            <v>36.72</v>
          </cell>
          <cell r="K5">
            <v>0.2</v>
          </cell>
        </row>
        <row r="6">
          <cell r="B6">
            <v>25.587499999999995</v>
          </cell>
          <cell r="C6">
            <v>33</v>
          </cell>
          <cell r="D6">
            <v>20.399999999999999</v>
          </cell>
          <cell r="E6">
            <v>64.375</v>
          </cell>
          <cell r="F6">
            <v>84</v>
          </cell>
          <cell r="G6">
            <v>34</v>
          </cell>
          <cell r="H6">
            <v>17.64</v>
          </cell>
          <cell r="I6" t="str">
            <v>NO</v>
          </cell>
          <cell r="J6">
            <v>38.880000000000003</v>
          </cell>
          <cell r="K6">
            <v>0</v>
          </cell>
        </row>
        <row r="7">
          <cell r="B7">
            <v>19.920833333333338</v>
          </cell>
          <cell r="C7">
            <v>27.9</v>
          </cell>
          <cell r="D7">
            <v>18</v>
          </cell>
          <cell r="E7">
            <v>89.833333333333329</v>
          </cell>
          <cell r="F7">
            <v>96</v>
          </cell>
          <cell r="G7">
            <v>57</v>
          </cell>
          <cell r="H7">
            <v>19.440000000000001</v>
          </cell>
          <cell r="I7" t="str">
            <v>O</v>
          </cell>
          <cell r="J7">
            <v>43.56</v>
          </cell>
          <cell r="K7">
            <v>43.400000000000013</v>
          </cell>
        </row>
        <row r="8">
          <cell r="B8">
            <v>20.099999999999998</v>
          </cell>
          <cell r="C8">
            <v>25.4</v>
          </cell>
          <cell r="D8">
            <v>16.7</v>
          </cell>
          <cell r="E8">
            <v>85.541666666666671</v>
          </cell>
          <cell r="F8">
            <v>97</v>
          </cell>
          <cell r="G8">
            <v>61</v>
          </cell>
          <cell r="H8">
            <v>12.96</v>
          </cell>
          <cell r="I8" t="str">
            <v>SO</v>
          </cell>
          <cell r="J8">
            <v>30.96</v>
          </cell>
          <cell r="K8">
            <v>1</v>
          </cell>
        </row>
        <row r="9">
          <cell r="B9">
            <v>23.637500000000003</v>
          </cell>
          <cell r="C9">
            <v>31</v>
          </cell>
          <cell r="D9">
            <v>18.399999999999999</v>
          </cell>
          <cell r="E9">
            <v>72.291666666666671</v>
          </cell>
          <cell r="F9">
            <v>91</v>
          </cell>
          <cell r="G9">
            <v>42</v>
          </cell>
          <cell r="H9">
            <v>15.840000000000002</v>
          </cell>
          <cell r="I9" t="str">
            <v>NO</v>
          </cell>
          <cell r="J9">
            <v>30.96</v>
          </cell>
          <cell r="K9">
            <v>0</v>
          </cell>
        </row>
        <row r="10">
          <cell r="B10">
            <v>25.504166666666663</v>
          </cell>
          <cell r="C10">
            <v>32.700000000000003</v>
          </cell>
          <cell r="D10">
            <v>20.100000000000001</v>
          </cell>
          <cell r="E10">
            <v>68.583333333333329</v>
          </cell>
          <cell r="F10">
            <v>91</v>
          </cell>
          <cell r="G10">
            <v>42</v>
          </cell>
          <cell r="H10">
            <v>23.040000000000003</v>
          </cell>
          <cell r="I10" t="str">
            <v>NO</v>
          </cell>
          <cell r="J10">
            <v>45.72</v>
          </cell>
          <cell r="K10">
            <v>0</v>
          </cell>
        </row>
        <row r="11">
          <cell r="B11">
            <v>26.674999999999997</v>
          </cell>
          <cell r="C11">
            <v>34.1</v>
          </cell>
          <cell r="D11">
            <v>20.2</v>
          </cell>
          <cell r="E11">
            <v>60</v>
          </cell>
          <cell r="F11">
            <v>80</v>
          </cell>
          <cell r="G11">
            <v>33</v>
          </cell>
          <cell r="H11">
            <v>19.440000000000001</v>
          </cell>
          <cell r="I11" t="str">
            <v>NO</v>
          </cell>
          <cell r="J11">
            <v>46.080000000000005</v>
          </cell>
          <cell r="K11">
            <v>0</v>
          </cell>
        </row>
        <row r="12">
          <cell r="B12">
            <v>27.150000000000002</v>
          </cell>
          <cell r="C12">
            <v>32.200000000000003</v>
          </cell>
          <cell r="D12">
            <v>23.9</v>
          </cell>
          <cell r="E12">
            <v>65.208333333333329</v>
          </cell>
          <cell r="F12">
            <v>82</v>
          </cell>
          <cell r="G12">
            <v>43</v>
          </cell>
          <cell r="H12">
            <v>19.440000000000001</v>
          </cell>
          <cell r="I12" t="str">
            <v>NO</v>
          </cell>
          <cell r="J12">
            <v>51.480000000000004</v>
          </cell>
          <cell r="K12">
            <v>0</v>
          </cell>
        </row>
        <row r="13">
          <cell r="B13">
            <v>23.412499999999998</v>
          </cell>
          <cell r="C13">
            <v>27.5</v>
          </cell>
          <cell r="D13">
            <v>17.899999999999999</v>
          </cell>
          <cell r="E13">
            <v>76.291666666666671</v>
          </cell>
          <cell r="F13">
            <v>95</v>
          </cell>
          <cell r="G13">
            <v>55</v>
          </cell>
          <cell r="H13">
            <v>18.720000000000002</v>
          </cell>
          <cell r="I13" t="str">
            <v>NO</v>
          </cell>
          <cell r="J13">
            <v>37.800000000000004</v>
          </cell>
          <cell r="K13">
            <v>0</v>
          </cell>
        </row>
        <row r="14">
          <cell r="B14">
            <v>15.50416666666667</v>
          </cell>
          <cell r="C14">
            <v>18</v>
          </cell>
          <cell r="D14">
            <v>14</v>
          </cell>
          <cell r="E14">
            <v>93.708333333333329</v>
          </cell>
          <cell r="F14">
            <v>96</v>
          </cell>
          <cell r="G14">
            <v>86</v>
          </cell>
          <cell r="H14">
            <v>16.559999999999999</v>
          </cell>
          <cell r="I14" t="str">
            <v>O</v>
          </cell>
          <cell r="J14">
            <v>29.880000000000003</v>
          </cell>
          <cell r="K14">
            <v>2.2000000000000002</v>
          </cell>
        </row>
        <row r="15">
          <cell r="B15">
            <v>13.079166666666666</v>
          </cell>
          <cell r="C15">
            <v>14.4</v>
          </cell>
          <cell r="D15">
            <v>11.8</v>
          </cell>
          <cell r="E15">
            <v>95.583333333333329</v>
          </cell>
          <cell r="F15">
            <v>97</v>
          </cell>
          <cell r="G15">
            <v>90</v>
          </cell>
          <cell r="H15">
            <v>16.920000000000002</v>
          </cell>
          <cell r="I15" t="str">
            <v>SO</v>
          </cell>
          <cell r="J15">
            <v>33.480000000000004</v>
          </cell>
          <cell r="K15">
            <v>23.8</v>
          </cell>
        </row>
        <row r="16">
          <cell r="B16">
            <v>12.745833333333335</v>
          </cell>
          <cell r="C16">
            <v>14.3</v>
          </cell>
          <cell r="D16">
            <v>11.7</v>
          </cell>
          <cell r="E16">
            <v>96.541666666666671</v>
          </cell>
          <cell r="F16">
            <v>97</v>
          </cell>
          <cell r="G16">
            <v>94</v>
          </cell>
          <cell r="H16">
            <v>16.2</v>
          </cell>
          <cell r="I16" t="str">
            <v>SO</v>
          </cell>
          <cell r="J16">
            <v>33.480000000000004</v>
          </cell>
          <cell r="K16">
            <v>47.999999999999993</v>
          </cell>
        </row>
        <row r="17">
          <cell r="B17">
            <v>16.920833333333334</v>
          </cell>
          <cell r="C17">
            <v>22.8</v>
          </cell>
          <cell r="D17">
            <v>13.5</v>
          </cell>
          <cell r="E17">
            <v>87.416666666666671</v>
          </cell>
          <cell r="F17">
            <v>96</v>
          </cell>
          <cell r="G17">
            <v>71</v>
          </cell>
          <cell r="H17">
            <v>21.6</v>
          </cell>
          <cell r="I17" t="str">
            <v>NO</v>
          </cell>
          <cell r="J17">
            <v>41.76</v>
          </cell>
          <cell r="K17">
            <v>0</v>
          </cell>
        </row>
        <row r="18">
          <cell r="B18">
            <v>24.229166666666668</v>
          </cell>
          <cell r="C18">
            <v>32.4</v>
          </cell>
          <cell r="D18">
            <v>18</v>
          </cell>
          <cell r="E18">
            <v>71.5</v>
          </cell>
          <cell r="F18">
            <v>95</v>
          </cell>
          <cell r="G18">
            <v>38</v>
          </cell>
          <cell r="H18">
            <v>23.040000000000003</v>
          </cell>
          <cell r="I18" t="str">
            <v>NO</v>
          </cell>
          <cell r="J18">
            <v>57.960000000000008</v>
          </cell>
          <cell r="K18">
            <v>0</v>
          </cell>
        </row>
        <row r="19">
          <cell r="B19">
            <v>28.674999999999997</v>
          </cell>
          <cell r="C19">
            <v>34</v>
          </cell>
          <cell r="D19">
            <v>24.9</v>
          </cell>
          <cell r="E19">
            <v>53.875</v>
          </cell>
          <cell r="F19">
            <v>68</v>
          </cell>
          <cell r="G19">
            <v>33</v>
          </cell>
          <cell r="H19">
            <v>19.8</v>
          </cell>
          <cell r="I19" t="str">
            <v>NO</v>
          </cell>
          <cell r="J19">
            <v>53.64</v>
          </cell>
          <cell r="K19">
            <v>0</v>
          </cell>
        </row>
        <row r="20">
          <cell r="B20">
            <v>29.116666666666664</v>
          </cell>
          <cell r="C20">
            <v>33.5</v>
          </cell>
          <cell r="D20">
            <v>24.6</v>
          </cell>
          <cell r="E20">
            <v>52.25</v>
          </cell>
          <cell r="F20">
            <v>64</v>
          </cell>
          <cell r="G20">
            <v>41</v>
          </cell>
          <cell r="H20">
            <v>19.8</v>
          </cell>
          <cell r="I20" t="str">
            <v>NO</v>
          </cell>
          <cell r="J20">
            <v>45.72</v>
          </cell>
          <cell r="K20">
            <v>0</v>
          </cell>
        </row>
        <row r="21">
          <cell r="B21">
            <v>25.191666666666663</v>
          </cell>
          <cell r="C21">
            <v>30.3</v>
          </cell>
          <cell r="D21">
            <v>20.8</v>
          </cell>
          <cell r="E21">
            <v>77.333333333333329</v>
          </cell>
          <cell r="F21">
            <v>96</v>
          </cell>
          <cell r="G21">
            <v>48</v>
          </cell>
          <cell r="H21">
            <v>17.28</v>
          </cell>
          <cell r="I21" t="str">
            <v>SO</v>
          </cell>
          <cell r="J21">
            <v>37.800000000000004</v>
          </cell>
          <cell r="K21">
            <v>1.6</v>
          </cell>
        </row>
        <row r="22">
          <cell r="B22">
            <v>25.270833333333329</v>
          </cell>
          <cell r="C22">
            <v>32</v>
          </cell>
          <cell r="D22">
            <v>19.8</v>
          </cell>
          <cell r="E22">
            <v>70.875</v>
          </cell>
          <cell r="F22">
            <v>89</v>
          </cell>
          <cell r="G22">
            <v>46</v>
          </cell>
          <cell r="H22">
            <v>16.2</v>
          </cell>
          <cell r="I22" t="str">
            <v>O</v>
          </cell>
          <cell r="J22">
            <v>37.440000000000005</v>
          </cell>
          <cell r="K22">
            <v>0</v>
          </cell>
        </row>
        <row r="23">
          <cell r="B23">
            <v>25.345833333333331</v>
          </cell>
          <cell r="C23">
            <v>32.799999999999997</v>
          </cell>
          <cell r="D23">
            <v>19</v>
          </cell>
          <cell r="E23">
            <v>65.791666666666671</v>
          </cell>
          <cell r="F23">
            <v>87</v>
          </cell>
          <cell r="G23">
            <v>41</v>
          </cell>
          <cell r="H23">
            <v>26.28</v>
          </cell>
          <cell r="I23" t="str">
            <v>NO</v>
          </cell>
          <cell r="J23">
            <v>46.800000000000004</v>
          </cell>
          <cell r="K23">
            <v>0</v>
          </cell>
        </row>
        <row r="24">
          <cell r="B24">
            <v>28.716666666666669</v>
          </cell>
          <cell r="C24">
            <v>34.6</v>
          </cell>
          <cell r="D24">
            <v>22.2</v>
          </cell>
          <cell r="E24">
            <v>60.5</v>
          </cell>
          <cell r="F24">
            <v>88</v>
          </cell>
          <cell r="G24">
            <v>37</v>
          </cell>
          <cell r="H24">
            <v>18</v>
          </cell>
          <cell r="I24" t="str">
            <v>O</v>
          </cell>
          <cell r="J24">
            <v>48.96</v>
          </cell>
          <cell r="K24">
            <v>0</v>
          </cell>
        </row>
        <row r="25">
          <cell r="B25">
            <v>29.774999999999995</v>
          </cell>
          <cell r="C25">
            <v>34.4</v>
          </cell>
          <cell r="D25">
            <v>26.4</v>
          </cell>
          <cell r="E25">
            <v>48.75</v>
          </cell>
          <cell r="F25">
            <v>64</v>
          </cell>
          <cell r="G25">
            <v>33</v>
          </cell>
          <cell r="H25">
            <v>21.6</v>
          </cell>
          <cell r="I25" t="str">
            <v>O</v>
          </cell>
          <cell r="J25">
            <v>44.64</v>
          </cell>
          <cell r="K25">
            <v>0</v>
          </cell>
        </row>
        <row r="26">
          <cell r="B26">
            <v>30.345833333333342</v>
          </cell>
          <cell r="C26">
            <v>35.200000000000003</v>
          </cell>
          <cell r="D26">
            <v>26.3</v>
          </cell>
          <cell r="E26">
            <v>46.833333333333336</v>
          </cell>
          <cell r="F26">
            <v>60</v>
          </cell>
          <cell r="G26">
            <v>32</v>
          </cell>
          <cell r="H26">
            <v>21.240000000000002</v>
          </cell>
          <cell r="I26" t="str">
            <v>O</v>
          </cell>
          <cell r="J26">
            <v>45.36</v>
          </cell>
          <cell r="K26">
            <v>0</v>
          </cell>
        </row>
        <row r="27">
          <cell r="B27">
            <v>24.7</v>
          </cell>
          <cell r="C27">
            <v>31.4</v>
          </cell>
          <cell r="D27">
            <v>20.6</v>
          </cell>
          <cell r="E27">
            <v>71.208333333333329</v>
          </cell>
          <cell r="F27">
            <v>87</v>
          </cell>
          <cell r="G27">
            <v>42</v>
          </cell>
          <cell r="H27">
            <v>23.759999999999998</v>
          </cell>
          <cell r="I27" t="str">
            <v>NO</v>
          </cell>
          <cell r="J27">
            <v>54</v>
          </cell>
          <cell r="K27">
            <v>0.4</v>
          </cell>
        </row>
        <row r="28">
          <cell r="B28">
            <v>24.337500000000002</v>
          </cell>
          <cell r="C28">
            <v>31.2</v>
          </cell>
          <cell r="D28">
            <v>19.399999999999999</v>
          </cell>
          <cell r="E28">
            <v>72.833333333333329</v>
          </cell>
          <cell r="F28">
            <v>94</v>
          </cell>
          <cell r="G28">
            <v>44</v>
          </cell>
          <cell r="H28">
            <v>19.079999999999998</v>
          </cell>
          <cell r="I28" t="str">
            <v>NO</v>
          </cell>
          <cell r="J28">
            <v>40.680000000000007</v>
          </cell>
          <cell r="K28">
            <v>0</v>
          </cell>
        </row>
        <row r="29">
          <cell r="B29">
            <v>24.908333333333328</v>
          </cell>
          <cell r="C29">
            <v>34.299999999999997</v>
          </cell>
          <cell r="D29">
            <v>20.100000000000001</v>
          </cell>
          <cell r="E29">
            <v>69.708333333333329</v>
          </cell>
          <cell r="F29">
            <v>88</v>
          </cell>
          <cell r="G29">
            <v>35</v>
          </cell>
          <cell r="H29">
            <v>24.48</v>
          </cell>
          <cell r="I29" t="str">
            <v>NO</v>
          </cell>
          <cell r="J29">
            <v>46.440000000000005</v>
          </cell>
          <cell r="K29">
            <v>0</v>
          </cell>
        </row>
        <row r="30">
          <cell r="B30">
            <v>22.854166666666668</v>
          </cell>
          <cell r="C30">
            <v>27.3</v>
          </cell>
          <cell r="D30">
            <v>20.3</v>
          </cell>
          <cell r="E30">
            <v>83.916666666666671</v>
          </cell>
          <cell r="F30">
            <v>95</v>
          </cell>
          <cell r="G30">
            <v>64</v>
          </cell>
          <cell r="H30">
            <v>20.16</v>
          </cell>
          <cell r="I30" t="str">
            <v>O</v>
          </cell>
          <cell r="J30">
            <v>34.200000000000003</v>
          </cell>
          <cell r="K30">
            <v>4.2</v>
          </cell>
        </row>
        <row r="31">
          <cell r="B31">
            <v>20.016666666666669</v>
          </cell>
          <cell r="C31">
            <v>23</v>
          </cell>
          <cell r="D31">
            <v>17.5</v>
          </cell>
          <cell r="E31">
            <v>92.291666666666671</v>
          </cell>
          <cell r="F31">
            <v>96</v>
          </cell>
          <cell r="G31">
            <v>84</v>
          </cell>
          <cell r="H31">
            <v>30.6</v>
          </cell>
          <cell r="I31" t="str">
            <v>NO</v>
          </cell>
          <cell r="J31">
            <v>58.32</v>
          </cell>
          <cell r="K31">
            <v>44.79999999999999</v>
          </cell>
        </row>
        <row r="32">
          <cell r="B32">
            <v>23.104166666666661</v>
          </cell>
          <cell r="C32">
            <v>29.7</v>
          </cell>
          <cell r="D32">
            <v>18.600000000000001</v>
          </cell>
          <cell r="E32">
            <v>78.458333333333329</v>
          </cell>
          <cell r="F32">
            <v>96</v>
          </cell>
          <cell r="G32">
            <v>51</v>
          </cell>
          <cell r="H32">
            <v>12.24</v>
          </cell>
          <cell r="I32" t="str">
            <v>O</v>
          </cell>
          <cell r="J32">
            <v>23.040000000000003</v>
          </cell>
          <cell r="K32">
            <v>0.2</v>
          </cell>
        </row>
        <row r="33">
          <cell r="B33">
            <v>24.9375</v>
          </cell>
          <cell r="C33">
            <v>31.3</v>
          </cell>
          <cell r="D33">
            <v>19.7</v>
          </cell>
          <cell r="E33">
            <v>73.125</v>
          </cell>
          <cell r="F33">
            <v>93</v>
          </cell>
          <cell r="G33">
            <v>46</v>
          </cell>
          <cell r="H33">
            <v>24.12</v>
          </cell>
          <cell r="I33" t="str">
            <v>NO</v>
          </cell>
          <cell r="J33">
            <v>46.440000000000005</v>
          </cell>
          <cell r="K33">
            <v>0</v>
          </cell>
        </row>
        <row r="34">
          <cell r="B34">
            <v>23.829166666666666</v>
          </cell>
          <cell r="C34">
            <v>31.1</v>
          </cell>
          <cell r="D34">
            <v>19.600000000000001</v>
          </cell>
          <cell r="E34">
            <v>74.791666666666671</v>
          </cell>
          <cell r="F34">
            <v>94</v>
          </cell>
          <cell r="G34">
            <v>49</v>
          </cell>
          <cell r="H34">
            <v>21.96</v>
          </cell>
          <cell r="I34" t="str">
            <v>NO</v>
          </cell>
          <cell r="J34">
            <v>39.96</v>
          </cell>
          <cell r="K34">
            <v>0.2</v>
          </cell>
        </row>
        <row r="35">
          <cell r="B35">
            <v>21.500000000000004</v>
          </cell>
          <cell r="C35">
            <v>26.4</v>
          </cell>
          <cell r="D35">
            <v>19.2</v>
          </cell>
          <cell r="E35">
            <v>86.833333333333329</v>
          </cell>
          <cell r="F35">
            <v>96</v>
          </cell>
          <cell r="G35">
            <v>67</v>
          </cell>
          <cell r="H35">
            <v>13.32</v>
          </cell>
          <cell r="I35" t="str">
            <v>SO</v>
          </cell>
          <cell r="J35">
            <v>33.119999999999997</v>
          </cell>
          <cell r="K35">
            <v>5.0000000000000009</v>
          </cell>
        </row>
        <row r="36">
          <cell r="I36" t="str">
            <v>NO</v>
          </cell>
        </row>
      </sheetData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2.2000000000000002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35.400000000000006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25.925000000000001</v>
          </cell>
          <cell r="C5">
            <v>33.6</v>
          </cell>
          <cell r="D5">
            <v>20.2</v>
          </cell>
          <cell r="E5">
            <v>69.5</v>
          </cell>
          <cell r="F5">
            <v>92</v>
          </cell>
          <cell r="G5">
            <v>41</v>
          </cell>
          <cell r="H5">
            <v>5.04</v>
          </cell>
          <cell r="I5" t="str">
            <v>SO</v>
          </cell>
          <cell r="J5">
            <v>28.08</v>
          </cell>
          <cell r="K5">
            <v>0</v>
          </cell>
        </row>
        <row r="6">
          <cell r="B6">
            <v>28.895833333333332</v>
          </cell>
          <cell r="C6">
            <v>35.200000000000003</v>
          </cell>
          <cell r="D6">
            <v>22.1</v>
          </cell>
          <cell r="E6">
            <v>61.916666666666664</v>
          </cell>
          <cell r="F6">
            <v>88</v>
          </cell>
          <cell r="G6">
            <v>39</v>
          </cell>
          <cell r="H6">
            <v>11.16</v>
          </cell>
          <cell r="I6" t="str">
            <v>SO</v>
          </cell>
          <cell r="J6">
            <v>31.319999999999997</v>
          </cell>
          <cell r="K6">
            <v>0</v>
          </cell>
        </row>
        <row r="7">
          <cell r="B7">
            <v>23.037499999999998</v>
          </cell>
          <cell r="C7">
            <v>30.5</v>
          </cell>
          <cell r="D7">
            <v>19.2</v>
          </cell>
          <cell r="E7">
            <v>86.333333333333329</v>
          </cell>
          <cell r="F7">
            <v>94</v>
          </cell>
          <cell r="G7">
            <v>57</v>
          </cell>
          <cell r="H7">
            <v>11.520000000000001</v>
          </cell>
          <cell r="I7" t="str">
            <v>SO</v>
          </cell>
          <cell r="J7">
            <v>38.159999999999997</v>
          </cell>
          <cell r="K7">
            <v>15</v>
          </cell>
        </row>
        <row r="8">
          <cell r="B8">
            <v>20.208333333333332</v>
          </cell>
          <cell r="C8">
            <v>27.4</v>
          </cell>
          <cell r="D8">
            <v>16.600000000000001</v>
          </cell>
          <cell r="E8">
            <v>85.291666666666671</v>
          </cell>
          <cell r="F8">
            <v>95</v>
          </cell>
          <cell r="G8">
            <v>62</v>
          </cell>
          <cell r="H8">
            <v>18</v>
          </cell>
          <cell r="I8" t="str">
            <v>SO</v>
          </cell>
          <cell r="J8">
            <v>33.480000000000004</v>
          </cell>
          <cell r="K8">
            <v>0</v>
          </cell>
        </row>
        <row r="9">
          <cell r="B9">
            <v>25.266666666666662</v>
          </cell>
          <cell r="C9">
            <v>33.700000000000003</v>
          </cell>
          <cell r="D9">
            <v>18.600000000000001</v>
          </cell>
          <cell r="E9">
            <v>74.708333333333329</v>
          </cell>
          <cell r="F9">
            <v>94</v>
          </cell>
          <cell r="G9">
            <v>44</v>
          </cell>
          <cell r="H9">
            <v>6.48</v>
          </cell>
          <cell r="I9" t="str">
            <v>SO</v>
          </cell>
          <cell r="J9">
            <v>25.92</v>
          </cell>
          <cell r="K9">
            <v>0</v>
          </cell>
        </row>
        <row r="10">
          <cell r="B10">
            <v>29.845833333333335</v>
          </cell>
          <cell r="C10">
            <v>37.5</v>
          </cell>
          <cell r="D10">
            <v>22.1</v>
          </cell>
          <cell r="E10">
            <v>60.375</v>
          </cell>
          <cell r="F10">
            <v>90</v>
          </cell>
          <cell r="G10">
            <v>32</v>
          </cell>
          <cell r="H10">
            <v>10.44</v>
          </cell>
          <cell r="I10" t="str">
            <v>SO</v>
          </cell>
          <cell r="J10">
            <v>35.28</v>
          </cell>
          <cell r="K10">
            <v>0</v>
          </cell>
        </row>
        <row r="11">
          <cell r="B11">
            <v>31.120833333333326</v>
          </cell>
          <cell r="C11">
            <v>36.9</v>
          </cell>
          <cell r="D11">
            <v>25.4</v>
          </cell>
          <cell r="E11">
            <v>55.125</v>
          </cell>
          <cell r="F11">
            <v>75</v>
          </cell>
          <cell r="G11">
            <v>37</v>
          </cell>
          <cell r="H11">
            <v>20.88</v>
          </cell>
          <cell r="I11" t="str">
            <v>SO</v>
          </cell>
          <cell r="J11">
            <v>46.440000000000005</v>
          </cell>
          <cell r="K11">
            <v>0</v>
          </cell>
        </row>
        <row r="12">
          <cell r="B12">
            <v>29.695833333333329</v>
          </cell>
          <cell r="C12">
            <v>35.1</v>
          </cell>
          <cell r="D12">
            <v>25.3</v>
          </cell>
          <cell r="E12">
            <v>57.791666666666664</v>
          </cell>
          <cell r="F12">
            <v>82</v>
          </cell>
          <cell r="G12">
            <v>36</v>
          </cell>
          <cell r="H12">
            <v>18</v>
          </cell>
          <cell r="I12" t="str">
            <v>SO</v>
          </cell>
          <cell r="J12">
            <v>41.04</v>
          </cell>
          <cell r="K12">
            <v>0.2</v>
          </cell>
        </row>
        <row r="13">
          <cell r="B13">
            <v>21.675000000000001</v>
          </cell>
          <cell r="C13">
            <v>26.6</v>
          </cell>
          <cell r="D13">
            <v>19.2</v>
          </cell>
          <cell r="E13">
            <v>78.166666666666671</v>
          </cell>
          <cell r="F13">
            <v>87</v>
          </cell>
          <cell r="G13">
            <v>65</v>
          </cell>
          <cell r="H13">
            <v>9</v>
          </cell>
          <cell r="I13" t="str">
            <v>SO</v>
          </cell>
          <cell r="J13">
            <v>37.440000000000005</v>
          </cell>
          <cell r="K13">
            <v>0</v>
          </cell>
        </row>
        <row r="14">
          <cell r="B14">
            <v>17.737499999999997</v>
          </cell>
          <cell r="C14">
            <v>20</v>
          </cell>
          <cell r="D14">
            <v>15.1</v>
          </cell>
          <cell r="E14">
            <v>79.125</v>
          </cell>
          <cell r="F14">
            <v>93</v>
          </cell>
          <cell r="G14">
            <v>63</v>
          </cell>
          <cell r="H14">
            <v>7.9200000000000008</v>
          </cell>
          <cell r="I14" t="str">
            <v>SO</v>
          </cell>
          <cell r="J14">
            <v>32.76</v>
          </cell>
          <cell r="K14">
            <v>0.60000000000000009</v>
          </cell>
        </row>
        <row r="15">
          <cell r="B15">
            <v>15.279166666666663</v>
          </cell>
          <cell r="C15">
            <v>17.899999999999999</v>
          </cell>
          <cell r="D15">
            <v>14.1</v>
          </cell>
          <cell r="E15">
            <v>89.083333333333329</v>
          </cell>
          <cell r="F15">
            <v>94</v>
          </cell>
          <cell r="G15">
            <v>76</v>
          </cell>
          <cell r="H15">
            <v>8.2799999999999994</v>
          </cell>
          <cell r="I15" t="str">
            <v>SO</v>
          </cell>
          <cell r="J15">
            <v>29.16</v>
          </cell>
          <cell r="K15">
            <v>24.599999999999998</v>
          </cell>
        </row>
        <row r="16">
          <cell r="B16">
            <v>16.312500000000004</v>
          </cell>
          <cell r="C16">
            <v>20.399999999999999</v>
          </cell>
          <cell r="D16">
            <v>14.4</v>
          </cell>
          <cell r="E16">
            <v>87.166666666666671</v>
          </cell>
          <cell r="F16">
            <v>94</v>
          </cell>
          <cell r="G16">
            <v>68</v>
          </cell>
          <cell r="H16">
            <v>3.6</v>
          </cell>
          <cell r="I16" t="str">
            <v>SO</v>
          </cell>
          <cell r="J16">
            <v>31.319999999999997</v>
          </cell>
          <cell r="K16">
            <v>22.599999999999998</v>
          </cell>
        </row>
        <row r="17">
          <cell r="B17">
            <v>20.983333333333331</v>
          </cell>
          <cell r="C17">
            <v>29.6</v>
          </cell>
          <cell r="D17">
            <v>15.4</v>
          </cell>
          <cell r="E17">
            <v>77.666666666666671</v>
          </cell>
          <cell r="F17">
            <v>94</v>
          </cell>
          <cell r="G17">
            <v>53</v>
          </cell>
          <cell r="H17">
            <v>8.2799999999999994</v>
          </cell>
          <cell r="I17" t="str">
            <v>SO</v>
          </cell>
          <cell r="J17">
            <v>25.92</v>
          </cell>
          <cell r="K17">
            <v>0</v>
          </cell>
        </row>
        <row r="18">
          <cell r="B18">
            <v>28.487499999999997</v>
          </cell>
          <cell r="C18">
            <v>37</v>
          </cell>
          <cell r="D18">
            <v>21.7</v>
          </cell>
          <cell r="E18">
            <v>61.708333333333336</v>
          </cell>
          <cell r="F18">
            <v>86</v>
          </cell>
          <cell r="G18">
            <v>30</v>
          </cell>
          <cell r="H18">
            <v>22.68</v>
          </cell>
          <cell r="I18" t="str">
            <v>SO</v>
          </cell>
          <cell r="J18">
            <v>55.080000000000005</v>
          </cell>
          <cell r="K18">
            <v>0</v>
          </cell>
        </row>
        <row r="19">
          <cell r="B19">
            <v>32.879166666666663</v>
          </cell>
          <cell r="C19">
            <v>38</v>
          </cell>
          <cell r="D19">
            <v>28.8</v>
          </cell>
          <cell r="E19">
            <v>45.458333333333336</v>
          </cell>
          <cell r="F19">
            <v>58</v>
          </cell>
          <cell r="G19">
            <v>31</v>
          </cell>
          <cell r="H19">
            <v>18</v>
          </cell>
          <cell r="I19" t="str">
            <v>SO</v>
          </cell>
          <cell r="J19">
            <v>45.72</v>
          </cell>
          <cell r="K19">
            <v>0</v>
          </cell>
        </row>
        <row r="20">
          <cell r="B20">
            <v>29.620833333333337</v>
          </cell>
          <cell r="C20">
            <v>36.799999999999997</v>
          </cell>
          <cell r="D20">
            <v>24.6</v>
          </cell>
          <cell r="E20">
            <v>59.625</v>
          </cell>
          <cell r="F20">
            <v>84</v>
          </cell>
          <cell r="G20">
            <v>36</v>
          </cell>
          <cell r="H20">
            <v>22.68</v>
          </cell>
          <cell r="I20" t="str">
            <v>SO</v>
          </cell>
          <cell r="J20">
            <v>48.96</v>
          </cell>
          <cell r="K20">
            <v>0.2</v>
          </cell>
        </row>
        <row r="21">
          <cell r="B21">
            <v>24.712500000000002</v>
          </cell>
          <cell r="C21">
            <v>30.4</v>
          </cell>
          <cell r="D21">
            <v>19.5</v>
          </cell>
          <cell r="E21">
            <v>73.5</v>
          </cell>
          <cell r="F21">
            <v>91</v>
          </cell>
          <cell r="G21">
            <v>53</v>
          </cell>
          <cell r="H21">
            <v>14.76</v>
          </cell>
          <cell r="I21" t="str">
            <v>SO</v>
          </cell>
          <cell r="J21">
            <v>30.6</v>
          </cell>
          <cell r="K21">
            <v>0</v>
          </cell>
        </row>
        <row r="22">
          <cell r="B22">
            <v>24.304166666666671</v>
          </cell>
          <cell r="C22">
            <v>29.3</v>
          </cell>
          <cell r="D22">
            <v>19.2</v>
          </cell>
          <cell r="E22">
            <v>65.916666666666671</v>
          </cell>
          <cell r="F22">
            <v>77</v>
          </cell>
          <cell r="G22">
            <v>53</v>
          </cell>
          <cell r="H22">
            <v>13.32</v>
          </cell>
          <cell r="I22" t="str">
            <v>SO</v>
          </cell>
          <cell r="J22">
            <v>27.720000000000002</v>
          </cell>
          <cell r="K22">
            <v>0</v>
          </cell>
        </row>
        <row r="23">
          <cell r="B23">
            <v>28.7</v>
          </cell>
          <cell r="C23">
            <v>37.200000000000003</v>
          </cell>
          <cell r="D23">
            <v>21.7</v>
          </cell>
          <cell r="E23">
            <v>66.333333333333329</v>
          </cell>
          <cell r="F23">
            <v>90</v>
          </cell>
          <cell r="G23">
            <v>37</v>
          </cell>
          <cell r="H23">
            <v>14.4</v>
          </cell>
          <cell r="I23" t="str">
            <v>SO</v>
          </cell>
          <cell r="J23">
            <v>37.080000000000005</v>
          </cell>
          <cell r="K23">
            <v>0</v>
          </cell>
        </row>
        <row r="24">
          <cell r="B24">
            <v>33.041666666666664</v>
          </cell>
          <cell r="C24">
            <v>40</v>
          </cell>
          <cell r="D24">
            <v>28.4</v>
          </cell>
          <cell r="E24">
            <v>47.833333333333336</v>
          </cell>
          <cell r="F24">
            <v>66</v>
          </cell>
          <cell r="G24">
            <v>22</v>
          </cell>
          <cell r="H24">
            <v>15.48</v>
          </cell>
          <cell r="I24" t="str">
            <v>SO</v>
          </cell>
          <cell r="J24">
            <v>41.76</v>
          </cell>
          <cell r="K24">
            <v>0</v>
          </cell>
        </row>
        <row r="25">
          <cell r="B25">
            <v>32.791666666666664</v>
          </cell>
          <cell r="C25">
            <v>39.799999999999997</v>
          </cell>
          <cell r="D25">
            <v>25</v>
          </cell>
          <cell r="E25">
            <v>46.916666666666664</v>
          </cell>
          <cell r="F25">
            <v>76</v>
          </cell>
          <cell r="G25">
            <v>25</v>
          </cell>
          <cell r="H25">
            <v>10.8</v>
          </cell>
          <cell r="I25" t="str">
            <v>SO</v>
          </cell>
          <cell r="J25">
            <v>29.52</v>
          </cell>
          <cell r="K25">
            <v>0</v>
          </cell>
        </row>
        <row r="26">
          <cell r="B26">
            <v>33.25416666666667</v>
          </cell>
          <cell r="C26">
            <v>40.6</v>
          </cell>
          <cell r="D26">
            <v>26.9</v>
          </cell>
          <cell r="E26">
            <v>47.416666666666664</v>
          </cell>
          <cell r="F26">
            <v>71</v>
          </cell>
          <cell r="G26">
            <v>24</v>
          </cell>
          <cell r="H26">
            <v>16.559999999999999</v>
          </cell>
          <cell r="I26" t="str">
            <v>SO</v>
          </cell>
          <cell r="J26">
            <v>38.880000000000003</v>
          </cell>
          <cell r="K26">
            <v>0</v>
          </cell>
        </row>
        <row r="27">
          <cell r="B27">
            <v>28.658333333333331</v>
          </cell>
          <cell r="C27">
            <v>33.799999999999997</v>
          </cell>
          <cell r="D27">
            <v>24.1</v>
          </cell>
          <cell r="E27">
            <v>69.208333333333329</v>
          </cell>
          <cell r="F27">
            <v>83</v>
          </cell>
          <cell r="G27">
            <v>47</v>
          </cell>
          <cell r="H27">
            <v>19.079999999999998</v>
          </cell>
          <cell r="I27" t="str">
            <v>SO</v>
          </cell>
          <cell r="J27">
            <v>34.92</v>
          </cell>
          <cell r="K27">
            <v>0</v>
          </cell>
        </row>
        <row r="28">
          <cell r="B28">
            <v>29.520833333333329</v>
          </cell>
          <cell r="C28">
            <v>36.4</v>
          </cell>
          <cell r="D28">
            <v>23.2</v>
          </cell>
          <cell r="E28">
            <v>63.791666666666664</v>
          </cell>
          <cell r="F28">
            <v>88</v>
          </cell>
          <cell r="G28">
            <v>36</v>
          </cell>
          <cell r="H28">
            <v>6.84</v>
          </cell>
          <cell r="I28" t="str">
            <v>SO</v>
          </cell>
          <cell r="J28">
            <v>26.28</v>
          </cell>
          <cell r="K28">
            <v>0</v>
          </cell>
        </row>
        <row r="29">
          <cell r="B29">
            <v>31.237499999999997</v>
          </cell>
          <cell r="C29">
            <v>38.9</v>
          </cell>
          <cell r="D29">
            <v>24</v>
          </cell>
          <cell r="E29">
            <v>53.5</v>
          </cell>
          <cell r="F29">
            <v>81</v>
          </cell>
          <cell r="G29">
            <v>29</v>
          </cell>
          <cell r="H29">
            <v>15.120000000000001</v>
          </cell>
          <cell r="I29" t="str">
            <v>SO</v>
          </cell>
          <cell r="J29">
            <v>41.76</v>
          </cell>
          <cell r="K29">
            <v>0</v>
          </cell>
        </row>
        <row r="30">
          <cell r="B30">
            <v>29.995833333333334</v>
          </cell>
          <cell r="C30">
            <v>36.200000000000003</v>
          </cell>
          <cell r="D30">
            <v>22.5</v>
          </cell>
          <cell r="E30">
            <v>58.666666666666664</v>
          </cell>
          <cell r="F30">
            <v>88</v>
          </cell>
          <cell r="G30">
            <v>40</v>
          </cell>
          <cell r="H30">
            <v>28.08</v>
          </cell>
          <cell r="I30" t="str">
            <v>SO</v>
          </cell>
          <cell r="J30">
            <v>53.64</v>
          </cell>
          <cell r="K30">
            <v>0.8</v>
          </cell>
        </row>
        <row r="31">
          <cell r="B31">
            <v>26.475000000000005</v>
          </cell>
          <cell r="C31">
            <v>31</v>
          </cell>
          <cell r="D31">
            <v>21.6</v>
          </cell>
          <cell r="E31">
            <v>68.041666666666671</v>
          </cell>
          <cell r="F31">
            <v>86</v>
          </cell>
          <cell r="G31">
            <v>54</v>
          </cell>
          <cell r="H31">
            <v>22.68</v>
          </cell>
          <cell r="I31" t="str">
            <v>SO</v>
          </cell>
          <cell r="J31">
            <v>48.6</v>
          </cell>
          <cell r="K31">
            <v>0</v>
          </cell>
        </row>
        <row r="32">
          <cell r="B32">
            <v>25.504166666666674</v>
          </cell>
          <cell r="C32">
            <v>32.5</v>
          </cell>
          <cell r="D32">
            <v>20.100000000000001</v>
          </cell>
          <cell r="E32">
            <v>73.666666666666671</v>
          </cell>
          <cell r="F32">
            <v>93</v>
          </cell>
          <cell r="G32">
            <v>47</v>
          </cell>
          <cell r="H32">
            <v>14.76</v>
          </cell>
          <cell r="I32" t="str">
            <v>SO</v>
          </cell>
          <cell r="J32">
            <v>29.880000000000003</v>
          </cell>
          <cell r="K32">
            <v>0</v>
          </cell>
        </row>
        <row r="33">
          <cell r="B33">
            <v>29.045833333333338</v>
          </cell>
          <cell r="C33">
            <v>37.5</v>
          </cell>
          <cell r="D33">
            <v>21.4</v>
          </cell>
          <cell r="E33">
            <v>62.958333333333336</v>
          </cell>
          <cell r="F33">
            <v>92</v>
          </cell>
          <cell r="G33">
            <v>31</v>
          </cell>
          <cell r="H33">
            <v>6.84</v>
          </cell>
          <cell r="I33" t="str">
            <v>SO</v>
          </cell>
          <cell r="J33">
            <v>26.64</v>
          </cell>
          <cell r="K33">
            <v>0</v>
          </cell>
        </row>
        <row r="34">
          <cell r="B34">
            <v>28.512500000000003</v>
          </cell>
          <cell r="C34">
            <v>34.200000000000003</v>
          </cell>
          <cell r="D34">
            <v>22.8</v>
          </cell>
          <cell r="E34">
            <v>68.166666666666671</v>
          </cell>
          <cell r="F34">
            <v>94</v>
          </cell>
          <cell r="G34">
            <v>48</v>
          </cell>
          <cell r="H34">
            <v>20.52</v>
          </cell>
          <cell r="I34" t="str">
            <v>SO</v>
          </cell>
          <cell r="J34">
            <v>42.84</v>
          </cell>
          <cell r="K34">
            <v>23</v>
          </cell>
        </row>
        <row r="35">
          <cell r="B35">
            <v>23.391666666666666</v>
          </cell>
          <cell r="C35">
            <v>26.7</v>
          </cell>
          <cell r="D35">
            <v>20.3</v>
          </cell>
          <cell r="E35">
            <v>83.916666666666671</v>
          </cell>
          <cell r="F35">
            <v>94</v>
          </cell>
          <cell r="G35">
            <v>67</v>
          </cell>
          <cell r="H35">
            <v>14.04</v>
          </cell>
          <cell r="I35" t="str">
            <v>SO</v>
          </cell>
          <cell r="J35">
            <v>28.44</v>
          </cell>
          <cell r="K35">
            <v>3.2</v>
          </cell>
        </row>
        <row r="36">
          <cell r="I36" t="str">
            <v>SO</v>
          </cell>
        </row>
      </sheetData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K5">
            <v>8.7999999999999972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23.470833333333335</v>
          </cell>
          <cell r="C5">
            <v>32.200000000000003</v>
          </cell>
          <cell r="D5">
            <v>16.399999999999999</v>
          </cell>
          <cell r="E5">
            <v>75.166666666666671</v>
          </cell>
          <cell r="F5">
            <v>97</v>
          </cell>
          <cell r="G5">
            <v>39</v>
          </cell>
          <cell r="H5">
            <v>12.24</v>
          </cell>
          <cell r="I5" t="str">
            <v>N</v>
          </cell>
          <cell r="J5">
            <v>27.720000000000002</v>
          </cell>
          <cell r="K5">
            <v>0</v>
          </cell>
        </row>
        <row r="6">
          <cell r="B6">
            <v>27.524999999999995</v>
          </cell>
          <cell r="C6">
            <v>36.4</v>
          </cell>
          <cell r="D6">
            <v>21.1</v>
          </cell>
          <cell r="E6">
            <v>62.75</v>
          </cell>
          <cell r="F6">
            <v>86</v>
          </cell>
          <cell r="G6">
            <v>33</v>
          </cell>
          <cell r="H6">
            <v>19.440000000000001</v>
          </cell>
          <cell r="I6" t="str">
            <v>N</v>
          </cell>
          <cell r="J6">
            <v>36.72</v>
          </cell>
          <cell r="K6">
            <v>0</v>
          </cell>
        </row>
        <row r="7">
          <cell r="B7">
            <v>22.287499999999994</v>
          </cell>
          <cell r="C7">
            <v>28.8</v>
          </cell>
          <cell r="D7">
            <v>19.8</v>
          </cell>
          <cell r="E7">
            <v>87.5</v>
          </cell>
          <cell r="F7">
            <v>96</v>
          </cell>
          <cell r="G7">
            <v>56</v>
          </cell>
          <cell r="H7">
            <v>17.28</v>
          </cell>
          <cell r="I7" t="str">
            <v>L</v>
          </cell>
          <cell r="J7">
            <v>39.96</v>
          </cell>
          <cell r="K7">
            <v>15.799999999999997</v>
          </cell>
        </row>
        <row r="8">
          <cell r="B8">
            <v>23.070833333333329</v>
          </cell>
          <cell r="C8">
            <v>28.8</v>
          </cell>
          <cell r="D8">
            <v>19.5</v>
          </cell>
          <cell r="E8">
            <v>80.166666666666671</v>
          </cell>
          <cell r="F8">
            <v>96</v>
          </cell>
          <cell r="G8">
            <v>51</v>
          </cell>
          <cell r="H8">
            <v>11.16</v>
          </cell>
          <cell r="I8" t="str">
            <v>L</v>
          </cell>
          <cell r="J8">
            <v>26.64</v>
          </cell>
          <cell r="K8">
            <v>0.2</v>
          </cell>
        </row>
        <row r="9">
          <cell r="B9">
            <v>25.345833333333331</v>
          </cell>
          <cell r="C9">
            <v>33.5</v>
          </cell>
          <cell r="D9">
            <v>18</v>
          </cell>
          <cell r="E9">
            <v>73.875</v>
          </cell>
          <cell r="F9">
            <v>97</v>
          </cell>
          <cell r="G9">
            <v>40</v>
          </cell>
          <cell r="H9">
            <v>8.2799999999999994</v>
          </cell>
          <cell r="I9" t="str">
            <v>SO</v>
          </cell>
          <cell r="J9">
            <v>24.12</v>
          </cell>
          <cell r="K9">
            <v>0</v>
          </cell>
        </row>
        <row r="10">
          <cell r="B10">
            <v>27.520833333333332</v>
          </cell>
          <cell r="C10">
            <v>34.9</v>
          </cell>
          <cell r="D10">
            <v>22.2</v>
          </cell>
          <cell r="E10">
            <v>63.583333333333336</v>
          </cell>
          <cell r="F10">
            <v>86</v>
          </cell>
          <cell r="G10">
            <v>36</v>
          </cell>
          <cell r="H10">
            <v>16.920000000000002</v>
          </cell>
          <cell r="I10" t="str">
            <v>SO</v>
          </cell>
          <cell r="J10">
            <v>31.319999999999997</v>
          </cell>
          <cell r="K10">
            <v>0</v>
          </cell>
        </row>
        <row r="11">
          <cell r="B11">
            <v>28.691666666666663</v>
          </cell>
          <cell r="C11">
            <v>36.9</v>
          </cell>
          <cell r="D11">
            <v>21.2</v>
          </cell>
          <cell r="E11">
            <v>56.291666666666664</v>
          </cell>
          <cell r="F11">
            <v>78</v>
          </cell>
          <cell r="G11">
            <v>31</v>
          </cell>
          <cell r="H11">
            <v>26.64</v>
          </cell>
          <cell r="I11" t="str">
            <v>SO</v>
          </cell>
          <cell r="J11">
            <v>46.440000000000005</v>
          </cell>
          <cell r="K11">
            <v>0</v>
          </cell>
        </row>
        <row r="12">
          <cell r="B12">
            <v>28.245833333333337</v>
          </cell>
          <cell r="C12">
            <v>35.700000000000003</v>
          </cell>
          <cell r="D12">
            <v>21.2</v>
          </cell>
          <cell r="E12">
            <v>66.333333333333329</v>
          </cell>
          <cell r="F12">
            <v>95</v>
          </cell>
          <cell r="G12">
            <v>36</v>
          </cell>
          <cell r="H12">
            <v>29.16</v>
          </cell>
          <cell r="I12" t="str">
            <v>SO</v>
          </cell>
          <cell r="J12">
            <v>48.24</v>
          </cell>
          <cell r="K12">
            <v>0</v>
          </cell>
        </row>
        <row r="13">
          <cell r="B13">
            <v>26.520833333333339</v>
          </cell>
          <cell r="C13">
            <v>34</v>
          </cell>
          <cell r="D13">
            <v>21.5</v>
          </cell>
          <cell r="E13">
            <v>74.833333333333329</v>
          </cell>
          <cell r="F13">
            <v>96</v>
          </cell>
          <cell r="G13">
            <v>43</v>
          </cell>
          <cell r="H13">
            <v>29.16</v>
          </cell>
          <cell r="I13" t="str">
            <v>SO</v>
          </cell>
          <cell r="J13">
            <v>52.2</v>
          </cell>
          <cell r="K13">
            <v>6</v>
          </cell>
        </row>
        <row r="14">
          <cell r="B14">
            <v>20.345833333333335</v>
          </cell>
          <cell r="C14">
            <v>24.7</v>
          </cell>
          <cell r="D14">
            <v>17.7</v>
          </cell>
          <cell r="E14">
            <v>89.166666666666671</v>
          </cell>
          <cell r="F14">
            <v>96</v>
          </cell>
          <cell r="G14">
            <v>73</v>
          </cell>
          <cell r="H14">
            <v>11.879999999999999</v>
          </cell>
          <cell r="I14" t="str">
            <v>SO</v>
          </cell>
          <cell r="J14">
            <v>28.8</v>
          </cell>
          <cell r="K14">
            <v>30.799999999999997</v>
          </cell>
        </row>
        <row r="15">
          <cell r="B15">
            <v>16.995833333333334</v>
          </cell>
          <cell r="C15">
            <v>18.7</v>
          </cell>
          <cell r="D15">
            <v>15.4</v>
          </cell>
          <cell r="E15">
            <v>92.541666666666671</v>
          </cell>
          <cell r="F15">
            <v>96</v>
          </cell>
          <cell r="G15">
            <v>82</v>
          </cell>
          <cell r="H15">
            <v>12.6</v>
          </cell>
          <cell r="I15" t="str">
            <v>SO</v>
          </cell>
          <cell r="J15">
            <v>28.08</v>
          </cell>
          <cell r="K15">
            <v>24.799999999999997</v>
          </cell>
        </row>
        <row r="16">
          <cell r="B16">
            <v>15.37916666666667</v>
          </cell>
          <cell r="C16">
            <v>16.5</v>
          </cell>
          <cell r="D16">
            <v>14.5</v>
          </cell>
          <cell r="E16">
            <v>94.75</v>
          </cell>
          <cell r="F16">
            <v>96</v>
          </cell>
          <cell r="G16">
            <v>91</v>
          </cell>
          <cell r="H16">
            <v>13.68</v>
          </cell>
          <cell r="I16" t="str">
            <v>SE</v>
          </cell>
          <cell r="J16">
            <v>37.080000000000005</v>
          </cell>
          <cell r="K16">
            <v>28</v>
          </cell>
        </row>
        <row r="17">
          <cell r="B17">
            <v>19.37916666666667</v>
          </cell>
          <cell r="C17">
            <v>27.1</v>
          </cell>
          <cell r="D17">
            <v>15</v>
          </cell>
          <cell r="E17">
            <v>85.833333333333329</v>
          </cell>
          <cell r="F17">
            <v>97</v>
          </cell>
          <cell r="G17">
            <v>60</v>
          </cell>
          <cell r="H17">
            <v>12.24</v>
          </cell>
          <cell r="I17" t="str">
            <v>L</v>
          </cell>
          <cell r="J17">
            <v>29.880000000000003</v>
          </cell>
          <cell r="K17">
            <v>0</v>
          </cell>
        </row>
        <row r="18">
          <cell r="B18">
            <v>26.729166666666671</v>
          </cell>
          <cell r="C18">
            <v>36.4</v>
          </cell>
          <cell r="D18">
            <v>19.100000000000001</v>
          </cell>
          <cell r="E18">
            <v>67.625</v>
          </cell>
          <cell r="F18">
            <v>94</v>
          </cell>
          <cell r="G18">
            <v>33</v>
          </cell>
          <cell r="H18">
            <v>30.6</v>
          </cell>
          <cell r="I18" t="str">
            <v>SO</v>
          </cell>
          <cell r="J18">
            <v>55.800000000000004</v>
          </cell>
          <cell r="K18">
            <v>0</v>
          </cell>
        </row>
        <row r="19">
          <cell r="B19">
            <v>29.133333333333322</v>
          </cell>
          <cell r="C19">
            <v>37.4</v>
          </cell>
          <cell r="D19">
            <v>21.7</v>
          </cell>
          <cell r="E19">
            <v>58.708333333333336</v>
          </cell>
          <cell r="F19">
            <v>86</v>
          </cell>
          <cell r="G19">
            <v>29</v>
          </cell>
          <cell r="H19">
            <v>32.4</v>
          </cell>
          <cell r="I19" t="str">
            <v>SO</v>
          </cell>
          <cell r="J19">
            <v>63</v>
          </cell>
          <cell r="K19">
            <v>0</v>
          </cell>
        </row>
        <row r="20">
          <cell r="B20">
            <v>28.945833333333329</v>
          </cell>
          <cell r="C20">
            <v>38.5</v>
          </cell>
          <cell r="D20">
            <v>20</v>
          </cell>
          <cell r="E20">
            <v>60.583333333333336</v>
          </cell>
          <cell r="F20">
            <v>93</v>
          </cell>
          <cell r="G20">
            <v>27</v>
          </cell>
          <cell r="H20">
            <v>24.48</v>
          </cell>
          <cell r="I20" t="str">
            <v>SO</v>
          </cell>
          <cell r="J20">
            <v>42.480000000000004</v>
          </cell>
          <cell r="K20">
            <v>0</v>
          </cell>
        </row>
        <row r="21">
          <cell r="B21">
            <v>26.0625</v>
          </cell>
          <cell r="C21">
            <v>31.6</v>
          </cell>
          <cell r="D21">
            <v>21.9</v>
          </cell>
          <cell r="E21">
            <v>76.291666666666671</v>
          </cell>
          <cell r="F21">
            <v>91</v>
          </cell>
          <cell r="G21">
            <v>55</v>
          </cell>
          <cell r="H21">
            <v>11.16</v>
          </cell>
          <cell r="I21" t="str">
            <v>SO</v>
          </cell>
          <cell r="J21">
            <v>22.68</v>
          </cell>
          <cell r="K21">
            <v>1</v>
          </cell>
        </row>
        <row r="22">
          <cell r="B22">
            <v>26.787500000000005</v>
          </cell>
          <cell r="C22">
            <v>34.1</v>
          </cell>
          <cell r="D22">
            <v>20.100000000000001</v>
          </cell>
          <cell r="E22">
            <v>69.833333333333329</v>
          </cell>
          <cell r="F22">
            <v>95</v>
          </cell>
          <cell r="G22">
            <v>43</v>
          </cell>
          <cell r="H22">
            <v>14.4</v>
          </cell>
          <cell r="I22" t="str">
            <v>SO</v>
          </cell>
          <cell r="J22">
            <v>27.720000000000002</v>
          </cell>
          <cell r="K22">
            <v>0</v>
          </cell>
        </row>
        <row r="23">
          <cell r="B23">
            <v>26.633333333333336</v>
          </cell>
          <cell r="C23">
            <v>35.200000000000003</v>
          </cell>
          <cell r="D23">
            <v>18.899999999999999</v>
          </cell>
          <cell r="E23">
            <v>64.166666666666671</v>
          </cell>
          <cell r="F23">
            <v>92</v>
          </cell>
          <cell r="G23">
            <v>36</v>
          </cell>
          <cell r="H23">
            <v>12.96</v>
          </cell>
          <cell r="I23" t="str">
            <v>SO</v>
          </cell>
          <cell r="J23">
            <v>32.76</v>
          </cell>
          <cell r="K23">
            <v>0</v>
          </cell>
        </row>
        <row r="24">
          <cell r="B24">
            <v>30.537499999999998</v>
          </cell>
          <cell r="C24">
            <v>38.5</v>
          </cell>
          <cell r="D24">
            <v>23.6</v>
          </cell>
          <cell r="E24">
            <v>58.208333333333336</v>
          </cell>
          <cell r="F24">
            <v>84</v>
          </cell>
          <cell r="G24">
            <v>31</v>
          </cell>
          <cell r="H24">
            <v>30.6</v>
          </cell>
          <cell r="I24" t="str">
            <v>SO</v>
          </cell>
          <cell r="J24">
            <v>49.680000000000007</v>
          </cell>
          <cell r="K24">
            <v>0</v>
          </cell>
        </row>
        <row r="25">
          <cell r="B25">
            <v>30.295833333333334</v>
          </cell>
          <cell r="C25">
            <v>38.5</v>
          </cell>
          <cell r="D25">
            <v>22.8</v>
          </cell>
          <cell r="E25">
            <v>57.291666666666664</v>
          </cell>
          <cell r="F25">
            <v>87</v>
          </cell>
          <cell r="G25">
            <v>27</v>
          </cell>
          <cell r="H25">
            <v>28.08</v>
          </cell>
          <cell r="I25" t="str">
            <v>SO</v>
          </cell>
          <cell r="J25">
            <v>50.76</v>
          </cell>
          <cell r="K25">
            <v>0</v>
          </cell>
        </row>
        <row r="26">
          <cell r="B26">
            <v>30.487499999999994</v>
          </cell>
          <cell r="C26">
            <v>38.799999999999997</v>
          </cell>
          <cell r="D26">
            <v>22.6</v>
          </cell>
          <cell r="E26">
            <v>54.208333333333336</v>
          </cell>
          <cell r="F26">
            <v>83</v>
          </cell>
          <cell r="G26">
            <v>27</v>
          </cell>
          <cell r="H26">
            <v>30.6</v>
          </cell>
          <cell r="I26" t="str">
            <v>NO</v>
          </cell>
          <cell r="J26">
            <v>48.6</v>
          </cell>
          <cell r="K26">
            <v>0</v>
          </cell>
        </row>
        <row r="27">
          <cell r="B27">
            <v>23.554166666666671</v>
          </cell>
          <cell r="C27">
            <v>29.9</v>
          </cell>
          <cell r="D27">
            <v>20.6</v>
          </cell>
          <cell r="E27">
            <v>79.75</v>
          </cell>
          <cell r="F27">
            <v>95</v>
          </cell>
          <cell r="G27">
            <v>47</v>
          </cell>
          <cell r="H27">
            <v>24.12</v>
          </cell>
          <cell r="I27" t="str">
            <v>N</v>
          </cell>
          <cell r="J27">
            <v>40.32</v>
          </cell>
          <cell r="K27">
            <v>19.599999999999998</v>
          </cell>
        </row>
        <row r="28">
          <cell r="B28">
            <v>24.491666666666671</v>
          </cell>
          <cell r="C28">
            <v>30.7</v>
          </cell>
          <cell r="D28">
            <v>19.2</v>
          </cell>
          <cell r="E28">
            <v>79.291666666666671</v>
          </cell>
          <cell r="F28">
            <v>96</v>
          </cell>
          <cell r="G28">
            <v>55</v>
          </cell>
          <cell r="H28">
            <v>13.68</v>
          </cell>
          <cell r="I28" t="str">
            <v>NE</v>
          </cell>
          <cell r="J28">
            <v>29.52</v>
          </cell>
          <cell r="K28">
            <v>0.2</v>
          </cell>
        </row>
        <row r="29">
          <cell r="B29">
            <v>26.087500000000002</v>
          </cell>
          <cell r="C29">
            <v>35</v>
          </cell>
          <cell r="D29">
            <v>21.3</v>
          </cell>
          <cell r="E29">
            <v>70.875</v>
          </cell>
          <cell r="F29">
            <v>90</v>
          </cell>
          <cell r="G29">
            <v>42</v>
          </cell>
          <cell r="H29">
            <v>15.48</v>
          </cell>
          <cell r="I29" t="str">
            <v>NE</v>
          </cell>
          <cell r="J29">
            <v>50.4</v>
          </cell>
          <cell r="K29">
            <v>0</v>
          </cell>
        </row>
        <row r="30">
          <cell r="B30">
            <v>24.283333333333331</v>
          </cell>
          <cell r="C30">
            <v>28.1</v>
          </cell>
          <cell r="D30">
            <v>21.1</v>
          </cell>
          <cell r="E30">
            <v>83.083333333333329</v>
          </cell>
          <cell r="F30">
            <v>96</v>
          </cell>
          <cell r="G30">
            <v>70</v>
          </cell>
          <cell r="H30">
            <v>25.92</v>
          </cell>
          <cell r="I30" t="str">
            <v>O</v>
          </cell>
          <cell r="J30">
            <v>49.32</v>
          </cell>
          <cell r="K30">
            <v>17.600000000000001</v>
          </cell>
        </row>
        <row r="31">
          <cell r="B31">
            <v>22.704166666666666</v>
          </cell>
          <cell r="C31">
            <v>24.9</v>
          </cell>
          <cell r="D31">
            <v>21.5</v>
          </cell>
          <cell r="E31">
            <v>91.833333333333329</v>
          </cell>
          <cell r="F31">
            <v>96</v>
          </cell>
          <cell r="G31">
            <v>85</v>
          </cell>
          <cell r="H31">
            <v>20.88</v>
          </cell>
          <cell r="I31" t="str">
            <v>N</v>
          </cell>
          <cell r="J31">
            <v>39.24</v>
          </cell>
          <cell r="K31">
            <v>15.999999999999998</v>
          </cell>
        </row>
        <row r="32">
          <cell r="B32">
            <v>24.587500000000002</v>
          </cell>
          <cell r="C32">
            <v>32</v>
          </cell>
          <cell r="D32">
            <v>20.100000000000001</v>
          </cell>
          <cell r="E32">
            <v>80.416666666666671</v>
          </cell>
          <cell r="F32">
            <v>97</v>
          </cell>
          <cell r="G32">
            <v>44</v>
          </cell>
          <cell r="H32">
            <v>7.5600000000000005</v>
          </cell>
          <cell r="I32" t="str">
            <v>SE</v>
          </cell>
          <cell r="J32">
            <v>30.240000000000002</v>
          </cell>
          <cell r="K32">
            <v>0.2</v>
          </cell>
        </row>
        <row r="33">
          <cell r="B33">
            <v>26.758333333333329</v>
          </cell>
          <cell r="C33">
            <v>33.1</v>
          </cell>
          <cell r="D33">
            <v>20.5</v>
          </cell>
          <cell r="E33">
            <v>72.458333333333329</v>
          </cell>
          <cell r="F33">
            <v>96</v>
          </cell>
          <cell r="G33">
            <v>45</v>
          </cell>
          <cell r="H33">
            <v>15.120000000000001</v>
          </cell>
          <cell r="I33" t="str">
            <v>SO</v>
          </cell>
          <cell r="J33">
            <v>37.080000000000005</v>
          </cell>
          <cell r="K33">
            <v>0</v>
          </cell>
        </row>
        <row r="34">
          <cell r="B34">
            <v>26.895833333333329</v>
          </cell>
          <cell r="C34">
            <v>33.1</v>
          </cell>
          <cell r="D34">
            <v>21.9</v>
          </cell>
          <cell r="E34">
            <v>66.583333333333329</v>
          </cell>
          <cell r="F34">
            <v>83</v>
          </cell>
          <cell r="G34">
            <v>49</v>
          </cell>
          <cell r="H34">
            <v>14.4</v>
          </cell>
          <cell r="I34" t="str">
            <v>N</v>
          </cell>
          <cell r="J34">
            <v>30.96</v>
          </cell>
          <cell r="K34">
            <v>0</v>
          </cell>
        </row>
        <row r="35">
          <cell r="B35">
            <v>24.150000000000002</v>
          </cell>
          <cell r="C35">
            <v>29.8</v>
          </cell>
          <cell r="D35">
            <v>21.6</v>
          </cell>
          <cell r="E35">
            <v>86.875</v>
          </cell>
          <cell r="F35">
            <v>96</v>
          </cell>
          <cell r="G35">
            <v>58</v>
          </cell>
          <cell r="H35">
            <v>16.920000000000002</v>
          </cell>
          <cell r="I35" t="str">
            <v>SE</v>
          </cell>
          <cell r="J35">
            <v>32.4</v>
          </cell>
          <cell r="K35">
            <v>37.200000000000003</v>
          </cell>
        </row>
      </sheetData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 t="str">
            <v>*</v>
          </cell>
        </row>
      </sheetData>
      <sheetData sheetId="2">
        <row r="5">
          <cell r="K5" t="str">
            <v>*</v>
          </cell>
        </row>
      </sheetData>
      <sheetData sheetId="3">
        <row r="5">
          <cell r="K5" t="str">
            <v>*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5.6000000000000005</v>
          </cell>
        </row>
      </sheetData>
      <sheetData sheetId="6">
        <row r="5">
          <cell r="K5">
            <v>6.3999999999999995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23.070833333333329</v>
          </cell>
          <cell r="C5">
            <v>31</v>
          </cell>
          <cell r="D5">
            <v>17.5</v>
          </cell>
          <cell r="E5">
            <v>71.791666666666671</v>
          </cell>
          <cell r="F5">
            <v>95</v>
          </cell>
          <cell r="G5">
            <v>40</v>
          </cell>
          <cell r="H5">
            <v>10.8</v>
          </cell>
          <cell r="I5" t="str">
            <v>L</v>
          </cell>
          <cell r="J5">
            <v>27</v>
          </cell>
          <cell r="K5">
            <v>0</v>
          </cell>
        </row>
        <row r="6">
          <cell r="B6">
            <v>26.974999999999998</v>
          </cell>
          <cell r="C6">
            <v>34.4</v>
          </cell>
          <cell r="D6">
            <v>21.6</v>
          </cell>
          <cell r="E6">
            <v>58.166666666666664</v>
          </cell>
          <cell r="F6">
            <v>78</v>
          </cell>
          <cell r="G6">
            <v>29</v>
          </cell>
          <cell r="H6">
            <v>17.28</v>
          </cell>
          <cell r="I6" t="str">
            <v>L</v>
          </cell>
          <cell r="J6">
            <v>34.56</v>
          </cell>
          <cell r="K6">
            <v>0</v>
          </cell>
        </row>
        <row r="7">
          <cell r="B7">
            <v>22.470833333333335</v>
          </cell>
          <cell r="C7">
            <v>27.9</v>
          </cell>
          <cell r="D7">
            <v>20.2</v>
          </cell>
          <cell r="E7">
            <v>82.875</v>
          </cell>
          <cell r="F7">
            <v>94</v>
          </cell>
          <cell r="G7">
            <v>57</v>
          </cell>
          <cell r="H7">
            <v>7.9200000000000008</v>
          </cell>
          <cell r="I7" t="str">
            <v>L</v>
          </cell>
          <cell r="J7">
            <v>25.2</v>
          </cell>
          <cell r="K7">
            <v>3.4000000000000004</v>
          </cell>
        </row>
        <row r="8">
          <cell r="B8">
            <v>21.350000000000005</v>
          </cell>
          <cell r="C8">
            <v>26.2</v>
          </cell>
          <cell r="D8">
            <v>17.8</v>
          </cell>
          <cell r="E8">
            <v>86.375</v>
          </cell>
          <cell r="F8">
            <v>97</v>
          </cell>
          <cell r="G8">
            <v>67</v>
          </cell>
          <cell r="H8">
            <v>6.84</v>
          </cell>
          <cell r="I8" t="str">
            <v>L</v>
          </cell>
          <cell r="J8">
            <v>30.6</v>
          </cell>
          <cell r="K8">
            <v>18.399999999999999</v>
          </cell>
        </row>
        <row r="9">
          <cell r="B9">
            <v>24.458333333333332</v>
          </cell>
          <cell r="C9">
            <v>32.700000000000003</v>
          </cell>
          <cell r="D9">
            <v>19.399999999999999</v>
          </cell>
          <cell r="E9">
            <v>70.708333333333329</v>
          </cell>
          <cell r="F9">
            <v>92</v>
          </cell>
          <cell r="G9">
            <v>37</v>
          </cell>
          <cell r="H9">
            <v>10.08</v>
          </cell>
          <cell r="I9" t="str">
            <v>L</v>
          </cell>
          <cell r="J9">
            <v>25.56</v>
          </cell>
          <cell r="K9">
            <v>0</v>
          </cell>
        </row>
        <row r="10">
          <cell r="B10">
            <v>26.55</v>
          </cell>
          <cell r="C10">
            <v>34.1</v>
          </cell>
          <cell r="D10">
            <v>20.5</v>
          </cell>
          <cell r="E10">
            <v>60.208333333333336</v>
          </cell>
          <cell r="F10">
            <v>86</v>
          </cell>
          <cell r="G10">
            <v>31</v>
          </cell>
          <cell r="H10">
            <v>13.32</v>
          </cell>
          <cell r="I10" t="str">
            <v>L</v>
          </cell>
          <cell r="J10">
            <v>30.96</v>
          </cell>
          <cell r="K10">
            <v>0</v>
          </cell>
        </row>
        <row r="11">
          <cell r="B11">
            <v>26.970833333333331</v>
          </cell>
          <cell r="C11">
            <v>33.799999999999997</v>
          </cell>
          <cell r="D11">
            <v>20.5</v>
          </cell>
          <cell r="E11">
            <v>59.416666666666664</v>
          </cell>
          <cell r="F11">
            <v>81</v>
          </cell>
          <cell r="G11">
            <v>37</v>
          </cell>
          <cell r="H11">
            <v>19.8</v>
          </cell>
          <cell r="I11" t="str">
            <v>L</v>
          </cell>
          <cell r="J11">
            <v>42.480000000000004</v>
          </cell>
          <cell r="K11">
            <v>0</v>
          </cell>
        </row>
        <row r="12">
          <cell r="B12">
            <v>26.595833333333331</v>
          </cell>
          <cell r="C12">
            <v>34.5</v>
          </cell>
          <cell r="D12">
            <v>20.7</v>
          </cell>
          <cell r="E12">
            <v>60.291666666666664</v>
          </cell>
          <cell r="F12">
            <v>85</v>
          </cell>
          <cell r="G12">
            <v>31</v>
          </cell>
          <cell r="H12">
            <v>22.68</v>
          </cell>
          <cell r="I12" t="str">
            <v>L</v>
          </cell>
          <cell r="J12">
            <v>56.519999999999996</v>
          </cell>
          <cell r="K12">
            <v>0</v>
          </cell>
        </row>
        <row r="13">
          <cell r="B13">
            <v>25.554166666666664</v>
          </cell>
          <cell r="C13">
            <v>30.9</v>
          </cell>
          <cell r="D13">
            <v>20.8</v>
          </cell>
          <cell r="E13">
            <v>69.416666666666671</v>
          </cell>
          <cell r="F13">
            <v>91</v>
          </cell>
          <cell r="G13">
            <v>43</v>
          </cell>
          <cell r="H13">
            <v>24.840000000000003</v>
          </cell>
          <cell r="I13" t="str">
            <v>L</v>
          </cell>
          <cell r="J13">
            <v>38.880000000000003</v>
          </cell>
          <cell r="K13">
            <v>7.2</v>
          </cell>
        </row>
        <row r="14">
          <cell r="B14">
            <v>22.220833333333335</v>
          </cell>
          <cell r="C14">
            <v>28.2</v>
          </cell>
          <cell r="D14">
            <v>19.7</v>
          </cell>
          <cell r="E14">
            <v>85.458333333333329</v>
          </cell>
          <cell r="F14">
            <v>95</v>
          </cell>
          <cell r="G14">
            <v>57</v>
          </cell>
          <cell r="H14">
            <v>24.840000000000003</v>
          </cell>
          <cell r="I14" t="str">
            <v>L</v>
          </cell>
          <cell r="J14">
            <v>51.480000000000004</v>
          </cell>
          <cell r="K14">
            <v>11.200000000000001</v>
          </cell>
        </row>
        <row r="15">
          <cell r="B15">
            <v>18.058333333333334</v>
          </cell>
          <cell r="C15">
            <v>21</v>
          </cell>
          <cell r="D15">
            <v>16.7</v>
          </cell>
          <cell r="E15">
            <v>94.708333333333329</v>
          </cell>
          <cell r="F15">
            <v>98</v>
          </cell>
          <cell r="G15">
            <v>84</v>
          </cell>
          <cell r="H15">
            <v>17.64</v>
          </cell>
          <cell r="I15" t="str">
            <v>L</v>
          </cell>
          <cell r="J15">
            <v>27.36</v>
          </cell>
          <cell r="K15">
            <v>0.2</v>
          </cell>
        </row>
        <row r="16">
          <cell r="B16">
            <v>16.8</v>
          </cell>
          <cell r="C16">
            <v>20.100000000000001</v>
          </cell>
          <cell r="D16">
            <v>15.4</v>
          </cell>
          <cell r="E16">
            <v>91.875</v>
          </cell>
          <cell r="F16">
            <v>97</v>
          </cell>
          <cell r="G16">
            <v>78</v>
          </cell>
          <cell r="H16">
            <v>20.52</v>
          </cell>
          <cell r="I16" t="str">
            <v>L</v>
          </cell>
          <cell r="J16">
            <v>35.28</v>
          </cell>
          <cell r="K16">
            <v>0</v>
          </cell>
        </row>
        <row r="17">
          <cell r="B17">
            <v>21.179166666666667</v>
          </cell>
          <cell r="C17">
            <v>30.6</v>
          </cell>
          <cell r="D17">
            <v>14.9</v>
          </cell>
          <cell r="E17">
            <v>73.791666666666671</v>
          </cell>
          <cell r="F17">
            <v>96</v>
          </cell>
          <cell r="G17">
            <v>42</v>
          </cell>
          <cell r="H17">
            <v>14.04</v>
          </cell>
          <cell r="I17" t="str">
            <v>L</v>
          </cell>
          <cell r="J17">
            <v>33.119999999999997</v>
          </cell>
          <cell r="K17">
            <v>0</v>
          </cell>
        </row>
        <row r="18">
          <cell r="B18">
            <v>26.337500000000002</v>
          </cell>
          <cell r="C18">
            <v>34.4</v>
          </cell>
          <cell r="D18">
            <v>19.399999999999999</v>
          </cell>
          <cell r="E18">
            <v>61.625</v>
          </cell>
          <cell r="F18">
            <v>87</v>
          </cell>
          <cell r="G18">
            <v>35</v>
          </cell>
          <cell r="H18">
            <v>21.240000000000002</v>
          </cell>
          <cell r="I18" t="str">
            <v>L</v>
          </cell>
          <cell r="J18">
            <v>44.28</v>
          </cell>
          <cell r="K18">
            <v>0</v>
          </cell>
        </row>
        <row r="19">
          <cell r="B19">
            <v>28.004166666666666</v>
          </cell>
          <cell r="C19">
            <v>35.6</v>
          </cell>
          <cell r="D19">
            <v>21.5</v>
          </cell>
          <cell r="E19">
            <v>56.208333333333336</v>
          </cell>
          <cell r="F19">
            <v>83</v>
          </cell>
          <cell r="G19">
            <v>30</v>
          </cell>
          <cell r="H19">
            <v>27.720000000000002</v>
          </cell>
          <cell r="I19" t="str">
            <v>L</v>
          </cell>
          <cell r="J19">
            <v>47.16</v>
          </cell>
          <cell r="K19">
            <v>0</v>
          </cell>
        </row>
        <row r="20">
          <cell r="B20">
            <v>26.770833333333332</v>
          </cell>
          <cell r="C20">
            <v>36.5</v>
          </cell>
          <cell r="D20">
            <v>20.100000000000001</v>
          </cell>
          <cell r="E20">
            <v>61.375</v>
          </cell>
          <cell r="F20">
            <v>86</v>
          </cell>
          <cell r="G20">
            <v>24</v>
          </cell>
          <cell r="H20">
            <v>29.16</v>
          </cell>
          <cell r="I20" t="str">
            <v>L</v>
          </cell>
          <cell r="J20">
            <v>60.480000000000004</v>
          </cell>
          <cell r="K20">
            <v>7.6000000000000005</v>
          </cell>
        </row>
        <row r="21">
          <cell r="B21">
            <v>29.970833333333331</v>
          </cell>
          <cell r="C21">
            <v>36.799999999999997</v>
          </cell>
          <cell r="D21">
            <v>23.7</v>
          </cell>
          <cell r="E21">
            <v>47.083333333333336</v>
          </cell>
          <cell r="F21">
            <v>79</v>
          </cell>
          <cell r="G21">
            <v>20</v>
          </cell>
          <cell r="H21">
            <v>19.8</v>
          </cell>
          <cell r="I21" t="str">
            <v>L</v>
          </cell>
          <cell r="J21">
            <v>39.96</v>
          </cell>
          <cell r="K21">
            <v>0</v>
          </cell>
        </row>
        <row r="22">
          <cell r="B22">
            <v>29.345833333333331</v>
          </cell>
          <cell r="C22">
            <v>35.9</v>
          </cell>
          <cell r="D22">
            <v>24</v>
          </cell>
          <cell r="E22">
            <v>55.5</v>
          </cell>
          <cell r="F22">
            <v>80</v>
          </cell>
          <cell r="G22">
            <v>26</v>
          </cell>
          <cell r="H22">
            <v>23.040000000000003</v>
          </cell>
          <cell r="I22" t="str">
            <v>L</v>
          </cell>
          <cell r="J22">
            <v>49.32</v>
          </cell>
          <cell r="K22">
            <v>0</v>
          </cell>
        </row>
        <row r="23">
          <cell r="B23">
            <v>28.695833333333336</v>
          </cell>
          <cell r="C23">
            <v>37</v>
          </cell>
          <cell r="D23">
            <v>22.5</v>
          </cell>
          <cell r="E23">
            <v>57.291666666666664</v>
          </cell>
          <cell r="F23">
            <v>81</v>
          </cell>
          <cell r="G23">
            <v>24</v>
          </cell>
          <cell r="H23">
            <v>21.6</v>
          </cell>
          <cell r="I23" t="str">
            <v>L</v>
          </cell>
          <cell r="J23">
            <v>34.92</v>
          </cell>
          <cell r="K23">
            <v>0</v>
          </cell>
        </row>
        <row r="24">
          <cell r="B24">
            <v>28.829166666666669</v>
          </cell>
          <cell r="C24">
            <v>36.299999999999997</v>
          </cell>
          <cell r="D24">
            <v>22.3</v>
          </cell>
          <cell r="E24">
            <v>59</v>
          </cell>
          <cell r="F24">
            <v>87</v>
          </cell>
          <cell r="G24">
            <v>32</v>
          </cell>
          <cell r="H24">
            <v>28.8</v>
          </cell>
          <cell r="I24" t="str">
            <v>L</v>
          </cell>
          <cell r="J24">
            <v>51.84</v>
          </cell>
          <cell r="K24">
            <v>0</v>
          </cell>
        </row>
        <row r="25">
          <cell r="B25">
            <v>29.074999999999999</v>
          </cell>
          <cell r="C25">
            <v>36.200000000000003</v>
          </cell>
          <cell r="D25">
            <v>22.9</v>
          </cell>
          <cell r="E25">
            <v>56.416666666666664</v>
          </cell>
          <cell r="F25">
            <v>80</v>
          </cell>
          <cell r="G25">
            <v>33</v>
          </cell>
          <cell r="H25">
            <v>28.8</v>
          </cell>
          <cell r="I25" t="str">
            <v>L</v>
          </cell>
          <cell r="J25">
            <v>47.519999999999996</v>
          </cell>
          <cell r="K25">
            <v>0</v>
          </cell>
        </row>
        <row r="26">
          <cell r="B26">
            <v>29.083333333333329</v>
          </cell>
          <cell r="C26">
            <v>36.200000000000003</v>
          </cell>
          <cell r="D26">
            <v>23</v>
          </cell>
          <cell r="E26">
            <v>54.833333333333336</v>
          </cell>
          <cell r="F26">
            <v>79</v>
          </cell>
          <cell r="G26">
            <v>30</v>
          </cell>
          <cell r="H26">
            <v>28.08</v>
          </cell>
          <cell r="I26" t="str">
            <v>L</v>
          </cell>
          <cell r="J26">
            <v>50.76</v>
          </cell>
          <cell r="K26">
            <v>0</v>
          </cell>
        </row>
        <row r="27">
          <cell r="B27">
            <v>25.179166666666671</v>
          </cell>
          <cell r="C27">
            <v>32.799999999999997</v>
          </cell>
          <cell r="D27">
            <v>21.5</v>
          </cell>
          <cell r="E27">
            <v>67.625</v>
          </cell>
          <cell r="F27">
            <v>87</v>
          </cell>
          <cell r="G27">
            <v>43</v>
          </cell>
          <cell r="H27">
            <v>15.120000000000001</v>
          </cell>
          <cell r="I27" t="str">
            <v>L</v>
          </cell>
          <cell r="J27">
            <v>36.72</v>
          </cell>
          <cell r="K27">
            <v>1.6</v>
          </cell>
        </row>
        <row r="28">
          <cell r="B28">
            <v>26.149999999999995</v>
          </cell>
          <cell r="C28">
            <v>33.700000000000003</v>
          </cell>
          <cell r="D28">
            <v>21</v>
          </cell>
          <cell r="E28">
            <v>60.5</v>
          </cell>
          <cell r="F28">
            <v>85</v>
          </cell>
          <cell r="G28">
            <v>30</v>
          </cell>
          <cell r="H28">
            <v>17.64</v>
          </cell>
          <cell r="I28" t="str">
            <v>L</v>
          </cell>
          <cell r="J28">
            <v>36.72</v>
          </cell>
          <cell r="K28">
            <v>0</v>
          </cell>
        </row>
        <row r="29">
          <cell r="B29">
            <v>25.737500000000011</v>
          </cell>
          <cell r="C29">
            <v>34.9</v>
          </cell>
          <cell r="D29">
            <v>19.600000000000001</v>
          </cell>
          <cell r="E29">
            <v>66.083333333333329</v>
          </cell>
          <cell r="F29">
            <v>92</v>
          </cell>
          <cell r="G29">
            <v>33</v>
          </cell>
          <cell r="H29">
            <v>21.96</v>
          </cell>
          <cell r="I29" t="str">
            <v>L</v>
          </cell>
          <cell r="J29">
            <v>70.2</v>
          </cell>
          <cell r="K29">
            <v>33</v>
          </cell>
        </row>
        <row r="30">
          <cell r="B30">
            <v>24.791666666666668</v>
          </cell>
          <cell r="C30">
            <v>29.6</v>
          </cell>
          <cell r="D30">
            <v>20.9</v>
          </cell>
          <cell r="E30">
            <v>73.791666666666671</v>
          </cell>
          <cell r="F30">
            <v>90</v>
          </cell>
          <cell r="G30">
            <v>49</v>
          </cell>
          <cell r="H30">
            <v>12.6</v>
          </cell>
          <cell r="I30" t="str">
            <v>L</v>
          </cell>
          <cell r="J30">
            <v>30.96</v>
          </cell>
          <cell r="K30">
            <v>0</v>
          </cell>
        </row>
        <row r="31">
          <cell r="B31">
            <v>24.737500000000001</v>
          </cell>
          <cell r="C31">
            <v>32.1</v>
          </cell>
          <cell r="D31">
            <v>21.7</v>
          </cell>
          <cell r="E31">
            <v>76.833333333333329</v>
          </cell>
          <cell r="F31">
            <v>93</v>
          </cell>
          <cell r="G31">
            <v>44</v>
          </cell>
          <cell r="H31">
            <v>35.64</v>
          </cell>
          <cell r="I31" t="str">
            <v>L</v>
          </cell>
          <cell r="J31">
            <v>59.4</v>
          </cell>
          <cell r="K31">
            <v>0</v>
          </cell>
        </row>
        <row r="32">
          <cell r="B32">
            <v>23.799999999999997</v>
          </cell>
          <cell r="C32">
            <v>30.2</v>
          </cell>
          <cell r="D32">
            <v>20.6</v>
          </cell>
          <cell r="E32">
            <v>81.583333333333329</v>
          </cell>
          <cell r="F32">
            <v>95</v>
          </cell>
          <cell r="G32">
            <v>50</v>
          </cell>
          <cell r="H32">
            <v>1.8</v>
          </cell>
          <cell r="I32" t="str">
            <v>L</v>
          </cell>
          <cell r="J32">
            <v>32.76</v>
          </cell>
          <cell r="K32">
            <v>10.8</v>
          </cell>
        </row>
        <row r="33">
          <cell r="B33">
            <v>26.304166666666671</v>
          </cell>
          <cell r="C33">
            <v>32.6</v>
          </cell>
          <cell r="D33">
            <v>21</v>
          </cell>
          <cell r="E33">
            <v>70.125</v>
          </cell>
          <cell r="F33">
            <v>94</v>
          </cell>
          <cell r="G33">
            <v>37</v>
          </cell>
          <cell r="H33">
            <v>12.96</v>
          </cell>
          <cell r="I33" t="str">
            <v>L</v>
          </cell>
          <cell r="J33">
            <v>30.6</v>
          </cell>
          <cell r="K33">
            <v>0</v>
          </cell>
        </row>
        <row r="34">
          <cell r="B34">
            <v>25.279166666666672</v>
          </cell>
          <cell r="C34">
            <v>30.5</v>
          </cell>
          <cell r="D34">
            <v>21.6</v>
          </cell>
          <cell r="E34">
            <v>77.375</v>
          </cell>
          <cell r="F34">
            <v>93</v>
          </cell>
          <cell r="G34">
            <v>52</v>
          </cell>
          <cell r="H34">
            <v>15.48</v>
          </cell>
          <cell r="I34" t="str">
            <v>L</v>
          </cell>
          <cell r="J34">
            <v>35.28</v>
          </cell>
          <cell r="K34">
            <v>5.2</v>
          </cell>
        </row>
        <row r="35">
          <cell r="B35">
            <v>22.291666666666668</v>
          </cell>
          <cell r="C35">
            <v>25.2</v>
          </cell>
          <cell r="D35">
            <v>20.5</v>
          </cell>
          <cell r="E35">
            <v>91.5</v>
          </cell>
          <cell r="F35">
            <v>96</v>
          </cell>
          <cell r="G35">
            <v>79</v>
          </cell>
          <cell r="H35">
            <v>15.48</v>
          </cell>
          <cell r="I35" t="str">
            <v>L</v>
          </cell>
          <cell r="J35">
            <v>27.720000000000002</v>
          </cell>
          <cell r="K35">
            <v>95.000000000000014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0.8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22.6875</v>
          </cell>
          <cell r="C5">
            <v>30</v>
          </cell>
          <cell r="D5">
            <v>16.8</v>
          </cell>
          <cell r="E5">
            <v>73.041666666666671</v>
          </cell>
          <cell r="F5">
            <v>95</v>
          </cell>
          <cell r="G5">
            <v>41</v>
          </cell>
          <cell r="H5">
            <v>18.36</v>
          </cell>
          <cell r="I5" t="str">
            <v>NE</v>
          </cell>
          <cell r="J5">
            <v>35.64</v>
          </cell>
          <cell r="K5">
            <v>0</v>
          </cell>
        </row>
        <row r="6">
          <cell r="B6">
            <v>25.687499999999996</v>
          </cell>
          <cell r="C6">
            <v>33.799999999999997</v>
          </cell>
          <cell r="D6">
            <v>19.899999999999999</v>
          </cell>
          <cell r="E6">
            <v>65.125</v>
          </cell>
          <cell r="F6">
            <v>84</v>
          </cell>
          <cell r="G6">
            <v>34</v>
          </cell>
          <cell r="H6">
            <v>24.48</v>
          </cell>
          <cell r="I6" t="str">
            <v>N</v>
          </cell>
          <cell r="J6">
            <v>42.12</v>
          </cell>
          <cell r="K6">
            <v>0</v>
          </cell>
        </row>
        <row r="7">
          <cell r="B7">
            <v>20.083333333333336</v>
          </cell>
          <cell r="C7">
            <v>22.4</v>
          </cell>
          <cell r="D7">
            <v>19.3</v>
          </cell>
          <cell r="E7">
            <v>92.583333333333329</v>
          </cell>
          <cell r="F7">
            <v>95</v>
          </cell>
          <cell r="G7">
            <v>81</v>
          </cell>
          <cell r="H7">
            <v>18.36</v>
          </cell>
          <cell r="I7" t="str">
            <v>NE</v>
          </cell>
          <cell r="J7">
            <v>38.159999999999997</v>
          </cell>
          <cell r="K7">
            <v>47.4</v>
          </cell>
        </row>
        <row r="8">
          <cell r="B8">
            <v>19.712500000000002</v>
          </cell>
          <cell r="C8">
            <v>25</v>
          </cell>
          <cell r="D8">
            <v>16.5</v>
          </cell>
          <cell r="E8">
            <v>87.875</v>
          </cell>
          <cell r="F8">
            <v>96</v>
          </cell>
          <cell r="G8">
            <v>65</v>
          </cell>
          <cell r="H8">
            <v>14.76</v>
          </cell>
          <cell r="I8" t="str">
            <v>S</v>
          </cell>
          <cell r="J8">
            <v>24.840000000000003</v>
          </cell>
          <cell r="K8">
            <v>0.4</v>
          </cell>
        </row>
        <row r="9">
          <cell r="B9">
            <v>23.683333333333337</v>
          </cell>
          <cell r="C9">
            <v>30.7</v>
          </cell>
          <cell r="D9">
            <v>17.899999999999999</v>
          </cell>
          <cell r="E9">
            <v>74.291666666666671</v>
          </cell>
          <cell r="F9">
            <v>95</v>
          </cell>
          <cell r="G9">
            <v>45</v>
          </cell>
          <cell r="H9">
            <v>13.68</v>
          </cell>
          <cell r="I9" t="str">
            <v>SE</v>
          </cell>
          <cell r="J9">
            <v>26.64</v>
          </cell>
          <cell r="K9">
            <v>0.2</v>
          </cell>
        </row>
        <row r="10">
          <cell r="B10">
            <v>26.104166666666668</v>
          </cell>
          <cell r="C10">
            <v>32.5</v>
          </cell>
          <cell r="D10">
            <v>21.3</v>
          </cell>
          <cell r="E10">
            <v>67.083333333333329</v>
          </cell>
          <cell r="F10">
            <v>84</v>
          </cell>
          <cell r="G10">
            <v>44</v>
          </cell>
          <cell r="H10">
            <v>23.759999999999998</v>
          </cell>
          <cell r="I10" t="str">
            <v>NE</v>
          </cell>
          <cell r="J10">
            <v>37.800000000000004</v>
          </cell>
          <cell r="K10">
            <v>0</v>
          </cell>
        </row>
        <row r="11">
          <cell r="B11">
            <v>26.379166666666666</v>
          </cell>
          <cell r="C11">
            <v>35.299999999999997</v>
          </cell>
          <cell r="D11">
            <v>20</v>
          </cell>
          <cell r="E11">
            <v>62.541666666666664</v>
          </cell>
          <cell r="F11">
            <v>81</v>
          </cell>
          <cell r="G11">
            <v>33</v>
          </cell>
          <cell r="H11">
            <v>19.8</v>
          </cell>
          <cell r="I11" t="str">
            <v>N</v>
          </cell>
          <cell r="J11">
            <v>45</v>
          </cell>
          <cell r="K11">
            <v>1.6</v>
          </cell>
        </row>
        <row r="12">
          <cell r="B12">
            <v>27.512500000000003</v>
          </cell>
          <cell r="C12">
            <v>33.200000000000003</v>
          </cell>
          <cell r="D12">
            <v>22.8</v>
          </cell>
          <cell r="E12">
            <v>69.041666666666671</v>
          </cell>
          <cell r="F12">
            <v>89</v>
          </cell>
          <cell r="G12">
            <v>42</v>
          </cell>
          <cell r="H12">
            <v>17.28</v>
          </cell>
          <cell r="I12" t="str">
            <v>NO</v>
          </cell>
          <cell r="J12">
            <v>37.440000000000005</v>
          </cell>
          <cell r="K12">
            <v>0</v>
          </cell>
        </row>
        <row r="13">
          <cell r="B13">
            <v>24.200000000000003</v>
          </cell>
          <cell r="C13">
            <v>28.3</v>
          </cell>
          <cell r="D13">
            <v>20.2</v>
          </cell>
          <cell r="E13">
            <v>80.166666666666671</v>
          </cell>
          <cell r="F13">
            <v>89</v>
          </cell>
          <cell r="G13">
            <v>66</v>
          </cell>
          <cell r="H13">
            <v>18.36</v>
          </cell>
          <cell r="I13" t="str">
            <v>O</v>
          </cell>
          <cell r="J13">
            <v>35.28</v>
          </cell>
          <cell r="K13">
            <v>0</v>
          </cell>
        </row>
        <row r="14">
          <cell r="B14">
            <v>17.900000000000002</v>
          </cell>
          <cell r="C14">
            <v>21.1</v>
          </cell>
          <cell r="D14">
            <v>16</v>
          </cell>
          <cell r="E14">
            <v>85</v>
          </cell>
          <cell r="F14">
            <v>95</v>
          </cell>
          <cell r="G14">
            <v>66</v>
          </cell>
          <cell r="H14">
            <v>16.2</v>
          </cell>
          <cell r="I14" t="str">
            <v>O</v>
          </cell>
          <cell r="J14">
            <v>33.119999999999997</v>
          </cell>
          <cell r="K14">
            <v>0.4</v>
          </cell>
        </row>
        <row r="15">
          <cell r="B15">
            <v>15.12916666666667</v>
          </cell>
          <cell r="C15">
            <v>17.3</v>
          </cell>
          <cell r="D15">
            <v>13.7</v>
          </cell>
          <cell r="E15">
            <v>89.833333333333329</v>
          </cell>
          <cell r="F15">
            <v>95</v>
          </cell>
          <cell r="G15">
            <v>77</v>
          </cell>
          <cell r="H15">
            <v>14.04</v>
          </cell>
          <cell r="I15" t="str">
            <v>O</v>
          </cell>
          <cell r="J15">
            <v>30.6</v>
          </cell>
          <cell r="K15">
            <v>10.199999999999999</v>
          </cell>
        </row>
        <row r="16">
          <cell r="B16">
            <v>14.908333333333333</v>
          </cell>
          <cell r="C16">
            <v>18.100000000000001</v>
          </cell>
          <cell r="D16">
            <v>13.7</v>
          </cell>
          <cell r="E16">
            <v>90.041666666666671</v>
          </cell>
          <cell r="F16">
            <v>96</v>
          </cell>
          <cell r="G16">
            <v>73</v>
          </cell>
          <cell r="H16">
            <v>10.8</v>
          </cell>
          <cell r="I16" t="str">
            <v>SO</v>
          </cell>
          <cell r="J16">
            <v>23.759999999999998</v>
          </cell>
          <cell r="K16">
            <v>28.2</v>
          </cell>
        </row>
        <row r="17">
          <cell r="B17">
            <v>17.295833333333338</v>
          </cell>
          <cell r="C17">
            <v>23.1</v>
          </cell>
          <cell r="D17">
            <v>12.6</v>
          </cell>
          <cell r="E17">
            <v>84.5</v>
          </cell>
          <cell r="F17">
            <v>96</v>
          </cell>
          <cell r="G17">
            <v>64</v>
          </cell>
          <cell r="H17">
            <v>18.36</v>
          </cell>
          <cell r="I17" t="str">
            <v>NE</v>
          </cell>
          <cell r="J17">
            <v>30.240000000000002</v>
          </cell>
          <cell r="K17">
            <v>0</v>
          </cell>
        </row>
        <row r="18">
          <cell r="B18">
            <v>25.016666666666669</v>
          </cell>
          <cell r="C18">
            <v>34.1</v>
          </cell>
          <cell r="D18">
            <v>18.2</v>
          </cell>
          <cell r="E18">
            <v>68.541666666666671</v>
          </cell>
          <cell r="F18">
            <v>92</v>
          </cell>
          <cell r="G18">
            <v>35</v>
          </cell>
          <cell r="H18">
            <v>22.68</v>
          </cell>
          <cell r="I18" t="str">
            <v>NE</v>
          </cell>
          <cell r="J18">
            <v>50.4</v>
          </cell>
          <cell r="K18">
            <v>0</v>
          </cell>
        </row>
        <row r="19">
          <cell r="B19">
            <v>28.445833333333336</v>
          </cell>
          <cell r="C19">
            <v>35.299999999999997</v>
          </cell>
          <cell r="D19">
            <v>21.9</v>
          </cell>
          <cell r="E19">
            <v>57.875</v>
          </cell>
          <cell r="F19">
            <v>83</v>
          </cell>
          <cell r="G19">
            <v>31</v>
          </cell>
          <cell r="H19">
            <v>30.240000000000002</v>
          </cell>
          <cell r="I19" t="str">
            <v>N</v>
          </cell>
          <cell r="J19">
            <v>57.6</v>
          </cell>
          <cell r="K19">
            <v>0</v>
          </cell>
        </row>
        <row r="20">
          <cell r="B20">
            <v>28.804166666666674</v>
          </cell>
          <cell r="C20">
            <v>34.700000000000003</v>
          </cell>
          <cell r="D20">
            <v>22.2</v>
          </cell>
          <cell r="E20">
            <v>58.916666666666664</v>
          </cell>
          <cell r="F20">
            <v>82</v>
          </cell>
          <cell r="G20">
            <v>40</v>
          </cell>
          <cell r="H20">
            <v>20.88</v>
          </cell>
          <cell r="I20" t="str">
            <v>O</v>
          </cell>
          <cell r="J20">
            <v>38.519999999999996</v>
          </cell>
          <cell r="K20">
            <v>0</v>
          </cell>
        </row>
        <row r="21">
          <cell r="B21">
            <v>25.2</v>
          </cell>
          <cell r="C21">
            <v>32.1</v>
          </cell>
          <cell r="D21">
            <v>19.399999999999999</v>
          </cell>
          <cell r="E21">
            <v>75.791666666666671</v>
          </cell>
          <cell r="F21">
            <v>95</v>
          </cell>
          <cell r="G21">
            <v>52</v>
          </cell>
          <cell r="H21">
            <v>20.16</v>
          </cell>
          <cell r="I21" t="str">
            <v>S</v>
          </cell>
          <cell r="J21">
            <v>40.680000000000007</v>
          </cell>
          <cell r="K21">
            <v>0</v>
          </cell>
        </row>
        <row r="22">
          <cell r="B22">
            <v>24.150000000000002</v>
          </cell>
          <cell r="C22">
            <v>32</v>
          </cell>
          <cell r="D22">
            <v>16.899999999999999</v>
          </cell>
          <cell r="E22">
            <v>71.625</v>
          </cell>
          <cell r="F22">
            <v>89</v>
          </cell>
          <cell r="G22">
            <v>50</v>
          </cell>
          <cell r="H22">
            <v>21.96</v>
          </cell>
          <cell r="I22" t="str">
            <v>S</v>
          </cell>
          <cell r="J22">
            <v>34.92</v>
          </cell>
          <cell r="K22">
            <v>0</v>
          </cell>
        </row>
        <row r="23">
          <cell r="B23">
            <v>25.904166666666665</v>
          </cell>
          <cell r="C23">
            <v>32.200000000000003</v>
          </cell>
          <cell r="D23">
            <v>20.2</v>
          </cell>
          <cell r="E23">
            <v>67.083333333333329</v>
          </cell>
          <cell r="F23">
            <v>89</v>
          </cell>
          <cell r="G23">
            <v>41</v>
          </cell>
          <cell r="H23">
            <v>23.400000000000002</v>
          </cell>
          <cell r="I23" t="str">
            <v>NE</v>
          </cell>
          <cell r="J23">
            <v>46.080000000000005</v>
          </cell>
          <cell r="K23">
            <v>0</v>
          </cell>
        </row>
        <row r="24">
          <cell r="B24">
            <v>28.587500000000002</v>
          </cell>
          <cell r="C24">
            <v>36.4</v>
          </cell>
          <cell r="D24">
            <v>22.7</v>
          </cell>
          <cell r="E24">
            <v>59.416666666666664</v>
          </cell>
          <cell r="F24">
            <v>81</v>
          </cell>
          <cell r="G24">
            <v>30</v>
          </cell>
          <cell r="H24">
            <v>19.440000000000001</v>
          </cell>
          <cell r="I24" t="str">
            <v>NE</v>
          </cell>
          <cell r="J24">
            <v>48.24</v>
          </cell>
          <cell r="K24">
            <v>0</v>
          </cell>
        </row>
        <row r="25">
          <cell r="B25">
            <v>29.583333333333339</v>
          </cell>
          <cell r="C25">
            <v>35.5</v>
          </cell>
          <cell r="D25">
            <v>23.5</v>
          </cell>
          <cell r="E25">
            <v>54.708333333333336</v>
          </cell>
          <cell r="F25">
            <v>80</v>
          </cell>
          <cell r="G25">
            <v>34</v>
          </cell>
          <cell r="H25">
            <v>24.12</v>
          </cell>
          <cell r="I25" t="str">
            <v>N</v>
          </cell>
          <cell r="J25">
            <v>47.16</v>
          </cell>
          <cell r="K25">
            <v>0</v>
          </cell>
        </row>
        <row r="26">
          <cell r="B26">
            <v>29.741666666666664</v>
          </cell>
          <cell r="C26">
            <v>35.700000000000003</v>
          </cell>
          <cell r="D26">
            <v>24.7</v>
          </cell>
          <cell r="E26">
            <v>53.875</v>
          </cell>
          <cell r="F26">
            <v>70</v>
          </cell>
          <cell r="G26">
            <v>36</v>
          </cell>
          <cell r="H26">
            <v>19.079999999999998</v>
          </cell>
          <cell r="I26" t="str">
            <v>N</v>
          </cell>
          <cell r="J26">
            <v>42.480000000000004</v>
          </cell>
          <cell r="K26">
            <v>0</v>
          </cell>
        </row>
        <row r="27">
          <cell r="B27">
            <v>25.183333333333326</v>
          </cell>
          <cell r="C27">
            <v>29.4</v>
          </cell>
          <cell r="D27">
            <v>19.7</v>
          </cell>
          <cell r="E27">
            <v>72.875</v>
          </cell>
          <cell r="F27">
            <v>95</v>
          </cell>
          <cell r="G27">
            <v>43</v>
          </cell>
          <cell r="H27">
            <v>30.240000000000002</v>
          </cell>
          <cell r="I27" t="str">
            <v>NE</v>
          </cell>
          <cell r="J27">
            <v>75.239999999999995</v>
          </cell>
          <cell r="K27">
            <v>18.599999999999998</v>
          </cell>
        </row>
        <row r="28">
          <cell r="B28">
            <v>25.05</v>
          </cell>
          <cell r="C28">
            <v>29.9</v>
          </cell>
          <cell r="D28">
            <v>21.6</v>
          </cell>
          <cell r="E28">
            <v>74.833333333333329</v>
          </cell>
          <cell r="F28">
            <v>89</v>
          </cell>
          <cell r="G28">
            <v>55</v>
          </cell>
          <cell r="H28">
            <v>23.040000000000003</v>
          </cell>
          <cell r="I28" t="str">
            <v>NE</v>
          </cell>
          <cell r="J28">
            <v>37.440000000000005</v>
          </cell>
          <cell r="K28">
            <v>0</v>
          </cell>
        </row>
        <row r="29">
          <cell r="B29">
            <v>25.729166666666661</v>
          </cell>
          <cell r="C29">
            <v>31.6</v>
          </cell>
          <cell r="D29">
            <v>21.3</v>
          </cell>
          <cell r="E29">
            <v>68.625</v>
          </cell>
          <cell r="F29">
            <v>85</v>
          </cell>
          <cell r="G29">
            <v>49</v>
          </cell>
          <cell r="H29">
            <v>23.400000000000002</v>
          </cell>
          <cell r="I29" t="str">
            <v>NE</v>
          </cell>
          <cell r="J29">
            <v>40.680000000000007</v>
          </cell>
          <cell r="K29">
            <v>0</v>
          </cell>
        </row>
        <row r="30">
          <cell r="B30">
            <v>23.104166666666668</v>
          </cell>
          <cell r="C30">
            <v>26.4</v>
          </cell>
          <cell r="D30">
            <v>21.7</v>
          </cell>
          <cell r="E30">
            <v>84.625</v>
          </cell>
          <cell r="F30">
            <v>94</v>
          </cell>
          <cell r="G30">
            <v>68</v>
          </cell>
          <cell r="H30">
            <v>20.16</v>
          </cell>
          <cell r="I30" t="str">
            <v>SE</v>
          </cell>
          <cell r="J30">
            <v>36.36</v>
          </cell>
          <cell r="K30">
            <v>3</v>
          </cell>
        </row>
        <row r="31">
          <cell r="B31">
            <v>22.299999999999997</v>
          </cell>
          <cell r="C31">
            <v>27.6</v>
          </cell>
          <cell r="D31">
            <v>19.8</v>
          </cell>
          <cell r="E31">
            <v>87.083333333333329</v>
          </cell>
          <cell r="F31">
            <v>95</v>
          </cell>
          <cell r="G31">
            <v>58</v>
          </cell>
          <cell r="H31">
            <v>14.76</v>
          </cell>
          <cell r="I31" t="str">
            <v>S</v>
          </cell>
          <cell r="J31">
            <v>32.76</v>
          </cell>
          <cell r="K31">
            <v>18.799999999999997</v>
          </cell>
        </row>
        <row r="32">
          <cell r="B32">
            <v>24.724999999999998</v>
          </cell>
          <cell r="C32">
            <v>32.1</v>
          </cell>
          <cell r="D32">
            <v>18.899999999999999</v>
          </cell>
          <cell r="E32">
            <v>74.916666666666671</v>
          </cell>
          <cell r="F32">
            <v>96</v>
          </cell>
          <cell r="G32">
            <v>42</v>
          </cell>
          <cell r="H32">
            <v>9.3600000000000012</v>
          </cell>
          <cell r="I32" t="str">
            <v>S</v>
          </cell>
          <cell r="J32">
            <v>16.920000000000002</v>
          </cell>
          <cell r="K32">
            <v>0.2</v>
          </cell>
        </row>
        <row r="33">
          <cell r="B33">
            <v>25.875</v>
          </cell>
          <cell r="C33">
            <v>31.5</v>
          </cell>
          <cell r="D33">
            <v>21.9</v>
          </cell>
          <cell r="E33">
            <v>71.583333333333329</v>
          </cell>
          <cell r="F33">
            <v>89</v>
          </cell>
          <cell r="G33">
            <v>50</v>
          </cell>
          <cell r="H33">
            <v>26.28</v>
          </cell>
          <cell r="I33" t="str">
            <v>NE</v>
          </cell>
          <cell r="J33">
            <v>44.28</v>
          </cell>
          <cell r="K33">
            <v>0</v>
          </cell>
        </row>
        <row r="34">
          <cell r="B34">
            <v>24.575000000000006</v>
          </cell>
          <cell r="C34">
            <v>30.4</v>
          </cell>
          <cell r="D34">
            <v>20.399999999999999</v>
          </cell>
          <cell r="E34">
            <v>71.25</v>
          </cell>
          <cell r="F34">
            <v>94</v>
          </cell>
          <cell r="G34">
            <v>50</v>
          </cell>
          <cell r="H34">
            <v>24.840000000000003</v>
          </cell>
          <cell r="I34" t="str">
            <v>NE</v>
          </cell>
          <cell r="J34">
            <v>47.519999999999996</v>
          </cell>
          <cell r="K34">
            <v>4</v>
          </cell>
        </row>
        <row r="35">
          <cell r="B35">
            <v>22.820833333333336</v>
          </cell>
          <cell r="C35">
            <v>29.3</v>
          </cell>
          <cell r="D35">
            <v>20</v>
          </cell>
          <cell r="E35">
            <v>83.166666666666671</v>
          </cell>
          <cell r="F35">
            <v>95</v>
          </cell>
          <cell r="G35">
            <v>59</v>
          </cell>
          <cell r="H35">
            <v>15.48</v>
          </cell>
          <cell r="I35" t="str">
            <v>S</v>
          </cell>
          <cell r="J35">
            <v>31.680000000000003</v>
          </cell>
          <cell r="K35">
            <v>0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0.2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0.2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7.2000000000000028</v>
          </cell>
        </row>
      </sheetData>
      <sheetData sheetId="6">
        <row r="5">
          <cell r="K5">
            <v>1.4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23.375</v>
          </cell>
          <cell r="C5">
            <v>31.8</v>
          </cell>
          <cell r="D5">
            <v>16.8</v>
          </cell>
          <cell r="E5">
            <v>73.666666666666671</v>
          </cell>
          <cell r="F5">
            <v>95</v>
          </cell>
          <cell r="G5">
            <v>40</v>
          </cell>
          <cell r="H5" t="str">
            <v>*</v>
          </cell>
          <cell r="I5" t="str">
            <v>*</v>
          </cell>
          <cell r="J5" t="str">
            <v>*</v>
          </cell>
          <cell r="K5">
            <v>0</v>
          </cell>
        </row>
        <row r="6">
          <cell r="B6">
            <v>27.400000000000002</v>
          </cell>
          <cell r="C6">
            <v>34.6</v>
          </cell>
          <cell r="D6">
            <v>22</v>
          </cell>
          <cell r="E6">
            <v>61.291666666666664</v>
          </cell>
          <cell r="F6">
            <v>85</v>
          </cell>
          <cell r="G6">
            <v>35</v>
          </cell>
          <cell r="H6" t="str">
            <v>*</v>
          </cell>
          <cell r="I6" t="str">
            <v>*</v>
          </cell>
          <cell r="J6" t="str">
            <v>*</v>
          </cell>
          <cell r="K6">
            <v>0</v>
          </cell>
        </row>
        <row r="7">
          <cell r="B7">
            <v>22.520833333333332</v>
          </cell>
          <cell r="C7">
            <v>27.5</v>
          </cell>
          <cell r="D7">
            <v>19.5</v>
          </cell>
          <cell r="E7">
            <v>83.958333333333329</v>
          </cell>
          <cell r="F7">
            <v>95</v>
          </cell>
          <cell r="G7">
            <v>60</v>
          </cell>
          <cell r="H7" t="str">
            <v>*</v>
          </cell>
          <cell r="I7" t="str">
            <v>*</v>
          </cell>
          <cell r="J7" t="str">
            <v>*</v>
          </cell>
          <cell r="K7">
            <v>0</v>
          </cell>
        </row>
        <row r="8">
          <cell r="B8">
            <v>22.166666666666668</v>
          </cell>
          <cell r="C8">
            <v>28.1</v>
          </cell>
          <cell r="D8">
            <v>18.5</v>
          </cell>
          <cell r="E8">
            <v>81.458333333333329</v>
          </cell>
          <cell r="F8">
            <v>96</v>
          </cell>
          <cell r="G8">
            <v>56</v>
          </cell>
          <cell r="H8" t="str">
            <v>*</v>
          </cell>
          <cell r="I8" t="str">
            <v>*</v>
          </cell>
          <cell r="J8" t="str">
            <v>*</v>
          </cell>
          <cell r="K8">
            <v>0</v>
          </cell>
        </row>
        <row r="9">
          <cell r="B9">
            <v>25.375000000000004</v>
          </cell>
          <cell r="C9">
            <v>33.5</v>
          </cell>
          <cell r="D9">
            <v>19.100000000000001</v>
          </cell>
          <cell r="E9">
            <v>69.5</v>
          </cell>
          <cell r="F9">
            <v>93</v>
          </cell>
          <cell r="G9">
            <v>36</v>
          </cell>
          <cell r="H9" t="str">
            <v>*</v>
          </cell>
          <cell r="I9" t="str">
            <v>*</v>
          </cell>
          <cell r="J9" t="str">
            <v>*</v>
          </cell>
          <cell r="K9">
            <v>0</v>
          </cell>
        </row>
        <row r="10">
          <cell r="B10">
            <v>28.4375</v>
          </cell>
          <cell r="C10">
            <v>35.6</v>
          </cell>
          <cell r="D10">
            <v>22.8</v>
          </cell>
          <cell r="E10">
            <v>56.291666666666664</v>
          </cell>
          <cell r="F10">
            <v>76</v>
          </cell>
          <cell r="G10">
            <v>31</v>
          </cell>
          <cell r="H10" t="str">
            <v>*</v>
          </cell>
          <cell r="I10" t="str">
            <v>*</v>
          </cell>
          <cell r="J10" t="str">
            <v>*</v>
          </cell>
          <cell r="K10">
            <v>0</v>
          </cell>
        </row>
        <row r="11">
          <cell r="B11">
            <v>28.237499999999997</v>
          </cell>
          <cell r="C11">
            <v>33.1</v>
          </cell>
          <cell r="D11">
            <v>23.9</v>
          </cell>
          <cell r="E11">
            <v>57.791666666666664</v>
          </cell>
          <cell r="F11">
            <v>72</v>
          </cell>
          <cell r="G11">
            <v>44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</v>
          </cell>
        </row>
        <row r="12">
          <cell r="B12">
            <v>27.275000000000002</v>
          </cell>
          <cell r="C12">
            <v>32.9</v>
          </cell>
          <cell r="D12">
            <v>22</v>
          </cell>
          <cell r="E12">
            <v>67.416666666666671</v>
          </cell>
          <cell r="F12">
            <v>87</v>
          </cell>
          <cell r="G12">
            <v>45</v>
          </cell>
          <cell r="H12" t="str">
            <v>*</v>
          </cell>
          <cell r="I12" t="str">
            <v>*</v>
          </cell>
          <cell r="J12" t="str">
            <v>*</v>
          </cell>
          <cell r="K12">
            <v>0</v>
          </cell>
        </row>
        <row r="13">
          <cell r="B13">
            <v>27.220833333333331</v>
          </cell>
          <cell r="C13">
            <v>33</v>
          </cell>
          <cell r="D13">
            <v>23.7</v>
          </cell>
          <cell r="E13">
            <v>67.958333333333329</v>
          </cell>
          <cell r="F13">
            <v>84</v>
          </cell>
          <cell r="G13">
            <v>46</v>
          </cell>
          <cell r="H13" t="str">
            <v>*</v>
          </cell>
          <cell r="I13" t="str">
            <v>*</v>
          </cell>
          <cell r="J13" t="str">
            <v>*</v>
          </cell>
          <cell r="K13">
            <v>0</v>
          </cell>
        </row>
        <row r="14">
          <cell r="B14">
            <v>20.25416666666667</v>
          </cell>
          <cell r="C14">
            <v>25.3</v>
          </cell>
          <cell r="D14">
            <v>17.8</v>
          </cell>
          <cell r="E14">
            <v>85.916666666666671</v>
          </cell>
          <cell r="F14">
            <v>93</v>
          </cell>
          <cell r="G14">
            <v>70</v>
          </cell>
          <cell r="H14" t="str">
            <v>*</v>
          </cell>
          <cell r="I14" t="str">
            <v>*</v>
          </cell>
          <cell r="J14" t="str">
            <v>*</v>
          </cell>
          <cell r="K14">
            <v>0</v>
          </cell>
        </row>
        <row r="15">
          <cell r="B15">
            <v>16.579166666666669</v>
          </cell>
          <cell r="C15">
            <v>18.7</v>
          </cell>
          <cell r="D15">
            <v>15</v>
          </cell>
          <cell r="E15">
            <v>90.041666666666671</v>
          </cell>
          <cell r="F15">
            <v>95</v>
          </cell>
          <cell r="G15">
            <v>81</v>
          </cell>
          <cell r="H15" t="str">
            <v>*</v>
          </cell>
          <cell r="I15" t="str">
            <v>*</v>
          </cell>
          <cell r="J15" t="str">
            <v>*</v>
          </cell>
          <cell r="K15">
            <v>0</v>
          </cell>
        </row>
        <row r="16">
          <cell r="B16">
            <v>15.029166666666667</v>
          </cell>
          <cell r="C16">
            <v>16.899999999999999</v>
          </cell>
          <cell r="D16">
            <v>13.3</v>
          </cell>
          <cell r="E16">
            <v>91.666666666666671</v>
          </cell>
          <cell r="F16">
            <v>95</v>
          </cell>
          <cell r="G16">
            <v>83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</v>
          </cell>
        </row>
        <row r="17">
          <cell r="B17">
            <v>19.5625</v>
          </cell>
          <cell r="C17">
            <v>29.8</v>
          </cell>
          <cell r="D17">
            <v>14.3</v>
          </cell>
          <cell r="E17">
            <v>82.75</v>
          </cell>
          <cell r="F17">
            <v>97</v>
          </cell>
          <cell r="G17">
            <v>51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</v>
          </cell>
        </row>
        <row r="18">
          <cell r="B18">
            <v>27.475000000000005</v>
          </cell>
          <cell r="C18">
            <v>34.5</v>
          </cell>
          <cell r="D18">
            <v>21.1</v>
          </cell>
          <cell r="E18">
            <v>60.166666666666664</v>
          </cell>
          <cell r="F18">
            <v>82</v>
          </cell>
          <cell r="G18">
            <v>38</v>
          </cell>
          <cell r="H18" t="str">
            <v>*</v>
          </cell>
          <cell r="I18" t="str">
            <v>*</v>
          </cell>
          <cell r="J18" t="str">
            <v>*</v>
          </cell>
          <cell r="K18">
            <v>0</v>
          </cell>
        </row>
        <row r="19">
          <cell r="B19">
            <v>29.179166666666664</v>
          </cell>
          <cell r="C19">
            <v>35.200000000000003</v>
          </cell>
          <cell r="D19">
            <v>22.6</v>
          </cell>
          <cell r="E19">
            <v>55.125</v>
          </cell>
          <cell r="F19">
            <v>78</v>
          </cell>
          <cell r="G19">
            <v>35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</v>
          </cell>
        </row>
        <row r="20">
          <cell r="B20">
            <v>30.170833333333334</v>
          </cell>
          <cell r="C20">
            <v>37</v>
          </cell>
          <cell r="D20">
            <v>25.1</v>
          </cell>
          <cell r="E20">
            <v>51.708333333333336</v>
          </cell>
          <cell r="F20">
            <v>67</v>
          </cell>
          <cell r="G20">
            <v>29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</v>
          </cell>
        </row>
        <row r="21">
          <cell r="B21">
            <v>27.945833333333329</v>
          </cell>
          <cell r="C21">
            <v>37.299999999999997</v>
          </cell>
          <cell r="D21">
            <v>21.9</v>
          </cell>
          <cell r="E21">
            <v>62.416666666666664</v>
          </cell>
          <cell r="F21">
            <v>86</v>
          </cell>
          <cell r="G21">
            <v>32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</v>
          </cell>
        </row>
        <row r="22">
          <cell r="B22">
            <v>27.579166666666669</v>
          </cell>
          <cell r="C22">
            <v>36.799999999999997</v>
          </cell>
          <cell r="D22">
            <v>20.399999999999999</v>
          </cell>
          <cell r="E22">
            <v>67.458333333333329</v>
          </cell>
          <cell r="F22">
            <v>94</v>
          </cell>
          <cell r="G22">
            <v>31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</v>
          </cell>
        </row>
        <row r="23">
          <cell r="B23">
            <v>27.63333333333334</v>
          </cell>
          <cell r="C23">
            <v>36.5</v>
          </cell>
          <cell r="D23">
            <v>20.2</v>
          </cell>
          <cell r="E23">
            <v>62.833333333333336</v>
          </cell>
          <cell r="F23">
            <v>86</v>
          </cell>
          <cell r="G23">
            <v>33</v>
          </cell>
          <cell r="H23" t="str">
            <v>*</v>
          </cell>
          <cell r="I23" t="str">
            <v>*</v>
          </cell>
          <cell r="J23" t="str">
            <v>*</v>
          </cell>
          <cell r="K23">
            <v>0</v>
          </cell>
        </row>
        <row r="24">
          <cell r="B24">
            <v>30.195833333333329</v>
          </cell>
          <cell r="C24">
            <v>36.1</v>
          </cell>
          <cell r="D24">
            <v>25.1</v>
          </cell>
          <cell r="E24">
            <v>60.5</v>
          </cell>
          <cell r="F24">
            <v>79</v>
          </cell>
          <cell r="G24">
            <v>37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</v>
          </cell>
        </row>
        <row r="25">
          <cell r="B25">
            <v>30.304166666666664</v>
          </cell>
          <cell r="C25">
            <v>36.9</v>
          </cell>
          <cell r="D25">
            <v>24.7</v>
          </cell>
          <cell r="E25">
            <v>53.583333333333336</v>
          </cell>
          <cell r="F25">
            <v>72</v>
          </cell>
          <cell r="G25">
            <v>32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</v>
          </cell>
        </row>
        <row r="26">
          <cell r="B26">
            <v>30.695833333333329</v>
          </cell>
          <cell r="C26">
            <v>37.5</v>
          </cell>
          <cell r="D26">
            <v>25.6</v>
          </cell>
          <cell r="E26">
            <v>50.75</v>
          </cell>
          <cell r="F26">
            <v>68</v>
          </cell>
          <cell r="G26">
            <v>30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</v>
          </cell>
        </row>
        <row r="27">
          <cell r="B27">
            <v>26.474999999999994</v>
          </cell>
          <cell r="C27">
            <v>30.2</v>
          </cell>
          <cell r="D27">
            <v>21.9</v>
          </cell>
          <cell r="E27">
            <v>61.541666666666664</v>
          </cell>
          <cell r="F27">
            <v>89</v>
          </cell>
          <cell r="G27">
            <v>43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</v>
          </cell>
        </row>
        <row r="28">
          <cell r="B28">
            <v>24.495833333333326</v>
          </cell>
          <cell r="C28">
            <v>32.200000000000003</v>
          </cell>
          <cell r="D28">
            <v>18.8</v>
          </cell>
          <cell r="E28">
            <v>73.583333333333329</v>
          </cell>
          <cell r="F28">
            <v>94</v>
          </cell>
          <cell r="G28">
            <v>46</v>
          </cell>
          <cell r="H28" t="str">
            <v>*</v>
          </cell>
          <cell r="I28" t="str">
            <v>*</v>
          </cell>
          <cell r="J28" t="str">
            <v>*</v>
          </cell>
          <cell r="K28">
            <v>0</v>
          </cell>
        </row>
        <row r="29">
          <cell r="B29">
            <v>27.212500000000006</v>
          </cell>
          <cell r="C29">
            <v>36</v>
          </cell>
          <cell r="D29">
            <v>20.2</v>
          </cell>
          <cell r="E29">
            <v>64.958333333333329</v>
          </cell>
          <cell r="F29">
            <v>90</v>
          </cell>
          <cell r="G29">
            <v>33</v>
          </cell>
          <cell r="H29" t="str">
            <v>*</v>
          </cell>
          <cell r="I29" t="str">
            <v>*</v>
          </cell>
          <cell r="J29" t="str">
            <v>*</v>
          </cell>
          <cell r="K29">
            <v>0</v>
          </cell>
        </row>
        <row r="30">
          <cell r="B30">
            <v>24.454166666666666</v>
          </cell>
          <cell r="C30">
            <v>29.4</v>
          </cell>
          <cell r="D30">
            <v>19.899999999999999</v>
          </cell>
          <cell r="E30">
            <v>78.125</v>
          </cell>
          <cell r="F30">
            <v>96</v>
          </cell>
          <cell r="G30">
            <v>53</v>
          </cell>
          <cell r="H30" t="str">
            <v>*</v>
          </cell>
          <cell r="I30" t="str">
            <v>*</v>
          </cell>
          <cell r="J30" t="str">
            <v>*</v>
          </cell>
          <cell r="K30">
            <v>0</v>
          </cell>
        </row>
        <row r="31">
          <cell r="B31">
            <v>23.570833333333329</v>
          </cell>
          <cell r="C31">
            <v>29.5</v>
          </cell>
          <cell r="D31">
            <v>20.7</v>
          </cell>
          <cell r="E31">
            <v>85.5</v>
          </cell>
          <cell r="F31">
            <v>95</v>
          </cell>
          <cell r="G31">
            <v>62</v>
          </cell>
          <cell r="H31" t="str">
            <v>*</v>
          </cell>
          <cell r="I31" t="str">
            <v>*</v>
          </cell>
          <cell r="J31" t="str">
            <v>*</v>
          </cell>
          <cell r="K31">
            <v>0.4</v>
          </cell>
        </row>
        <row r="32">
          <cell r="B32">
            <v>24.783333333333331</v>
          </cell>
          <cell r="C32">
            <v>32.200000000000003</v>
          </cell>
          <cell r="D32">
            <v>20.100000000000001</v>
          </cell>
          <cell r="E32">
            <v>77.541666666666671</v>
          </cell>
          <cell r="F32">
            <v>95</v>
          </cell>
          <cell r="G32">
            <v>41</v>
          </cell>
          <cell r="H32" t="str">
            <v>*</v>
          </cell>
          <cell r="I32" t="str">
            <v>*</v>
          </cell>
          <cell r="J32" t="str">
            <v>*</v>
          </cell>
          <cell r="K32">
            <v>0</v>
          </cell>
        </row>
        <row r="33">
          <cell r="B33">
            <v>26.637499999999992</v>
          </cell>
          <cell r="C33">
            <v>33.4</v>
          </cell>
          <cell r="D33">
            <v>21.4</v>
          </cell>
          <cell r="E33">
            <v>69.166666666666671</v>
          </cell>
          <cell r="F33">
            <v>90</v>
          </cell>
          <cell r="G33">
            <v>44</v>
          </cell>
          <cell r="H33" t="str">
            <v>*</v>
          </cell>
          <cell r="I33" t="str">
            <v>*</v>
          </cell>
          <cell r="J33" t="str">
            <v>*</v>
          </cell>
          <cell r="K33">
            <v>0</v>
          </cell>
        </row>
        <row r="34">
          <cell r="B34">
            <v>25.245833333333334</v>
          </cell>
          <cell r="C34">
            <v>32.200000000000003</v>
          </cell>
          <cell r="D34">
            <v>22.2</v>
          </cell>
          <cell r="E34">
            <v>74.458333333333329</v>
          </cell>
          <cell r="F34">
            <v>89</v>
          </cell>
          <cell r="G34">
            <v>51</v>
          </cell>
          <cell r="H34" t="str">
            <v>*</v>
          </cell>
          <cell r="I34" t="str">
            <v>*</v>
          </cell>
          <cell r="J34" t="str">
            <v>*</v>
          </cell>
          <cell r="K34">
            <v>0</v>
          </cell>
        </row>
        <row r="35">
          <cell r="B35">
            <v>23.137499999999999</v>
          </cell>
          <cell r="C35">
            <v>27.8</v>
          </cell>
          <cell r="D35">
            <v>19.899999999999999</v>
          </cell>
          <cell r="E35">
            <v>86.208333333333329</v>
          </cell>
          <cell r="F35">
            <v>96</v>
          </cell>
          <cell r="G35">
            <v>65</v>
          </cell>
          <cell r="H35" t="str">
            <v>*</v>
          </cell>
          <cell r="I35" t="str">
            <v>*</v>
          </cell>
          <cell r="J35" t="str">
            <v>*</v>
          </cell>
          <cell r="K35">
            <v>0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18.799999999999997</v>
          </cell>
        </row>
      </sheetData>
      <sheetData sheetId="3">
        <row r="5">
          <cell r="K5">
            <v>5.4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0.60000000000000009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26.074999999999999</v>
          </cell>
          <cell r="C5">
            <v>33.700000000000003</v>
          </cell>
          <cell r="D5">
            <v>19.5</v>
          </cell>
          <cell r="E5">
            <v>57.75</v>
          </cell>
          <cell r="F5">
            <v>88</v>
          </cell>
          <cell r="G5">
            <v>28</v>
          </cell>
          <cell r="H5">
            <v>24.840000000000003</v>
          </cell>
          <cell r="I5" t="str">
            <v>L</v>
          </cell>
          <cell r="J5">
            <v>32.04</v>
          </cell>
          <cell r="K5">
            <v>0</v>
          </cell>
        </row>
        <row r="6">
          <cell r="B6">
            <v>29.370833333333334</v>
          </cell>
          <cell r="C6">
            <v>37.5</v>
          </cell>
          <cell r="D6">
            <v>23.1</v>
          </cell>
          <cell r="E6">
            <v>46.666666666666664</v>
          </cell>
          <cell r="F6">
            <v>67</v>
          </cell>
          <cell r="G6">
            <v>19</v>
          </cell>
          <cell r="H6">
            <v>22.32</v>
          </cell>
          <cell r="I6" t="str">
            <v>L</v>
          </cell>
          <cell r="J6">
            <v>36.36</v>
          </cell>
          <cell r="K6">
            <v>0</v>
          </cell>
        </row>
        <row r="7">
          <cell r="B7">
            <v>25.662499999999998</v>
          </cell>
          <cell r="C7">
            <v>30.8</v>
          </cell>
          <cell r="D7">
            <v>23.5</v>
          </cell>
          <cell r="E7">
            <v>71.791666666666671</v>
          </cell>
          <cell r="F7">
            <v>87</v>
          </cell>
          <cell r="G7">
            <v>51</v>
          </cell>
          <cell r="H7">
            <v>23.759999999999998</v>
          </cell>
          <cell r="I7" t="str">
            <v>SO</v>
          </cell>
          <cell r="J7">
            <v>42.12</v>
          </cell>
          <cell r="K7">
            <v>0.4</v>
          </cell>
        </row>
        <row r="8">
          <cell r="B8">
            <v>24.545833333333334</v>
          </cell>
          <cell r="C8">
            <v>30.2</v>
          </cell>
          <cell r="D8">
            <v>20.8</v>
          </cell>
          <cell r="E8">
            <v>77.208333333333329</v>
          </cell>
          <cell r="F8">
            <v>94</v>
          </cell>
          <cell r="G8">
            <v>51</v>
          </cell>
          <cell r="H8">
            <v>22.68</v>
          </cell>
          <cell r="I8" t="str">
            <v>S</v>
          </cell>
          <cell r="J8">
            <v>35.64</v>
          </cell>
          <cell r="K8">
            <v>0</v>
          </cell>
        </row>
        <row r="9">
          <cell r="B9">
            <v>27.129166666666663</v>
          </cell>
          <cell r="C9">
            <v>36.200000000000003</v>
          </cell>
          <cell r="D9">
            <v>21.1</v>
          </cell>
          <cell r="E9">
            <v>63.125</v>
          </cell>
          <cell r="F9">
            <v>91</v>
          </cell>
          <cell r="G9">
            <v>28</v>
          </cell>
          <cell r="H9">
            <v>20.88</v>
          </cell>
          <cell r="I9" t="str">
            <v>SE</v>
          </cell>
          <cell r="J9">
            <v>34.56</v>
          </cell>
          <cell r="K9">
            <v>0</v>
          </cell>
        </row>
        <row r="10">
          <cell r="B10">
            <v>29.88333333333334</v>
          </cell>
          <cell r="C10">
            <v>38.5</v>
          </cell>
          <cell r="D10">
            <v>22.8</v>
          </cell>
          <cell r="E10">
            <v>46.958333333333336</v>
          </cell>
          <cell r="F10">
            <v>73</v>
          </cell>
          <cell r="G10">
            <v>20</v>
          </cell>
          <cell r="H10">
            <v>24.48</v>
          </cell>
          <cell r="I10" t="str">
            <v>L</v>
          </cell>
          <cell r="J10">
            <v>38.159999999999997</v>
          </cell>
          <cell r="K10">
            <v>0</v>
          </cell>
        </row>
        <row r="11">
          <cell r="B11">
            <v>29.191666666666663</v>
          </cell>
          <cell r="C11">
            <v>35.299999999999997</v>
          </cell>
          <cell r="D11">
            <v>24.6</v>
          </cell>
          <cell r="E11">
            <v>51.916666666666664</v>
          </cell>
          <cell r="F11">
            <v>76</v>
          </cell>
          <cell r="G11">
            <v>31</v>
          </cell>
          <cell r="H11">
            <v>27</v>
          </cell>
          <cell r="I11" t="str">
            <v>N</v>
          </cell>
          <cell r="J11">
            <v>39.6</v>
          </cell>
          <cell r="K11">
            <v>0</v>
          </cell>
        </row>
        <row r="12">
          <cell r="B12">
            <v>29.191666666666659</v>
          </cell>
          <cell r="C12">
            <v>36.5</v>
          </cell>
          <cell r="D12">
            <v>23.4</v>
          </cell>
          <cell r="E12">
            <v>52.166666666666664</v>
          </cell>
          <cell r="F12">
            <v>73</v>
          </cell>
          <cell r="G12">
            <v>28</v>
          </cell>
          <cell r="H12">
            <v>19.079999999999998</v>
          </cell>
          <cell r="I12" t="str">
            <v>N</v>
          </cell>
          <cell r="J12">
            <v>34.56</v>
          </cell>
          <cell r="K12">
            <v>0</v>
          </cell>
        </row>
        <row r="13">
          <cell r="B13">
            <v>27.55</v>
          </cell>
          <cell r="C13">
            <v>34.6</v>
          </cell>
          <cell r="D13">
            <v>23.1</v>
          </cell>
          <cell r="E13">
            <v>65.375</v>
          </cell>
          <cell r="F13">
            <v>89</v>
          </cell>
          <cell r="G13">
            <v>35</v>
          </cell>
          <cell r="H13">
            <v>20.16</v>
          </cell>
          <cell r="I13" t="str">
            <v>O</v>
          </cell>
          <cell r="J13">
            <v>46.800000000000004</v>
          </cell>
          <cell r="K13">
            <v>6.4</v>
          </cell>
        </row>
        <row r="14">
          <cell r="B14">
            <v>22.925000000000001</v>
          </cell>
          <cell r="C14">
            <v>27.3</v>
          </cell>
          <cell r="D14">
            <v>21.2</v>
          </cell>
          <cell r="E14">
            <v>87.791666666666671</v>
          </cell>
          <cell r="F14">
            <v>96</v>
          </cell>
          <cell r="G14">
            <v>64</v>
          </cell>
          <cell r="H14">
            <v>17.28</v>
          </cell>
          <cell r="I14" t="str">
            <v>L</v>
          </cell>
          <cell r="J14">
            <v>31.319999999999997</v>
          </cell>
          <cell r="K14">
            <v>46.599999999999994</v>
          </cell>
        </row>
        <row r="15">
          <cell r="B15">
            <v>18.412499999999998</v>
          </cell>
          <cell r="C15">
            <v>21.4</v>
          </cell>
          <cell r="D15">
            <v>17.399999999999999</v>
          </cell>
          <cell r="E15">
            <v>95.541666666666671</v>
          </cell>
          <cell r="F15">
            <v>97</v>
          </cell>
          <cell r="G15">
            <v>92</v>
          </cell>
          <cell r="H15">
            <v>18.36</v>
          </cell>
          <cell r="I15" t="str">
            <v>SO</v>
          </cell>
          <cell r="J15">
            <v>31.680000000000003</v>
          </cell>
          <cell r="K15">
            <v>0.8</v>
          </cell>
        </row>
        <row r="16">
          <cell r="B16">
            <v>17.233333333333331</v>
          </cell>
          <cell r="C16">
            <v>19.399999999999999</v>
          </cell>
          <cell r="D16">
            <v>15.8</v>
          </cell>
          <cell r="E16">
            <v>93.958333333333329</v>
          </cell>
          <cell r="F16">
            <v>97</v>
          </cell>
          <cell r="G16">
            <v>84</v>
          </cell>
          <cell r="H16">
            <v>18.720000000000002</v>
          </cell>
          <cell r="I16" t="str">
            <v>SO</v>
          </cell>
          <cell r="J16">
            <v>30.240000000000002</v>
          </cell>
          <cell r="K16">
            <v>1</v>
          </cell>
        </row>
        <row r="17">
          <cell r="B17">
            <v>22.629166666666666</v>
          </cell>
          <cell r="C17">
            <v>31.5</v>
          </cell>
          <cell r="D17">
            <v>16.7</v>
          </cell>
          <cell r="E17">
            <v>76.333333333333329</v>
          </cell>
          <cell r="F17">
            <v>95</v>
          </cell>
          <cell r="G17">
            <v>48</v>
          </cell>
          <cell r="H17">
            <v>15.120000000000001</v>
          </cell>
          <cell r="I17" t="str">
            <v>SE</v>
          </cell>
          <cell r="J17">
            <v>24.48</v>
          </cell>
          <cell r="K17">
            <v>0</v>
          </cell>
        </row>
        <row r="18">
          <cell r="B18">
            <v>27.662500000000005</v>
          </cell>
          <cell r="C18">
            <v>35.1</v>
          </cell>
          <cell r="D18">
            <v>21.5</v>
          </cell>
          <cell r="E18">
            <v>64.166666666666671</v>
          </cell>
          <cell r="F18">
            <v>89</v>
          </cell>
          <cell r="G18">
            <v>35</v>
          </cell>
          <cell r="H18">
            <v>20.16</v>
          </cell>
          <cell r="I18" t="str">
            <v>L</v>
          </cell>
          <cell r="J18">
            <v>41.04</v>
          </cell>
          <cell r="K18">
            <v>0</v>
          </cell>
        </row>
        <row r="19">
          <cell r="B19">
            <v>29.008333333333326</v>
          </cell>
          <cell r="C19">
            <v>35.700000000000003</v>
          </cell>
          <cell r="D19">
            <v>22.8</v>
          </cell>
          <cell r="E19">
            <v>55.416666666666664</v>
          </cell>
          <cell r="F19">
            <v>81</v>
          </cell>
          <cell r="G19">
            <v>32</v>
          </cell>
          <cell r="H19">
            <v>20.88</v>
          </cell>
          <cell r="I19" t="str">
            <v>NO</v>
          </cell>
          <cell r="J19">
            <v>36.36</v>
          </cell>
          <cell r="K19">
            <v>0</v>
          </cell>
        </row>
        <row r="20">
          <cell r="B20">
            <v>29.974999999999998</v>
          </cell>
          <cell r="C20">
            <v>37.6</v>
          </cell>
          <cell r="D20">
            <v>23.4</v>
          </cell>
          <cell r="E20">
            <v>52</v>
          </cell>
          <cell r="F20">
            <v>78</v>
          </cell>
          <cell r="G20">
            <v>28</v>
          </cell>
          <cell r="H20">
            <v>16.559999999999999</v>
          </cell>
          <cell r="I20" t="str">
            <v>L</v>
          </cell>
          <cell r="J20">
            <v>38.519999999999996</v>
          </cell>
          <cell r="K20">
            <v>0</v>
          </cell>
        </row>
        <row r="21">
          <cell r="B21">
            <v>30.570833333333322</v>
          </cell>
          <cell r="C21">
            <v>39.299999999999997</v>
          </cell>
          <cell r="D21">
            <v>26.4</v>
          </cell>
          <cell r="E21">
            <v>47.333333333333336</v>
          </cell>
          <cell r="F21">
            <v>63</v>
          </cell>
          <cell r="G21">
            <v>20</v>
          </cell>
          <cell r="H21">
            <v>20.88</v>
          </cell>
          <cell r="I21" t="str">
            <v>SE</v>
          </cell>
          <cell r="J21">
            <v>50.04</v>
          </cell>
          <cell r="K21">
            <v>0</v>
          </cell>
        </row>
        <row r="22">
          <cell r="B22">
            <v>28.958333333333332</v>
          </cell>
          <cell r="C22">
            <v>36.5</v>
          </cell>
          <cell r="D22">
            <v>23.1</v>
          </cell>
          <cell r="E22">
            <v>60.5</v>
          </cell>
          <cell r="F22">
            <v>86</v>
          </cell>
          <cell r="G22">
            <v>34</v>
          </cell>
          <cell r="H22">
            <v>22.68</v>
          </cell>
          <cell r="I22" t="str">
            <v>O</v>
          </cell>
          <cell r="J22">
            <v>68.400000000000006</v>
          </cell>
          <cell r="K22">
            <v>4.2</v>
          </cell>
        </row>
        <row r="23">
          <cell r="B23">
            <v>29.858333333333334</v>
          </cell>
          <cell r="C23">
            <v>37.799999999999997</v>
          </cell>
          <cell r="D23">
            <v>24.1</v>
          </cell>
          <cell r="E23">
            <v>65.458333333333329</v>
          </cell>
          <cell r="F23">
            <v>92</v>
          </cell>
          <cell r="G23">
            <v>26</v>
          </cell>
          <cell r="H23">
            <v>21.6</v>
          </cell>
          <cell r="I23" t="str">
            <v>O</v>
          </cell>
          <cell r="J23">
            <v>34.200000000000003</v>
          </cell>
          <cell r="K23">
            <v>0</v>
          </cell>
        </row>
        <row r="24">
          <cell r="B24">
            <v>30.170833333333334</v>
          </cell>
          <cell r="C24">
            <v>37.1</v>
          </cell>
          <cell r="D24">
            <v>24.7</v>
          </cell>
          <cell r="E24">
            <v>55.375</v>
          </cell>
          <cell r="F24">
            <v>78</v>
          </cell>
          <cell r="G24">
            <v>31</v>
          </cell>
          <cell r="H24">
            <v>23.759999999999998</v>
          </cell>
          <cell r="I24" t="str">
            <v>NO</v>
          </cell>
          <cell r="J24">
            <v>43.56</v>
          </cell>
          <cell r="K24">
            <v>0</v>
          </cell>
        </row>
        <row r="25">
          <cell r="B25">
            <v>30.112499999999997</v>
          </cell>
          <cell r="C25">
            <v>37.299999999999997</v>
          </cell>
          <cell r="D25">
            <v>24.8</v>
          </cell>
          <cell r="E25">
            <v>54.791666666666664</v>
          </cell>
          <cell r="F25">
            <v>78</v>
          </cell>
          <cell r="G25">
            <v>30</v>
          </cell>
          <cell r="H25">
            <v>22.68</v>
          </cell>
          <cell r="I25" t="str">
            <v>NO</v>
          </cell>
          <cell r="J25">
            <v>37.800000000000004</v>
          </cell>
          <cell r="K25">
            <v>0</v>
          </cell>
        </row>
        <row r="26">
          <cell r="B26">
            <v>30.837500000000002</v>
          </cell>
          <cell r="C26">
            <v>37.6</v>
          </cell>
          <cell r="D26">
            <v>25.4</v>
          </cell>
          <cell r="E26">
            <v>49.833333333333336</v>
          </cell>
          <cell r="F26">
            <v>75</v>
          </cell>
          <cell r="G26">
            <v>25</v>
          </cell>
          <cell r="H26">
            <v>21.240000000000002</v>
          </cell>
          <cell r="I26" t="str">
            <v>L</v>
          </cell>
          <cell r="J26">
            <v>41.4</v>
          </cell>
          <cell r="K26">
            <v>0</v>
          </cell>
        </row>
        <row r="27">
          <cell r="B27">
            <v>28.354166666666668</v>
          </cell>
          <cell r="C27">
            <v>36.700000000000003</v>
          </cell>
          <cell r="D27">
            <v>20.9</v>
          </cell>
          <cell r="E27">
            <v>57.458333333333336</v>
          </cell>
          <cell r="F27">
            <v>94</v>
          </cell>
          <cell r="G27">
            <v>29</v>
          </cell>
          <cell r="H27">
            <v>42.84</v>
          </cell>
          <cell r="I27" t="str">
            <v>L</v>
          </cell>
          <cell r="J27">
            <v>71.28</v>
          </cell>
          <cell r="K27">
            <v>23.599999999999998</v>
          </cell>
        </row>
        <row r="28">
          <cell r="B28">
            <v>25.950000000000003</v>
          </cell>
          <cell r="C28">
            <v>33.9</v>
          </cell>
          <cell r="D28">
            <v>20.8</v>
          </cell>
          <cell r="E28">
            <v>68.125</v>
          </cell>
          <cell r="F28">
            <v>91</v>
          </cell>
          <cell r="G28">
            <v>37</v>
          </cell>
          <cell r="H28">
            <v>24.48</v>
          </cell>
          <cell r="I28" t="str">
            <v>SE</v>
          </cell>
          <cell r="J28">
            <v>55.440000000000005</v>
          </cell>
          <cell r="K28">
            <v>0.6</v>
          </cell>
        </row>
        <row r="29">
          <cell r="B29">
            <v>27.179166666666664</v>
          </cell>
          <cell r="C29">
            <v>31.2</v>
          </cell>
          <cell r="D29">
            <v>24</v>
          </cell>
          <cell r="E29">
            <v>63.583333333333336</v>
          </cell>
          <cell r="F29">
            <v>78</v>
          </cell>
          <cell r="G29">
            <v>49</v>
          </cell>
          <cell r="H29">
            <v>33.480000000000004</v>
          </cell>
          <cell r="I29" t="str">
            <v>NE</v>
          </cell>
          <cell r="J29">
            <v>49.680000000000007</v>
          </cell>
          <cell r="K29">
            <v>0</v>
          </cell>
        </row>
        <row r="30">
          <cell r="B30">
            <v>25.908333333333335</v>
          </cell>
          <cell r="C30">
            <v>30.1</v>
          </cell>
          <cell r="D30">
            <v>22.4</v>
          </cell>
          <cell r="E30">
            <v>72</v>
          </cell>
          <cell r="F30">
            <v>88</v>
          </cell>
          <cell r="G30">
            <v>54</v>
          </cell>
          <cell r="H30">
            <v>20.16</v>
          </cell>
          <cell r="I30" t="str">
            <v>NE</v>
          </cell>
          <cell r="J30">
            <v>30.6</v>
          </cell>
          <cell r="K30">
            <v>9.7999999999999989</v>
          </cell>
        </row>
        <row r="31">
          <cell r="B31">
            <v>27.470833333333342</v>
          </cell>
          <cell r="C31">
            <v>35.200000000000003</v>
          </cell>
          <cell r="D31">
            <v>23.4</v>
          </cell>
          <cell r="E31">
            <v>67.958333333333329</v>
          </cell>
          <cell r="F31">
            <v>86</v>
          </cell>
          <cell r="G31">
            <v>34</v>
          </cell>
          <cell r="H31">
            <v>20.52</v>
          </cell>
          <cell r="I31" t="str">
            <v>NE</v>
          </cell>
          <cell r="J31">
            <v>36</v>
          </cell>
          <cell r="K31">
            <v>0</v>
          </cell>
        </row>
        <row r="32">
          <cell r="B32">
            <v>24.795833333333331</v>
          </cell>
          <cell r="C32">
            <v>30.1</v>
          </cell>
          <cell r="D32">
            <v>21.3</v>
          </cell>
          <cell r="E32">
            <v>78.791666666666671</v>
          </cell>
          <cell r="F32">
            <v>94</v>
          </cell>
          <cell r="G32">
            <v>55</v>
          </cell>
          <cell r="H32">
            <v>18</v>
          </cell>
          <cell r="I32" t="str">
            <v>O</v>
          </cell>
          <cell r="J32">
            <v>29.52</v>
          </cell>
          <cell r="K32">
            <v>0</v>
          </cell>
        </row>
        <row r="33">
          <cell r="B33">
            <v>25.462500000000002</v>
          </cell>
          <cell r="C33">
            <v>32.299999999999997</v>
          </cell>
          <cell r="D33">
            <v>22.6</v>
          </cell>
          <cell r="E33">
            <v>79.5</v>
          </cell>
          <cell r="F33">
            <v>92</v>
          </cell>
          <cell r="G33">
            <v>49</v>
          </cell>
          <cell r="H33">
            <v>18.720000000000002</v>
          </cell>
          <cell r="I33" t="str">
            <v>L</v>
          </cell>
          <cell r="J33">
            <v>51.84</v>
          </cell>
          <cell r="K33">
            <v>24.6</v>
          </cell>
        </row>
        <row r="34">
          <cell r="B34">
            <v>26.008333333333336</v>
          </cell>
          <cell r="C34">
            <v>32.4</v>
          </cell>
          <cell r="D34">
            <v>22.7</v>
          </cell>
          <cell r="E34">
            <v>75.583333333333329</v>
          </cell>
          <cell r="F34">
            <v>91</v>
          </cell>
          <cell r="G34">
            <v>46</v>
          </cell>
          <cell r="H34">
            <v>15.120000000000001</v>
          </cell>
          <cell r="I34" t="str">
            <v>NE</v>
          </cell>
          <cell r="J34">
            <v>35.64</v>
          </cell>
          <cell r="K34">
            <v>0</v>
          </cell>
        </row>
        <row r="35">
          <cell r="B35">
            <v>23.075000000000003</v>
          </cell>
          <cell r="C35">
            <v>25.2</v>
          </cell>
          <cell r="D35">
            <v>20.2</v>
          </cell>
          <cell r="E35">
            <v>88.25</v>
          </cell>
          <cell r="F35">
            <v>95</v>
          </cell>
          <cell r="G35">
            <v>81</v>
          </cell>
          <cell r="H35">
            <v>26.28</v>
          </cell>
          <cell r="I35" t="str">
            <v>NO</v>
          </cell>
          <cell r="J35">
            <v>48.96</v>
          </cell>
          <cell r="K35">
            <v>12.4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7.2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2.4000000000000004</v>
          </cell>
        </row>
      </sheetData>
      <sheetData sheetId="6">
        <row r="5">
          <cell r="K5">
            <v>6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26.629166666666663</v>
          </cell>
          <cell r="C5">
            <v>35.700000000000003</v>
          </cell>
          <cell r="D5">
            <v>19.600000000000001</v>
          </cell>
          <cell r="E5">
            <v>59.291666666666664</v>
          </cell>
          <cell r="F5">
            <v>85</v>
          </cell>
          <cell r="G5">
            <v>31</v>
          </cell>
          <cell r="H5">
            <v>5.04</v>
          </cell>
          <cell r="I5" t="str">
            <v>S</v>
          </cell>
          <cell r="J5">
            <v>15.840000000000002</v>
          </cell>
          <cell r="K5">
            <v>0</v>
          </cell>
        </row>
        <row r="6">
          <cell r="B6">
            <v>29.666666666666668</v>
          </cell>
          <cell r="C6">
            <v>38.9</v>
          </cell>
          <cell r="D6">
            <v>23.3</v>
          </cell>
          <cell r="E6">
            <v>53</v>
          </cell>
          <cell r="F6">
            <v>76</v>
          </cell>
          <cell r="G6">
            <v>25</v>
          </cell>
          <cell r="H6">
            <v>10.08</v>
          </cell>
          <cell r="I6" t="str">
            <v>S</v>
          </cell>
          <cell r="J6">
            <v>22.68</v>
          </cell>
          <cell r="K6">
            <v>0</v>
          </cell>
        </row>
        <row r="7">
          <cell r="B7">
            <v>22.766666666666666</v>
          </cell>
          <cell r="C7">
            <v>28.8</v>
          </cell>
          <cell r="D7">
            <v>21.1</v>
          </cell>
          <cell r="E7">
            <v>86.875</v>
          </cell>
          <cell r="F7">
            <v>95</v>
          </cell>
          <cell r="G7">
            <v>52</v>
          </cell>
          <cell r="H7">
            <v>11.16</v>
          </cell>
          <cell r="I7" t="str">
            <v>SE</v>
          </cell>
          <cell r="J7">
            <v>35.64</v>
          </cell>
          <cell r="K7">
            <v>40.800000000000004</v>
          </cell>
        </row>
        <row r="8">
          <cell r="B8">
            <v>23.529166666666669</v>
          </cell>
          <cell r="C8">
            <v>29.1</v>
          </cell>
          <cell r="D8">
            <v>20.8</v>
          </cell>
          <cell r="E8">
            <v>82.666666666666671</v>
          </cell>
          <cell r="F8">
            <v>95</v>
          </cell>
          <cell r="G8">
            <v>54</v>
          </cell>
          <cell r="H8">
            <v>2.52</v>
          </cell>
          <cell r="I8" t="str">
            <v>S</v>
          </cell>
          <cell r="J8">
            <v>16.2</v>
          </cell>
          <cell r="K8">
            <v>0.2</v>
          </cell>
        </row>
        <row r="9">
          <cell r="B9">
            <v>26.545833333333331</v>
          </cell>
          <cell r="C9">
            <v>34.700000000000003</v>
          </cell>
          <cell r="D9">
            <v>20.399999999999999</v>
          </cell>
          <cell r="E9">
            <v>69.25</v>
          </cell>
          <cell r="F9">
            <v>94</v>
          </cell>
          <cell r="G9">
            <v>37</v>
          </cell>
          <cell r="H9">
            <v>5.7600000000000007</v>
          </cell>
          <cell r="I9" t="str">
            <v>SE</v>
          </cell>
          <cell r="J9">
            <v>21.96</v>
          </cell>
          <cell r="K9">
            <v>0</v>
          </cell>
        </row>
        <row r="10">
          <cell r="B10">
            <v>27.17916666666666</v>
          </cell>
          <cell r="C10">
            <v>35.299999999999997</v>
          </cell>
          <cell r="D10">
            <v>20.5</v>
          </cell>
          <cell r="E10">
            <v>57.083333333333336</v>
          </cell>
          <cell r="F10">
            <v>78</v>
          </cell>
          <cell r="G10">
            <v>32</v>
          </cell>
          <cell r="H10">
            <v>7.2</v>
          </cell>
          <cell r="I10" t="str">
            <v>SE</v>
          </cell>
          <cell r="J10">
            <v>22.32</v>
          </cell>
          <cell r="K10">
            <v>0</v>
          </cell>
        </row>
        <row r="11">
          <cell r="B11">
            <v>28.966666666666669</v>
          </cell>
          <cell r="C11">
            <v>37.5</v>
          </cell>
          <cell r="D11">
            <v>21.6</v>
          </cell>
          <cell r="E11">
            <v>53.458333333333336</v>
          </cell>
          <cell r="F11">
            <v>76</v>
          </cell>
          <cell r="G11">
            <v>32</v>
          </cell>
          <cell r="H11">
            <v>11.520000000000001</v>
          </cell>
          <cell r="I11" t="str">
            <v>NO</v>
          </cell>
          <cell r="J11">
            <v>28.8</v>
          </cell>
          <cell r="K11">
            <v>0</v>
          </cell>
        </row>
        <row r="12">
          <cell r="B12">
            <v>30.545833333333338</v>
          </cell>
          <cell r="C12">
            <v>37.700000000000003</v>
          </cell>
          <cell r="D12">
            <v>24.9</v>
          </cell>
          <cell r="E12">
            <v>53.833333333333336</v>
          </cell>
          <cell r="F12">
            <v>71</v>
          </cell>
          <cell r="G12">
            <v>30</v>
          </cell>
          <cell r="H12">
            <v>10.44</v>
          </cell>
          <cell r="I12" t="str">
            <v>NO</v>
          </cell>
          <cell r="J12">
            <v>27.720000000000002</v>
          </cell>
          <cell r="K12">
            <v>0</v>
          </cell>
        </row>
        <row r="13">
          <cell r="B13">
            <v>27.120833333333341</v>
          </cell>
          <cell r="C13">
            <v>35.5</v>
          </cell>
          <cell r="D13">
            <v>22.2</v>
          </cell>
          <cell r="E13">
            <v>73.125</v>
          </cell>
          <cell r="F13">
            <v>92</v>
          </cell>
          <cell r="G13">
            <v>41</v>
          </cell>
          <cell r="H13">
            <v>17.64</v>
          </cell>
          <cell r="I13" t="str">
            <v>SO</v>
          </cell>
          <cell r="J13">
            <v>60.12</v>
          </cell>
          <cell r="K13">
            <v>22.200000000000003</v>
          </cell>
        </row>
        <row r="14">
          <cell r="B14">
            <v>23.804166666666671</v>
          </cell>
          <cell r="C14">
            <v>28.7</v>
          </cell>
          <cell r="D14">
            <v>20.399999999999999</v>
          </cell>
          <cell r="E14">
            <v>84.208333333333329</v>
          </cell>
          <cell r="F14">
            <v>95</v>
          </cell>
          <cell r="G14">
            <v>61</v>
          </cell>
          <cell r="H14">
            <v>12.6</v>
          </cell>
          <cell r="I14" t="str">
            <v>NE</v>
          </cell>
          <cell r="J14">
            <v>29.880000000000003</v>
          </cell>
          <cell r="K14">
            <v>31.599999999999998</v>
          </cell>
        </row>
        <row r="15">
          <cell r="B15">
            <v>22.029166666666658</v>
          </cell>
          <cell r="C15">
            <v>25.7</v>
          </cell>
          <cell r="D15">
            <v>20.399999999999999</v>
          </cell>
          <cell r="E15">
            <v>86.875</v>
          </cell>
          <cell r="F15">
            <v>93</v>
          </cell>
          <cell r="G15">
            <v>74</v>
          </cell>
          <cell r="H15">
            <v>7.9200000000000008</v>
          </cell>
          <cell r="I15" t="str">
            <v>S</v>
          </cell>
          <cell r="J15">
            <v>21.240000000000002</v>
          </cell>
          <cell r="K15">
            <v>0.2</v>
          </cell>
        </row>
        <row r="16">
          <cell r="B16">
            <v>19.741666666666671</v>
          </cell>
          <cell r="C16">
            <v>22.1</v>
          </cell>
          <cell r="D16">
            <v>17.5</v>
          </cell>
          <cell r="E16">
            <v>90.625</v>
          </cell>
          <cell r="F16">
            <v>95</v>
          </cell>
          <cell r="G16">
            <v>82</v>
          </cell>
          <cell r="H16">
            <v>15.120000000000001</v>
          </cell>
          <cell r="I16" t="str">
            <v>S</v>
          </cell>
          <cell r="J16">
            <v>36.36</v>
          </cell>
          <cell r="K16">
            <v>5.8</v>
          </cell>
        </row>
        <row r="17">
          <cell r="B17">
            <v>22.583333333333332</v>
          </cell>
          <cell r="C17">
            <v>32.4</v>
          </cell>
          <cell r="D17">
            <v>16.100000000000001</v>
          </cell>
          <cell r="E17">
            <v>74.25</v>
          </cell>
          <cell r="F17">
            <v>96</v>
          </cell>
          <cell r="G17">
            <v>39</v>
          </cell>
          <cell r="H17">
            <v>5.4</v>
          </cell>
          <cell r="I17" t="str">
            <v>S</v>
          </cell>
          <cell r="J17">
            <v>18.720000000000002</v>
          </cell>
          <cell r="K17">
            <v>0.2</v>
          </cell>
        </row>
        <row r="18">
          <cell r="B18">
            <v>27.770833333333332</v>
          </cell>
          <cell r="C18">
            <v>38.200000000000003</v>
          </cell>
          <cell r="D18">
            <v>20.5</v>
          </cell>
          <cell r="E18">
            <v>64.291666666666671</v>
          </cell>
          <cell r="F18">
            <v>90</v>
          </cell>
          <cell r="G18">
            <v>29</v>
          </cell>
          <cell r="H18">
            <v>8.2799999999999994</v>
          </cell>
          <cell r="I18" t="str">
            <v>S</v>
          </cell>
          <cell r="J18">
            <v>29.52</v>
          </cell>
          <cell r="K18">
            <v>0.4</v>
          </cell>
        </row>
        <row r="19">
          <cell r="B19">
            <v>29.708333333333332</v>
          </cell>
          <cell r="C19">
            <v>38.700000000000003</v>
          </cell>
          <cell r="D19">
            <v>23.2</v>
          </cell>
          <cell r="E19">
            <v>57.583333333333336</v>
          </cell>
          <cell r="F19">
            <v>87</v>
          </cell>
          <cell r="G19">
            <v>22</v>
          </cell>
          <cell r="H19">
            <v>10.44</v>
          </cell>
          <cell r="I19" t="str">
            <v>N</v>
          </cell>
          <cell r="J19">
            <v>30.6</v>
          </cell>
          <cell r="K19">
            <v>0.2</v>
          </cell>
        </row>
        <row r="20">
          <cell r="B20">
            <v>30.666666666666671</v>
          </cell>
          <cell r="C20">
            <v>40.1</v>
          </cell>
          <cell r="D20">
            <v>23.5</v>
          </cell>
          <cell r="E20">
            <v>53.791666666666664</v>
          </cell>
          <cell r="F20">
            <v>88</v>
          </cell>
          <cell r="G20">
            <v>16</v>
          </cell>
          <cell r="H20">
            <v>6.48</v>
          </cell>
          <cell r="I20" t="str">
            <v>NE</v>
          </cell>
          <cell r="J20">
            <v>17.64</v>
          </cell>
          <cell r="K20">
            <v>0</v>
          </cell>
        </row>
        <row r="21">
          <cell r="B21">
            <v>30.725000000000009</v>
          </cell>
          <cell r="C21">
            <v>39.5</v>
          </cell>
          <cell r="D21">
            <v>23.5</v>
          </cell>
          <cell r="E21">
            <v>54.041666666666664</v>
          </cell>
          <cell r="F21">
            <v>80</v>
          </cell>
          <cell r="G21">
            <v>28</v>
          </cell>
          <cell r="H21">
            <v>6.48</v>
          </cell>
          <cell r="I21" t="str">
            <v>S</v>
          </cell>
          <cell r="J21">
            <v>21.96</v>
          </cell>
          <cell r="K21">
            <v>0</v>
          </cell>
        </row>
        <row r="22">
          <cell r="B22">
            <v>28.783333333333335</v>
          </cell>
          <cell r="C22">
            <v>36.1</v>
          </cell>
          <cell r="D22">
            <v>21.4</v>
          </cell>
          <cell r="E22">
            <v>57.125</v>
          </cell>
          <cell r="F22">
            <v>76</v>
          </cell>
          <cell r="G22">
            <v>36</v>
          </cell>
          <cell r="H22">
            <v>9.3600000000000012</v>
          </cell>
          <cell r="I22" t="str">
            <v>S</v>
          </cell>
          <cell r="J22">
            <v>26.64</v>
          </cell>
          <cell r="K22">
            <v>0</v>
          </cell>
        </row>
        <row r="23">
          <cell r="B23">
            <v>27.524999999999995</v>
          </cell>
          <cell r="C23">
            <v>37.4</v>
          </cell>
          <cell r="D23">
            <v>19.3</v>
          </cell>
          <cell r="E23">
            <v>56.708333333333336</v>
          </cell>
          <cell r="F23">
            <v>82</v>
          </cell>
          <cell r="G23">
            <v>25</v>
          </cell>
          <cell r="H23">
            <v>7.9200000000000008</v>
          </cell>
          <cell r="I23" t="str">
            <v>SE</v>
          </cell>
          <cell r="J23">
            <v>22.68</v>
          </cell>
          <cell r="K23">
            <v>0</v>
          </cell>
        </row>
        <row r="24">
          <cell r="B24">
            <v>30.829166666666669</v>
          </cell>
          <cell r="C24">
            <v>40.1</v>
          </cell>
          <cell r="D24">
            <v>23.9</v>
          </cell>
          <cell r="E24">
            <v>51.458333333333336</v>
          </cell>
          <cell r="F24">
            <v>76</v>
          </cell>
          <cell r="G24">
            <v>26</v>
          </cell>
          <cell r="H24">
            <v>10.44</v>
          </cell>
          <cell r="I24" t="str">
            <v>NO</v>
          </cell>
          <cell r="J24">
            <v>38.519999999999996</v>
          </cell>
          <cell r="K24">
            <v>0</v>
          </cell>
        </row>
        <row r="25">
          <cell r="B25">
            <v>30.5625</v>
          </cell>
          <cell r="C25">
            <v>39</v>
          </cell>
          <cell r="D25">
            <v>22.9</v>
          </cell>
          <cell r="E25">
            <v>53.416666666666664</v>
          </cell>
          <cell r="F25">
            <v>81</v>
          </cell>
          <cell r="G25">
            <v>28</v>
          </cell>
          <cell r="H25">
            <v>16.559999999999999</v>
          </cell>
          <cell r="I25" t="str">
            <v>N</v>
          </cell>
          <cell r="J25">
            <v>41.4</v>
          </cell>
          <cell r="K25">
            <v>0.4</v>
          </cell>
        </row>
        <row r="26">
          <cell r="B26">
            <v>31.783333333333331</v>
          </cell>
          <cell r="C26">
            <v>39.4</v>
          </cell>
          <cell r="D26">
            <v>26.1</v>
          </cell>
          <cell r="E26">
            <v>51.75</v>
          </cell>
          <cell r="F26">
            <v>72</v>
          </cell>
          <cell r="G26">
            <v>27</v>
          </cell>
          <cell r="H26">
            <v>14.4</v>
          </cell>
          <cell r="I26" t="str">
            <v>N</v>
          </cell>
          <cell r="J26">
            <v>30.96</v>
          </cell>
          <cell r="K26">
            <v>0</v>
          </cell>
        </row>
        <row r="27">
          <cell r="B27">
            <v>25.041666666666668</v>
          </cell>
          <cell r="C27">
            <v>32</v>
          </cell>
          <cell r="D27">
            <v>20.399999999999999</v>
          </cell>
          <cell r="E27">
            <v>69.541666666666671</v>
          </cell>
          <cell r="F27">
            <v>92</v>
          </cell>
          <cell r="G27">
            <v>44</v>
          </cell>
          <cell r="H27">
            <v>21.6</v>
          </cell>
          <cell r="I27" t="str">
            <v>SE</v>
          </cell>
          <cell r="J27">
            <v>50.76</v>
          </cell>
          <cell r="K27">
            <v>3.8</v>
          </cell>
        </row>
        <row r="28">
          <cell r="B28">
            <v>26.183333333333326</v>
          </cell>
          <cell r="C28">
            <v>34.299999999999997</v>
          </cell>
          <cell r="D28">
            <v>20.9</v>
          </cell>
          <cell r="E28">
            <v>68.5</v>
          </cell>
          <cell r="F28">
            <v>91</v>
          </cell>
          <cell r="G28">
            <v>42</v>
          </cell>
          <cell r="H28">
            <v>10.8</v>
          </cell>
          <cell r="I28" t="str">
            <v>S</v>
          </cell>
          <cell r="J28">
            <v>28.44</v>
          </cell>
          <cell r="K28">
            <v>0</v>
          </cell>
        </row>
        <row r="29">
          <cell r="B29">
            <v>27.129166666666666</v>
          </cell>
          <cell r="C29">
            <v>34.700000000000003</v>
          </cell>
          <cell r="D29">
            <v>21</v>
          </cell>
          <cell r="E29">
            <v>61.75</v>
          </cell>
          <cell r="F29">
            <v>78</v>
          </cell>
          <cell r="G29">
            <v>38</v>
          </cell>
          <cell r="H29">
            <v>11.520000000000001</v>
          </cell>
          <cell r="I29" t="str">
            <v>SE</v>
          </cell>
          <cell r="J29">
            <v>33.119999999999997</v>
          </cell>
          <cell r="K29">
            <v>0</v>
          </cell>
        </row>
        <row r="30">
          <cell r="B30">
            <v>26.412499999999998</v>
          </cell>
          <cell r="C30">
            <v>34.299999999999997</v>
          </cell>
          <cell r="D30">
            <v>22.4</v>
          </cell>
          <cell r="E30">
            <v>71.625</v>
          </cell>
          <cell r="F30">
            <v>91</v>
          </cell>
          <cell r="G30">
            <v>43</v>
          </cell>
          <cell r="H30">
            <v>11.879999999999999</v>
          </cell>
          <cell r="I30" t="str">
            <v>NE</v>
          </cell>
          <cell r="J30">
            <v>30.96</v>
          </cell>
          <cell r="K30">
            <v>3.1999999999999997</v>
          </cell>
        </row>
        <row r="31">
          <cell r="B31">
            <v>25.8</v>
          </cell>
          <cell r="C31">
            <v>35.700000000000003</v>
          </cell>
          <cell r="D31">
            <v>21.9</v>
          </cell>
          <cell r="E31">
            <v>79.708333333333329</v>
          </cell>
          <cell r="F31">
            <v>93</v>
          </cell>
          <cell r="G31">
            <v>43</v>
          </cell>
          <cell r="H31">
            <v>17.28</v>
          </cell>
          <cell r="I31" t="str">
            <v>S</v>
          </cell>
          <cell r="J31">
            <v>46.080000000000005</v>
          </cell>
          <cell r="K31">
            <v>10.8</v>
          </cell>
        </row>
        <row r="32">
          <cell r="B32">
            <v>25.279166666666669</v>
          </cell>
          <cell r="C32">
            <v>31.4</v>
          </cell>
          <cell r="D32">
            <v>21.7</v>
          </cell>
          <cell r="E32">
            <v>79.208333333333329</v>
          </cell>
          <cell r="F32">
            <v>94</v>
          </cell>
          <cell r="G32">
            <v>52</v>
          </cell>
          <cell r="H32">
            <v>5.4</v>
          </cell>
          <cell r="I32" t="str">
            <v>S</v>
          </cell>
          <cell r="J32">
            <v>17.28</v>
          </cell>
          <cell r="K32">
            <v>0.2</v>
          </cell>
        </row>
        <row r="33">
          <cell r="B33">
            <v>27.533333333333331</v>
          </cell>
          <cell r="C33">
            <v>35</v>
          </cell>
          <cell r="D33">
            <v>22.5</v>
          </cell>
          <cell r="E33">
            <v>65.583333333333329</v>
          </cell>
          <cell r="F33">
            <v>88</v>
          </cell>
          <cell r="G33">
            <v>37</v>
          </cell>
          <cell r="H33">
            <v>8.64</v>
          </cell>
          <cell r="I33" t="str">
            <v>SE</v>
          </cell>
          <cell r="J33">
            <v>27.36</v>
          </cell>
          <cell r="K33">
            <v>0</v>
          </cell>
        </row>
        <row r="34">
          <cell r="B34">
            <v>27.362499999999997</v>
          </cell>
          <cell r="C34">
            <v>35.6</v>
          </cell>
          <cell r="D34">
            <v>21.1</v>
          </cell>
          <cell r="E34">
            <v>64</v>
          </cell>
          <cell r="F34">
            <v>92</v>
          </cell>
          <cell r="G34">
            <v>37</v>
          </cell>
          <cell r="H34">
            <v>8.64</v>
          </cell>
          <cell r="I34" t="str">
            <v>SE</v>
          </cell>
          <cell r="J34">
            <v>54.36</v>
          </cell>
          <cell r="K34">
            <v>14.399999999999999</v>
          </cell>
        </row>
        <row r="35">
          <cell r="B35">
            <v>23.675000000000001</v>
          </cell>
          <cell r="C35">
            <v>24.7</v>
          </cell>
          <cell r="D35">
            <v>21.9</v>
          </cell>
          <cell r="E35">
            <v>90.625</v>
          </cell>
          <cell r="F35">
            <v>95</v>
          </cell>
          <cell r="G35">
            <v>84</v>
          </cell>
          <cell r="H35">
            <v>4.32</v>
          </cell>
          <cell r="I35" t="str">
            <v>NO</v>
          </cell>
          <cell r="J35">
            <v>42.480000000000004</v>
          </cell>
          <cell r="K35">
            <v>36.400000000000006</v>
          </cell>
        </row>
        <row r="36">
          <cell r="I36" t="str">
            <v>S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0.2</v>
          </cell>
        </row>
      </sheetData>
      <sheetData sheetId="3">
        <row r="5">
          <cell r="K5">
            <v>0.60000000000000009</v>
          </cell>
        </row>
      </sheetData>
      <sheetData sheetId="4">
        <row r="5">
          <cell r="K5">
            <v>0</v>
          </cell>
        </row>
      </sheetData>
      <sheetData sheetId="5">
        <row r="5">
          <cell r="K5" t="str">
            <v>*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24.533333333333331</v>
          </cell>
          <cell r="C5">
            <v>33.4</v>
          </cell>
          <cell r="D5">
            <v>17.8</v>
          </cell>
          <cell r="E5">
            <v>74.708333333333329</v>
          </cell>
          <cell r="F5">
            <v>97</v>
          </cell>
          <cell r="G5">
            <v>38</v>
          </cell>
          <cell r="H5">
            <v>5.4</v>
          </cell>
          <cell r="I5" t="str">
            <v>SE</v>
          </cell>
          <cell r="J5">
            <v>18.720000000000002</v>
          </cell>
          <cell r="K5">
            <v>0.2</v>
          </cell>
        </row>
        <row r="6">
          <cell r="B6">
            <v>28.066666666666666</v>
          </cell>
          <cell r="C6">
            <v>35.700000000000003</v>
          </cell>
          <cell r="D6">
            <v>22.1</v>
          </cell>
          <cell r="E6">
            <v>70.25</v>
          </cell>
          <cell r="F6">
            <v>92</v>
          </cell>
          <cell r="G6">
            <v>39</v>
          </cell>
          <cell r="H6">
            <v>9</v>
          </cell>
          <cell r="I6" t="str">
            <v>SE</v>
          </cell>
          <cell r="J6">
            <v>20.88</v>
          </cell>
          <cell r="K6">
            <v>0</v>
          </cell>
        </row>
        <row r="7">
          <cell r="B7">
            <v>25.229166666666661</v>
          </cell>
          <cell r="C7">
            <v>27.5</v>
          </cell>
          <cell r="D7">
            <v>23.5</v>
          </cell>
          <cell r="E7">
            <v>79.666666666666671</v>
          </cell>
          <cell r="F7">
            <v>91</v>
          </cell>
          <cell r="G7">
            <v>63</v>
          </cell>
          <cell r="H7">
            <v>24.12</v>
          </cell>
          <cell r="I7" t="str">
            <v>SE</v>
          </cell>
          <cell r="J7">
            <v>44.64</v>
          </cell>
          <cell r="K7">
            <v>0.4</v>
          </cell>
        </row>
        <row r="8">
          <cell r="B8">
            <v>24.000000000000004</v>
          </cell>
          <cell r="C8">
            <v>29.4</v>
          </cell>
          <cell r="D8">
            <v>20.5</v>
          </cell>
          <cell r="E8">
            <v>77.541666666666671</v>
          </cell>
          <cell r="F8">
            <v>93</v>
          </cell>
          <cell r="G8">
            <v>55</v>
          </cell>
          <cell r="H8">
            <v>7.5600000000000005</v>
          </cell>
          <cell r="I8" t="str">
            <v>SE</v>
          </cell>
          <cell r="J8">
            <v>25.92</v>
          </cell>
          <cell r="K8">
            <v>0</v>
          </cell>
        </row>
        <row r="9">
          <cell r="B9">
            <v>26.770833333333332</v>
          </cell>
          <cell r="C9">
            <v>34.9</v>
          </cell>
          <cell r="D9">
            <v>20</v>
          </cell>
          <cell r="E9">
            <v>71.583333333333329</v>
          </cell>
          <cell r="F9">
            <v>96</v>
          </cell>
          <cell r="G9">
            <v>37</v>
          </cell>
          <cell r="H9">
            <v>6.48</v>
          </cell>
          <cell r="I9" t="str">
            <v>SE</v>
          </cell>
          <cell r="J9">
            <v>18</v>
          </cell>
          <cell r="K9">
            <v>0</v>
          </cell>
        </row>
        <row r="10">
          <cell r="B10">
            <v>28.958333333333329</v>
          </cell>
          <cell r="C10">
            <v>37.700000000000003</v>
          </cell>
          <cell r="D10">
            <v>21.5</v>
          </cell>
          <cell r="E10">
            <v>64.666666666666671</v>
          </cell>
          <cell r="F10">
            <v>94</v>
          </cell>
          <cell r="G10">
            <v>29</v>
          </cell>
          <cell r="H10">
            <v>8.2799999999999994</v>
          </cell>
          <cell r="I10" t="str">
            <v>SE</v>
          </cell>
          <cell r="J10">
            <v>23.040000000000003</v>
          </cell>
          <cell r="K10">
            <v>0</v>
          </cell>
        </row>
        <row r="11">
          <cell r="B11">
            <v>29.416666666666668</v>
          </cell>
          <cell r="C11">
            <v>34.700000000000003</v>
          </cell>
          <cell r="D11">
            <v>23.7</v>
          </cell>
          <cell r="E11">
            <v>62.625</v>
          </cell>
          <cell r="F11">
            <v>89</v>
          </cell>
          <cell r="G11">
            <v>46</v>
          </cell>
          <cell r="H11">
            <v>20.88</v>
          </cell>
          <cell r="I11" t="str">
            <v>SE</v>
          </cell>
          <cell r="J11">
            <v>50.76</v>
          </cell>
          <cell r="K11">
            <v>0</v>
          </cell>
        </row>
        <row r="12">
          <cell r="B12">
            <v>29.400000000000006</v>
          </cell>
          <cell r="C12">
            <v>35.5</v>
          </cell>
          <cell r="D12">
            <v>24.2</v>
          </cell>
          <cell r="E12">
            <v>65.833333333333329</v>
          </cell>
          <cell r="F12">
            <v>90</v>
          </cell>
          <cell r="G12">
            <v>41</v>
          </cell>
          <cell r="H12">
            <v>15.840000000000002</v>
          </cell>
          <cell r="I12" t="str">
            <v>SE</v>
          </cell>
          <cell r="J12">
            <v>36.72</v>
          </cell>
          <cell r="K12">
            <v>0</v>
          </cell>
        </row>
        <row r="13">
          <cell r="B13">
            <v>28.541666666666668</v>
          </cell>
          <cell r="C13">
            <v>33.5</v>
          </cell>
          <cell r="D13">
            <v>25</v>
          </cell>
          <cell r="E13">
            <v>67.5</v>
          </cell>
          <cell r="F13">
            <v>90</v>
          </cell>
          <cell r="G13">
            <v>46</v>
          </cell>
          <cell r="H13">
            <v>13.32</v>
          </cell>
          <cell r="I13" t="str">
            <v>SE</v>
          </cell>
          <cell r="J13">
            <v>32.04</v>
          </cell>
          <cell r="K13">
            <v>0</v>
          </cell>
        </row>
        <row r="14">
          <cell r="B14">
            <v>20.929166666666671</v>
          </cell>
          <cell r="C14">
            <v>26.4</v>
          </cell>
          <cell r="D14">
            <v>18.5</v>
          </cell>
          <cell r="E14">
            <v>81.708333333333329</v>
          </cell>
          <cell r="F14">
            <v>93</v>
          </cell>
          <cell r="G14">
            <v>65</v>
          </cell>
          <cell r="H14">
            <v>2.52</v>
          </cell>
          <cell r="I14" t="str">
            <v>SE</v>
          </cell>
          <cell r="J14">
            <v>20.52</v>
          </cell>
          <cell r="K14">
            <v>2.8</v>
          </cell>
        </row>
        <row r="15">
          <cell r="B15">
            <v>18.179166666666667</v>
          </cell>
          <cell r="C15">
            <v>20.399999999999999</v>
          </cell>
          <cell r="D15">
            <v>16.7</v>
          </cell>
          <cell r="E15">
            <v>83.625</v>
          </cell>
          <cell r="F15">
            <v>93</v>
          </cell>
          <cell r="G15">
            <v>74</v>
          </cell>
          <cell r="H15">
            <v>5.04</v>
          </cell>
          <cell r="I15" t="str">
            <v>SE</v>
          </cell>
          <cell r="J15">
            <v>19.079999999999998</v>
          </cell>
          <cell r="K15">
            <v>1</v>
          </cell>
        </row>
        <row r="16">
          <cell r="B16">
            <v>17.137499999999999</v>
          </cell>
          <cell r="C16">
            <v>19.600000000000001</v>
          </cell>
          <cell r="D16">
            <v>15.5</v>
          </cell>
          <cell r="E16">
            <v>83.541666666666671</v>
          </cell>
          <cell r="F16">
            <v>91</v>
          </cell>
          <cell r="G16">
            <v>73</v>
          </cell>
          <cell r="H16">
            <v>9</v>
          </cell>
          <cell r="I16" t="str">
            <v>SE</v>
          </cell>
          <cell r="J16">
            <v>24.840000000000003</v>
          </cell>
          <cell r="K16">
            <v>0.4</v>
          </cell>
        </row>
        <row r="17">
          <cell r="B17">
            <v>21.641666666666669</v>
          </cell>
          <cell r="C17">
            <v>31.5</v>
          </cell>
          <cell r="D17">
            <v>16.2</v>
          </cell>
          <cell r="E17">
            <v>74.375</v>
          </cell>
          <cell r="F17">
            <v>91</v>
          </cell>
          <cell r="G17">
            <v>45</v>
          </cell>
          <cell r="H17">
            <v>13.68</v>
          </cell>
          <cell r="I17" t="str">
            <v>SE</v>
          </cell>
          <cell r="J17">
            <v>26.28</v>
          </cell>
          <cell r="K17">
            <v>0.2</v>
          </cell>
        </row>
        <row r="18">
          <cell r="B18">
            <v>27.641666666666666</v>
          </cell>
          <cell r="C18">
            <v>36.799999999999997</v>
          </cell>
          <cell r="D18">
            <v>19.600000000000001</v>
          </cell>
          <cell r="E18">
            <v>65.791666666666671</v>
          </cell>
          <cell r="F18">
            <v>94</v>
          </cell>
          <cell r="G18">
            <v>33</v>
          </cell>
          <cell r="H18">
            <v>21.96</v>
          </cell>
          <cell r="I18" t="str">
            <v>SE</v>
          </cell>
          <cell r="J18">
            <v>48.96</v>
          </cell>
          <cell r="K18">
            <v>0</v>
          </cell>
        </row>
        <row r="19">
          <cell r="B19">
            <v>31.520833333333339</v>
          </cell>
          <cell r="C19">
            <v>38.6</v>
          </cell>
          <cell r="D19">
            <v>25.3</v>
          </cell>
          <cell r="E19">
            <v>49.916666666666664</v>
          </cell>
          <cell r="F19">
            <v>77</v>
          </cell>
          <cell r="G19">
            <v>26</v>
          </cell>
          <cell r="H19">
            <v>16.920000000000002</v>
          </cell>
          <cell r="I19" t="str">
            <v>SE</v>
          </cell>
          <cell r="J19">
            <v>37.800000000000004</v>
          </cell>
          <cell r="K19">
            <v>0</v>
          </cell>
        </row>
        <row r="20">
          <cell r="B20">
            <v>29.804166666666664</v>
          </cell>
          <cell r="C20">
            <v>38.4</v>
          </cell>
          <cell r="D20">
            <v>21.2</v>
          </cell>
          <cell r="E20">
            <v>60.666666666666664</v>
          </cell>
          <cell r="F20">
            <v>92</v>
          </cell>
          <cell r="G20">
            <v>30</v>
          </cell>
          <cell r="H20">
            <v>11.520000000000001</v>
          </cell>
          <cell r="I20" t="str">
            <v>SE</v>
          </cell>
          <cell r="J20">
            <v>26.28</v>
          </cell>
          <cell r="K20">
            <v>0</v>
          </cell>
        </row>
        <row r="21">
          <cell r="B21">
            <v>27.904166666666669</v>
          </cell>
          <cell r="C21">
            <v>33.4</v>
          </cell>
          <cell r="D21">
            <v>23.5</v>
          </cell>
          <cell r="E21">
            <v>72.625</v>
          </cell>
          <cell r="F21">
            <v>92</v>
          </cell>
          <cell r="G21">
            <v>48</v>
          </cell>
          <cell r="H21">
            <v>6.84</v>
          </cell>
          <cell r="I21" t="str">
            <v>SE</v>
          </cell>
          <cell r="J21">
            <v>28.08</v>
          </cell>
          <cell r="K21">
            <v>0</v>
          </cell>
        </row>
        <row r="22">
          <cell r="B22">
            <v>29.016666666666666</v>
          </cell>
          <cell r="C22">
            <v>37.4</v>
          </cell>
          <cell r="D22">
            <v>23.2</v>
          </cell>
          <cell r="E22">
            <v>66.125</v>
          </cell>
          <cell r="F22">
            <v>88</v>
          </cell>
          <cell r="G22">
            <v>38</v>
          </cell>
          <cell r="H22">
            <v>12.6</v>
          </cell>
          <cell r="I22" t="str">
            <v>SE</v>
          </cell>
          <cell r="J22">
            <v>27.720000000000002</v>
          </cell>
          <cell r="K22">
            <v>0</v>
          </cell>
        </row>
        <row r="23">
          <cell r="B23">
            <v>30.908333333333331</v>
          </cell>
          <cell r="C23">
            <v>38</v>
          </cell>
          <cell r="D23">
            <v>25.6</v>
          </cell>
          <cell r="E23">
            <v>57</v>
          </cell>
          <cell r="F23">
            <v>75</v>
          </cell>
          <cell r="G23">
            <v>36</v>
          </cell>
          <cell r="H23">
            <v>11.16</v>
          </cell>
          <cell r="I23" t="str">
            <v>SE</v>
          </cell>
          <cell r="J23">
            <v>27.36</v>
          </cell>
          <cell r="K23">
            <v>0</v>
          </cell>
        </row>
        <row r="24">
          <cell r="B24">
            <v>31.295833333333338</v>
          </cell>
          <cell r="C24">
            <v>38.200000000000003</v>
          </cell>
          <cell r="D24">
            <v>24.6</v>
          </cell>
          <cell r="E24">
            <v>60.916666666666664</v>
          </cell>
          <cell r="F24">
            <v>89</v>
          </cell>
          <cell r="G24">
            <v>31</v>
          </cell>
          <cell r="H24">
            <v>15.840000000000002</v>
          </cell>
          <cell r="I24" t="str">
            <v>SE</v>
          </cell>
          <cell r="J24">
            <v>42.12</v>
          </cell>
          <cell r="K24">
            <v>0</v>
          </cell>
        </row>
        <row r="25">
          <cell r="B25">
            <v>31.987499999999997</v>
          </cell>
          <cell r="C25">
            <v>38.9</v>
          </cell>
          <cell r="D25">
            <v>24.8</v>
          </cell>
          <cell r="E25">
            <v>51.083333333333336</v>
          </cell>
          <cell r="F25">
            <v>87</v>
          </cell>
          <cell r="G25">
            <v>30</v>
          </cell>
          <cell r="H25">
            <v>15.48</v>
          </cell>
          <cell r="I25" t="str">
            <v>SE</v>
          </cell>
          <cell r="J25">
            <v>36.72</v>
          </cell>
          <cell r="K25">
            <v>0</v>
          </cell>
        </row>
        <row r="26">
          <cell r="B26">
            <v>31.666666666666671</v>
          </cell>
          <cell r="C26">
            <v>39.5</v>
          </cell>
          <cell r="D26">
            <v>24.2</v>
          </cell>
          <cell r="E26">
            <v>52.375</v>
          </cell>
          <cell r="F26">
            <v>86</v>
          </cell>
          <cell r="G26">
            <v>24</v>
          </cell>
          <cell r="H26">
            <v>15.48</v>
          </cell>
          <cell r="I26" t="str">
            <v>SE</v>
          </cell>
          <cell r="J26">
            <v>34.200000000000003</v>
          </cell>
          <cell r="K26">
            <v>0</v>
          </cell>
        </row>
        <row r="27">
          <cell r="B27">
            <v>28.775000000000002</v>
          </cell>
          <cell r="C27">
            <v>34.6</v>
          </cell>
          <cell r="D27">
            <v>23.6</v>
          </cell>
          <cell r="E27">
            <v>60.75</v>
          </cell>
          <cell r="F27">
            <v>84</v>
          </cell>
          <cell r="G27">
            <v>42</v>
          </cell>
          <cell r="H27">
            <v>22.32</v>
          </cell>
          <cell r="I27" t="str">
            <v>SE</v>
          </cell>
          <cell r="J27">
            <v>46.080000000000005</v>
          </cell>
          <cell r="K27">
            <v>0</v>
          </cell>
        </row>
        <row r="28">
          <cell r="B28">
            <v>28.191666666666666</v>
          </cell>
          <cell r="C28">
            <v>34.4</v>
          </cell>
          <cell r="D28">
            <v>22.4</v>
          </cell>
          <cell r="E28">
            <v>59.333333333333336</v>
          </cell>
          <cell r="F28">
            <v>83</v>
          </cell>
          <cell r="G28">
            <v>38</v>
          </cell>
          <cell r="H28">
            <v>15.120000000000001</v>
          </cell>
          <cell r="I28" t="str">
            <v>SE</v>
          </cell>
          <cell r="J28">
            <v>28.08</v>
          </cell>
          <cell r="K28">
            <v>0</v>
          </cell>
        </row>
        <row r="29">
          <cell r="B29">
            <v>30.970833333333335</v>
          </cell>
          <cell r="C29">
            <v>38.4</v>
          </cell>
          <cell r="D29">
            <v>24.5</v>
          </cell>
          <cell r="E29">
            <v>52.75</v>
          </cell>
          <cell r="F29">
            <v>75</v>
          </cell>
          <cell r="G29">
            <v>31</v>
          </cell>
          <cell r="H29">
            <v>13.68</v>
          </cell>
          <cell r="I29" t="str">
            <v>SE</v>
          </cell>
          <cell r="J29">
            <v>30.96</v>
          </cell>
          <cell r="K29">
            <v>0</v>
          </cell>
        </row>
        <row r="30">
          <cell r="B30">
            <v>27.275000000000002</v>
          </cell>
          <cell r="C30">
            <v>32.200000000000003</v>
          </cell>
          <cell r="D30">
            <v>24.4</v>
          </cell>
          <cell r="E30">
            <v>69.708333333333329</v>
          </cell>
          <cell r="F30">
            <v>88</v>
          </cell>
          <cell r="G30">
            <v>47</v>
          </cell>
          <cell r="H30">
            <v>18.720000000000002</v>
          </cell>
          <cell r="I30" t="str">
            <v>SE</v>
          </cell>
          <cell r="J30">
            <v>36.72</v>
          </cell>
          <cell r="K30">
            <v>0.8</v>
          </cell>
        </row>
        <row r="31">
          <cell r="B31">
            <v>24.870833333333334</v>
          </cell>
          <cell r="C31">
            <v>30.6</v>
          </cell>
          <cell r="D31">
            <v>22.4</v>
          </cell>
          <cell r="E31">
            <v>85.458333333333329</v>
          </cell>
          <cell r="F31">
            <v>94</v>
          </cell>
          <cell r="G31">
            <v>59</v>
          </cell>
          <cell r="H31">
            <v>12.96</v>
          </cell>
          <cell r="I31" t="str">
            <v>SE</v>
          </cell>
          <cell r="J31">
            <v>38.519999999999996</v>
          </cell>
          <cell r="K31">
            <v>12.8</v>
          </cell>
        </row>
        <row r="32">
          <cell r="B32">
            <v>26.666666666666671</v>
          </cell>
          <cell r="C32">
            <v>33.200000000000003</v>
          </cell>
          <cell r="D32">
            <v>22</v>
          </cell>
          <cell r="E32">
            <v>73.958333333333329</v>
          </cell>
          <cell r="F32">
            <v>95</v>
          </cell>
          <cell r="G32">
            <v>44</v>
          </cell>
          <cell r="H32">
            <v>7.9200000000000008</v>
          </cell>
          <cell r="I32" t="str">
            <v>SE</v>
          </cell>
          <cell r="J32">
            <v>19.440000000000001</v>
          </cell>
          <cell r="K32">
            <v>0</v>
          </cell>
        </row>
        <row r="33">
          <cell r="B33">
            <v>28.854166666666668</v>
          </cell>
          <cell r="C33">
            <v>36.299999999999997</v>
          </cell>
          <cell r="D33">
            <v>22.4</v>
          </cell>
          <cell r="E33">
            <v>66.75</v>
          </cell>
          <cell r="F33">
            <v>92</v>
          </cell>
          <cell r="G33">
            <v>34</v>
          </cell>
          <cell r="H33">
            <v>12.6</v>
          </cell>
          <cell r="I33" t="str">
            <v>SE</v>
          </cell>
          <cell r="J33">
            <v>24.48</v>
          </cell>
          <cell r="K33">
            <v>0</v>
          </cell>
        </row>
        <row r="34">
          <cell r="B34">
            <v>28.958333333333329</v>
          </cell>
          <cell r="C34">
            <v>34.299999999999997</v>
          </cell>
          <cell r="D34">
            <v>23.6</v>
          </cell>
          <cell r="E34">
            <v>67</v>
          </cell>
          <cell r="F34">
            <v>91</v>
          </cell>
          <cell r="G34">
            <v>44</v>
          </cell>
          <cell r="H34">
            <v>13.32</v>
          </cell>
          <cell r="I34" t="str">
            <v>SE</v>
          </cell>
          <cell r="J34">
            <v>43.92</v>
          </cell>
          <cell r="K34">
            <v>5.6</v>
          </cell>
        </row>
        <row r="35">
          <cell r="B35">
            <v>25.116666666666664</v>
          </cell>
          <cell r="C35">
            <v>30.6</v>
          </cell>
          <cell r="D35">
            <v>22.9</v>
          </cell>
          <cell r="E35">
            <v>85.875</v>
          </cell>
          <cell r="F35">
            <v>95</v>
          </cell>
          <cell r="G35">
            <v>59</v>
          </cell>
          <cell r="H35">
            <v>2.8800000000000003</v>
          </cell>
          <cell r="I35" t="str">
            <v>SE</v>
          </cell>
          <cell r="J35">
            <v>43.92</v>
          </cell>
          <cell r="K35">
            <v>23.799999999999994</v>
          </cell>
        </row>
        <row r="36">
          <cell r="I36" t="str">
            <v>SE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Setembro"/>
      <sheetName val="Agost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2.2000000000000002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0.8</v>
          </cell>
        </row>
      </sheetData>
      <sheetData sheetId="6">
        <row r="5">
          <cell r="K5">
            <v>68.8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24.099999999999998</v>
          </cell>
          <cell r="C5">
            <v>32.4</v>
          </cell>
          <cell r="D5">
            <v>18.7</v>
          </cell>
          <cell r="E5">
            <v>74.833333333333329</v>
          </cell>
          <cell r="F5">
            <v>97</v>
          </cell>
          <cell r="G5">
            <v>38</v>
          </cell>
          <cell r="H5">
            <v>18.36</v>
          </cell>
          <cell r="I5" t="str">
            <v>SE</v>
          </cell>
          <cell r="J5">
            <v>25.92</v>
          </cell>
          <cell r="K5">
            <v>0.2</v>
          </cell>
        </row>
        <row r="6">
          <cell r="B6">
            <v>27.904166666666665</v>
          </cell>
          <cell r="C6">
            <v>36.4</v>
          </cell>
          <cell r="D6">
            <v>22.6</v>
          </cell>
          <cell r="E6">
            <v>63.791666666666664</v>
          </cell>
          <cell r="F6">
            <v>90</v>
          </cell>
          <cell r="G6">
            <v>33</v>
          </cell>
          <cell r="H6">
            <v>20.16</v>
          </cell>
          <cell r="I6" t="str">
            <v>SE</v>
          </cell>
          <cell r="J6">
            <v>72.72</v>
          </cell>
          <cell r="K6">
            <v>0.2</v>
          </cell>
        </row>
        <row r="7">
          <cell r="B7">
            <v>22.341666666666669</v>
          </cell>
          <cell r="C7">
            <v>26.6</v>
          </cell>
          <cell r="D7">
            <v>21.1</v>
          </cell>
          <cell r="E7">
            <v>91.791666666666671</v>
          </cell>
          <cell r="F7">
            <v>97</v>
          </cell>
          <cell r="G7">
            <v>61</v>
          </cell>
          <cell r="H7">
            <v>26.64</v>
          </cell>
          <cell r="I7" t="str">
            <v>SE</v>
          </cell>
          <cell r="J7">
            <v>50.4</v>
          </cell>
          <cell r="K7">
            <v>31.999999999999989</v>
          </cell>
        </row>
        <row r="8">
          <cell r="B8">
            <v>23.512500000000003</v>
          </cell>
          <cell r="C8">
            <v>29.7</v>
          </cell>
          <cell r="D8">
            <v>20.100000000000001</v>
          </cell>
          <cell r="E8">
            <v>81.375</v>
          </cell>
          <cell r="F8">
            <v>97</v>
          </cell>
          <cell r="G8">
            <v>52</v>
          </cell>
          <cell r="H8">
            <v>16.2</v>
          </cell>
          <cell r="I8" t="str">
            <v>SE</v>
          </cell>
          <cell r="J8">
            <v>29.880000000000003</v>
          </cell>
          <cell r="K8">
            <v>0.4</v>
          </cell>
        </row>
        <row r="9">
          <cell r="B9">
            <v>26.124999999999996</v>
          </cell>
          <cell r="C9">
            <v>31.6</v>
          </cell>
          <cell r="D9">
            <v>21.5</v>
          </cell>
          <cell r="E9">
            <v>70.791666666666671</v>
          </cell>
          <cell r="F9">
            <v>94</v>
          </cell>
          <cell r="G9">
            <v>45</v>
          </cell>
          <cell r="H9">
            <v>13.32</v>
          </cell>
          <cell r="I9" t="str">
            <v>L</v>
          </cell>
          <cell r="J9">
            <v>25.2</v>
          </cell>
          <cell r="K9">
            <v>0</v>
          </cell>
        </row>
        <row r="10">
          <cell r="B10">
            <v>25.620833333333334</v>
          </cell>
          <cell r="C10">
            <v>31.5</v>
          </cell>
          <cell r="D10">
            <v>20.3</v>
          </cell>
          <cell r="E10">
            <v>64.208333333333329</v>
          </cell>
          <cell r="F10">
            <v>86</v>
          </cell>
          <cell r="G10">
            <v>36</v>
          </cell>
          <cell r="H10">
            <v>24.840000000000003</v>
          </cell>
          <cell r="I10" t="str">
            <v>L</v>
          </cell>
          <cell r="J10">
            <v>38.519999999999996</v>
          </cell>
          <cell r="K10">
            <v>0</v>
          </cell>
        </row>
        <row r="11">
          <cell r="B11">
            <v>28.249999999999996</v>
          </cell>
          <cell r="C11">
            <v>37.299999999999997</v>
          </cell>
          <cell r="D11">
            <v>22</v>
          </cell>
          <cell r="E11">
            <v>60.458333333333336</v>
          </cell>
          <cell r="F11">
            <v>83</v>
          </cell>
          <cell r="G11">
            <v>31</v>
          </cell>
          <cell r="H11">
            <v>21.6</v>
          </cell>
          <cell r="I11" t="str">
            <v>L</v>
          </cell>
          <cell r="J11">
            <v>31.680000000000003</v>
          </cell>
          <cell r="K11">
            <v>0</v>
          </cell>
        </row>
        <row r="12">
          <cell r="B12">
            <v>30.820833333333329</v>
          </cell>
          <cell r="C12">
            <v>37.1</v>
          </cell>
          <cell r="D12">
            <v>25.1</v>
          </cell>
          <cell r="E12">
            <v>53.708333333333336</v>
          </cell>
          <cell r="F12">
            <v>80</v>
          </cell>
          <cell r="G12">
            <v>29</v>
          </cell>
          <cell r="H12">
            <v>16.920000000000002</v>
          </cell>
          <cell r="I12" t="str">
            <v>N</v>
          </cell>
          <cell r="J12">
            <v>36.36</v>
          </cell>
          <cell r="K12">
            <v>0</v>
          </cell>
        </row>
        <row r="13">
          <cell r="B13">
            <v>26.275000000000002</v>
          </cell>
          <cell r="C13">
            <v>30.8</v>
          </cell>
          <cell r="D13">
            <v>21.6</v>
          </cell>
          <cell r="E13">
            <v>75.208333333333329</v>
          </cell>
          <cell r="F13">
            <v>95</v>
          </cell>
          <cell r="G13">
            <v>49</v>
          </cell>
          <cell r="H13">
            <v>22.68</v>
          </cell>
          <cell r="I13" t="str">
            <v>L</v>
          </cell>
          <cell r="J13">
            <v>42.12</v>
          </cell>
          <cell r="K13">
            <v>20.799999999999997</v>
          </cell>
        </row>
        <row r="14">
          <cell r="B14">
            <v>23.049999999999997</v>
          </cell>
          <cell r="C14">
            <v>29.3</v>
          </cell>
          <cell r="D14">
            <v>20.3</v>
          </cell>
          <cell r="E14">
            <v>89.791666666666671</v>
          </cell>
          <cell r="F14">
            <v>97</v>
          </cell>
          <cell r="G14">
            <v>60</v>
          </cell>
          <cell r="H14">
            <v>15.48</v>
          </cell>
          <cell r="I14" t="str">
            <v>NE</v>
          </cell>
          <cell r="J14">
            <v>41.04</v>
          </cell>
          <cell r="K14">
            <v>67.599999999999994</v>
          </cell>
        </row>
        <row r="15">
          <cell r="B15">
            <v>20.108333333333334</v>
          </cell>
          <cell r="C15">
            <v>22.2</v>
          </cell>
          <cell r="D15">
            <v>18.100000000000001</v>
          </cell>
          <cell r="E15">
            <v>92.791666666666671</v>
          </cell>
          <cell r="F15">
            <v>97</v>
          </cell>
          <cell r="G15">
            <v>80</v>
          </cell>
          <cell r="H15">
            <v>16.559999999999999</v>
          </cell>
          <cell r="I15" t="str">
            <v>SO</v>
          </cell>
          <cell r="J15">
            <v>29.16</v>
          </cell>
          <cell r="K15">
            <v>21.400000000000002</v>
          </cell>
        </row>
        <row r="16">
          <cell r="B16">
            <v>17.687499999999996</v>
          </cell>
          <cell r="C16">
            <v>19.2</v>
          </cell>
          <cell r="D16">
            <v>16.600000000000001</v>
          </cell>
          <cell r="E16">
            <v>95.166666666666671</v>
          </cell>
          <cell r="F16">
            <v>98</v>
          </cell>
          <cell r="G16">
            <v>90</v>
          </cell>
          <cell r="H16">
            <v>18.720000000000002</v>
          </cell>
          <cell r="I16" t="str">
            <v>SO</v>
          </cell>
          <cell r="J16">
            <v>31.680000000000003</v>
          </cell>
          <cell r="K16">
            <v>27.599999999999994</v>
          </cell>
        </row>
        <row r="17">
          <cell r="B17">
            <v>20.879166666666666</v>
          </cell>
          <cell r="C17">
            <v>27.3</v>
          </cell>
          <cell r="D17">
            <v>16.899999999999999</v>
          </cell>
          <cell r="E17">
            <v>83.333333333333329</v>
          </cell>
          <cell r="F17">
            <v>98</v>
          </cell>
          <cell r="G17">
            <v>54</v>
          </cell>
          <cell r="H17">
            <v>15.120000000000001</v>
          </cell>
          <cell r="I17" t="str">
            <v>L</v>
          </cell>
          <cell r="J17">
            <v>26.64</v>
          </cell>
          <cell r="K17">
            <v>3.8000000000000003</v>
          </cell>
        </row>
        <row r="18">
          <cell r="B18">
            <v>27.925000000000001</v>
          </cell>
          <cell r="C18">
            <v>35.9</v>
          </cell>
          <cell r="D18">
            <v>22.4</v>
          </cell>
          <cell r="E18">
            <v>64.708333333333329</v>
          </cell>
          <cell r="F18">
            <v>91</v>
          </cell>
          <cell r="G18">
            <v>34</v>
          </cell>
          <cell r="H18">
            <v>17.28</v>
          </cell>
          <cell r="I18" t="str">
            <v>SE</v>
          </cell>
          <cell r="J18">
            <v>34.200000000000003</v>
          </cell>
          <cell r="K18">
            <v>0</v>
          </cell>
        </row>
        <row r="19">
          <cell r="B19">
            <v>31.233333333333334</v>
          </cell>
          <cell r="C19">
            <v>37.6</v>
          </cell>
          <cell r="D19">
            <v>25.2</v>
          </cell>
          <cell r="E19">
            <v>51.083333333333336</v>
          </cell>
          <cell r="F19">
            <v>72</v>
          </cell>
          <cell r="G19">
            <v>25</v>
          </cell>
          <cell r="H19">
            <v>17.28</v>
          </cell>
          <cell r="I19" t="str">
            <v>NO</v>
          </cell>
          <cell r="J19">
            <v>37.440000000000005</v>
          </cell>
          <cell r="K19">
            <v>0</v>
          </cell>
        </row>
        <row r="20">
          <cell r="B20">
            <v>31.224999999999998</v>
          </cell>
          <cell r="C20">
            <v>37.299999999999997</v>
          </cell>
          <cell r="D20">
            <v>25.1</v>
          </cell>
          <cell r="E20">
            <v>51.291666666666664</v>
          </cell>
          <cell r="F20">
            <v>72</v>
          </cell>
          <cell r="G20">
            <v>34</v>
          </cell>
          <cell r="H20">
            <v>12.96</v>
          </cell>
          <cell r="I20" t="str">
            <v>N</v>
          </cell>
          <cell r="J20">
            <v>24.48</v>
          </cell>
          <cell r="K20">
            <v>0</v>
          </cell>
        </row>
        <row r="21">
          <cell r="B21">
            <v>30.420833333333334</v>
          </cell>
          <cell r="C21">
            <v>36.9</v>
          </cell>
          <cell r="D21">
            <v>25.6</v>
          </cell>
          <cell r="E21">
            <v>56.5</v>
          </cell>
          <cell r="F21">
            <v>76</v>
          </cell>
          <cell r="G21">
            <v>30</v>
          </cell>
          <cell r="H21">
            <v>18.36</v>
          </cell>
          <cell r="I21" t="str">
            <v>S</v>
          </cell>
          <cell r="J21">
            <v>26.64</v>
          </cell>
          <cell r="K21">
            <v>0</v>
          </cell>
        </row>
        <row r="22">
          <cell r="B22">
            <v>26.216666666666669</v>
          </cell>
          <cell r="C22">
            <v>31.5</v>
          </cell>
          <cell r="D22">
            <v>21.2</v>
          </cell>
          <cell r="E22">
            <v>64.083333333333329</v>
          </cell>
          <cell r="F22">
            <v>83</v>
          </cell>
          <cell r="G22">
            <v>46</v>
          </cell>
          <cell r="H22">
            <v>23.759999999999998</v>
          </cell>
          <cell r="I22" t="str">
            <v>SE</v>
          </cell>
          <cell r="J22">
            <v>39.24</v>
          </cell>
          <cell r="K22">
            <v>0</v>
          </cell>
        </row>
        <row r="23">
          <cell r="B23">
            <v>25.370833333333334</v>
          </cell>
          <cell r="C23">
            <v>33.299999999999997</v>
          </cell>
          <cell r="D23">
            <v>18</v>
          </cell>
          <cell r="E23">
            <v>62.666666666666664</v>
          </cell>
          <cell r="F23">
            <v>85</v>
          </cell>
          <cell r="G23">
            <v>41</v>
          </cell>
          <cell r="H23">
            <v>30.96</v>
          </cell>
          <cell r="I23" t="str">
            <v>L</v>
          </cell>
          <cell r="J23">
            <v>44.64</v>
          </cell>
          <cell r="K23">
            <v>0</v>
          </cell>
        </row>
        <row r="24">
          <cell r="B24">
            <v>29.408333333333331</v>
          </cell>
          <cell r="C24">
            <v>38.1</v>
          </cell>
          <cell r="D24">
            <v>24.5</v>
          </cell>
          <cell r="E24">
            <v>59.291666666666664</v>
          </cell>
          <cell r="F24">
            <v>82</v>
          </cell>
          <cell r="G24">
            <v>31</v>
          </cell>
          <cell r="H24">
            <v>23.400000000000002</v>
          </cell>
          <cell r="I24" t="str">
            <v>SE</v>
          </cell>
          <cell r="J24">
            <v>45</v>
          </cell>
          <cell r="K24">
            <v>0</v>
          </cell>
        </row>
        <row r="25">
          <cell r="B25">
            <v>30.020833333333329</v>
          </cell>
          <cell r="C25">
            <v>37.4</v>
          </cell>
          <cell r="D25">
            <v>23.3</v>
          </cell>
          <cell r="E25">
            <v>58</v>
          </cell>
          <cell r="F25">
            <v>83</v>
          </cell>
          <cell r="G25">
            <v>33</v>
          </cell>
          <cell r="H25">
            <v>21.96</v>
          </cell>
          <cell r="I25" t="str">
            <v>N</v>
          </cell>
          <cell r="J25">
            <v>56.16</v>
          </cell>
          <cell r="K25">
            <v>0</v>
          </cell>
        </row>
        <row r="26">
          <cell r="B26">
            <v>30.279166666666665</v>
          </cell>
          <cell r="C26">
            <v>37.6</v>
          </cell>
          <cell r="D26">
            <v>24.5</v>
          </cell>
          <cell r="E26">
            <v>59.625</v>
          </cell>
          <cell r="F26">
            <v>83</v>
          </cell>
          <cell r="G26">
            <v>33</v>
          </cell>
          <cell r="H26">
            <v>21.96</v>
          </cell>
          <cell r="I26" t="str">
            <v>N</v>
          </cell>
          <cell r="J26">
            <v>59.04</v>
          </cell>
          <cell r="K26">
            <v>2.4</v>
          </cell>
        </row>
        <row r="27">
          <cell r="B27">
            <v>24.754166666666674</v>
          </cell>
          <cell r="C27">
            <v>30</v>
          </cell>
          <cell r="D27">
            <v>20.3</v>
          </cell>
          <cell r="E27">
            <v>71</v>
          </cell>
          <cell r="F27">
            <v>95</v>
          </cell>
          <cell r="G27">
            <v>51</v>
          </cell>
          <cell r="H27">
            <v>29.52</v>
          </cell>
          <cell r="I27" t="str">
            <v>L</v>
          </cell>
          <cell r="J27">
            <v>58.32</v>
          </cell>
          <cell r="K27">
            <v>8</v>
          </cell>
        </row>
        <row r="28">
          <cell r="B28">
            <v>24.954166666666666</v>
          </cell>
          <cell r="C28">
            <v>30.3</v>
          </cell>
          <cell r="D28">
            <v>21</v>
          </cell>
          <cell r="E28">
            <v>73.875</v>
          </cell>
          <cell r="F28">
            <v>94</v>
          </cell>
          <cell r="G28">
            <v>50</v>
          </cell>
          <cell r="H28">
            <v>25.2</v>
          </cell>
          <cell r="I28" t="str">
            <v>SE</v>
          </cell>
          <cell r="J28">
            <v>42.12</v>
          </cell>
          <cell r="K28">
            <v>0</v>
          </cell>
        </row>
        <row r="29">
          <cell r="B29">
            <v>25.595833333333335</v>
          </cell>
          <cell r="C29">
            <v>32</v>
          </cell>
          <cell r="D29">
            <v>20</v>
          </cell>
          <cell r="E29">
            <v>68.625</v>
          </cell>
          <cell r="F29">
            <v>85</v>
          </cell>
          <cell r="G29">
            <v>49</v>
          </cell>
          <cell r="H29">
            <v>24.12</v>
          </cell>
          <cell r="I29" t="str">
            <v>L</v>
          </cell>
          <cell r="J29">
            <v>39.24</v>
          </cell>
          <cell r="K29">
            <v>0</v>
          </cell>
        </row>
        <row r="30">
          <cell r="B30">
            <v>25.333333333333339</v>
          </cell>
          <cell r="C30">
            <v>31.8</v>
          </cell>
          <cell r="D30">
            <v>20.7</v>
          </cell>
          <cell r="E30">
            <v>82.416666666666671</v>
          </cell>
          <cell r="F30">
            <v>97</v>
          </cell>
          <cell r="G30">
            <v>56</v>
          </cell>
          <cell r="H30">
            <v>20.16</v>
          </cell>
          <cell r="I30" t="str">
            <v>NE</v>
          </cell>
          <cell r="J30">
            <v>52.2</v>
          </cell>
          <cell r="K30">
            <v>30</v>
          </cell>
        </row>
        <row r="31">
          <cell r="B31">
            <v>23.879166666666666</v>
          </cell>
          <cell r="C31">
            <v>31.5</v>
          </cell>
          <cell r="D31">
            <v>21.5</v>
          </cell>
          <cell r="E31">
            <v>88.75</v>
          </cell>
          <cell r="F31">
            <v>97</v>
          </cell>
          <cell r="G31">
            <v>59</v>
          </cell>
          <cell r="H31">
            <v>32.4</v>
          </cell>
          <cell r="I31" t="str">
            <v>NE</v>
          </cell>
          <cell r="J31">
            <v>68.039999999999992</v>
          </cell>
          <cell r="K31">
            <v>4.6000000000000005</v>
          </cell>
        </row>
        <row r="32">
          <cell r="B32">
            <v>25.245833333333337</v>
          </cell>
          <cell r="C32">
            <v>31.7</v>
          </cell>
          <cell r="D32">
            <v>20.9</v>
          </cell>
          <cell r="E32">
            <v>81.083333333333329</v>
          </cell>
          <cell r="F32">
            <v>97</v>
          </cell>
          <cell r="G32">
            <v>53</v>
          </cell>
          <cell r="H32">
            <v>11.879999999999999</v>
          </cell>
          <cell r="I32" t="str">
            <v>L</v>
          </cell>
          <cell r="J32">
            <v>31.680000000000003</v>
          </cell>
          <cell r="K32">
            <v>0</v>
          </cell>
        </row>
        <row r="33">
          <cell r="B33">
            <v>26.720833333333335</v>
          </cell>
          <cell r="C33">
            <v>31.7</v>
          </cell>
          <cell r="D33">
            <v>22.1</v>
          </cell>
          <cell r="E33">
            <v>70.333333333333329</v>
          </cell>
          <cell r="F33">
            <v>94</v>
          </cell>
          <cell r="G33">
            <v>46</v>
          </cell>
          <cell r="H33">
            <v>22.68</v>
          </cell>
          <cell r="I33" t="str">
            <v>L</v>
          </cell>
          <cell r="J33">
            <v>38.519999999999996</v>
          </cell>
          <cell r="K33">
            <v>0</v>
          </cell>
        </row>
        <row r="34">
          <cell r="B34">
            <v>26.574999999999999</v>
          </cell>
          <cell r="C34">
            <v>33.200000000000003</v>
          </cell>
          <cell r="D34">
            <v>20.6</v>
          </cell>
          <cell r="E34">
            <v>67.208333333333329</v>
          </cell>
          <cell r="F34">
            <v>88</v>
          </cell>
          <cell r="G34">
            <v>46</v>
          </cell>
          <cell r="H34">
            <v>23.040000000000003</v>
          </cell>
          <cell r="I34" t="str">
            <v>L</v>
          </cell>
          <cell r="J34">
            <v>34.92</v>
          </cell>
          <cell r="K34">
            <v>0</v>
          </cell>
        </row>
        <row r="35">
          <cell r="B35">
            <v>23.879166666666666</v>
          </cell>
          <cell r="C35">
            <v>29.5</v>
          </cell>
          <cell r="D35">
            <v>21.7</v>
          </cell>
          <cell r="E35">
            <v>90</v>
          </cell>
          <cell r="F35">
            <v>97</v>
          </cell>
          <cell r="G35">
            <v>62</v>
          </cell>
          <cell r="H35">
            <v>17.28</v>
          </cell>
          <cell r="I35" t="str">
            <v>NE</v>
          </cell>
          <cell r="J35">
            <v>28.08</v>
          </cell>
          <cell r="K35">
            <v>29.999999999999996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4.4000000000000004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0.2</v>
          </cell>
        </row>
      </sheetData>
      <sheetData sheetId="5">
        <row r="5">
          <cell r="K5">
            <v>10.000000000000002</v>
          </cell>
        </row>
      </sheetData>
      <sheetData sheetId="6">
        <row r="5">
          <cell r="K5">
            <v>0.2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23.712499999999995</v>
          </cell>
          <cell r="C5">
            <v>32.200000000000003</v>
          </cell>
          <cell r="D5">
            <v>18.2</v>
          </cell>
          <cell r="E5">
            <v>80.739130434782609</v>
          </cell>
          <cell r="F5">
            <v>100</v>
          </cell>
          <cell r="G5">
            <v>51</v>
          </cell>
          <cell r="H5">
            <v>12.96</v>
          </cell>
          <cell r="I5" t="str">
            <v>NE</v>
          </cell>
          <cell r="J5">
            <v>29.52</v>
          </cell>
          <cell r="K5">
            <v>0.2</v>
          </cell>
        </row>
        <row r="6">
          <cell r="B6">
            <v>27.324999999999999</v>
          </cell>
          <cell r="C6">
            <v>35.9</v>
          </cell>
          <cell r="D6">
            <v>21</v>
          </cell>
          <cell r="E6">
            <v>69.208333333333329</v>
          </cell>
          <cell r="F6">
            <v>90</v>
          </cell>
          <cell r="G6">
            <v>43</v>
          </cell>
          <cell r="H6">
            <v>11.879999999999999</v>
          </cell>
          <cell r="I6" t="str">
            <v>N</v>
          </cell>
          <cell r="J6">
            <v>27.36</v>
          </cell>
          <cell r="K6">
            <v>0</v>
          </cell>
        </row>
        <row r="7">
          <cell r="B7">
            <v>22.458333333333329</v>
          </cell>
          <cell r="C7">
            <v>27.1</v>
          </cell>
          <cell r="D7">
            <v>20.7</v>
          </cell>
          <cell r="E7">
            <v>89.583333333333329</v>
          </cell>
          <cell r="F7">
            <v>96</v>
          </cell>
          <cell r="G7">
            <v>69</v>
          </cell>
          <cell r="H7">
            <v>14.04</v>
          </cell>
          <cell r="I7" t="str">
            <v>L</v>
          </cell>
          <cell r="J7">
            <v>30.6</v>
          </cell>
          <cell r="K7">
            <v>34.800000000000004</v>
          </cell>
        </row>
        <row r="8">
          <cell r="B8">
            <v>21.1875</v>
          </cell>
          <cell r="C8">
            <v>28.5</v>
          </cell>
          <cell r="D8">
            <v>17.899999999999999</v>
          </cell>
          <cell r="E8">
            <v>86</v>
          </cell>
          <cell r="F8">
            <v>100</v>
          </cell>
          <cell r="G8">
            <v>51</v>
          </cell>
          <cell r="H8">
            <v>13.68</v>
          </cell>
          <cell r="I8" t="str">
            <v>S</v>
          </cell>
          <cell r="J8">
            <v>27</v>
          </cell>
          <cell r="K8">
            <v>0.2</v>
          </cell>
        </row>
        <row r="9">
          <cell r="B9">
            <v>24.808333333333337</v>
          </cell>
          <cell r="C9">
            <v>34.1</v>
          </cell>
          <cell r="D9">
            <v>17.899999999999999</v>
          </cell>
          <cell r="E9">
            <v>77.208333333333329</v>
          </cell>
          <cell r="F9">
            <v>96</v>
          </cell>
          <cell r="G9">
            <v>43</v>
          </cell>
          <cell r="H9">
            <v>9.7200000000000006</v>
          </cell>
          <cell r="I9" t="str">
            <v>NE</v>
          </cell>
          <cell r="J9">
            <v>25.2</v>
          </cell>
          <cell r="K9">
            <v>0</v>
          </cell>
        </row>
        <row r="10">
          <cell r="B10">
            <v>27.887499999999992</v>
          </cell>
          <cell r="C10">
            <v>36.299999999999997</v>
          </cell>
          <cell r="D10">
            <v>20.5</v>
          </cell>
          <cell r="E10">
            <v>67.541666666666671</v>
          </cell>
          <cell r="F10">
            <v>94</v>
          </cell>
          <cell r="G10">
            <v>38</v>
          </cell>
          <cell r="H10">
            <v>16.559999999999999</v>
          </cell>
          <cell r="I10" t="str">
            <v>NE</v>
          </cell>
          <cell r="J10">
            <v>34.200000000000003</v>
          </cell>
          <cell r="K10">
            <v>0</v>
          </cell>
        </row>
        <row r="11">
          <cell r="B11">
            <v>29.008333333333336</v>
          </cell>
          <cell r="C11">
            <v>36.5</v>
          </cell>
          <cell r="D11">
            <v>22.7</v>
          </cell>
          <cell r="E11">
            <v>61.583333333333336</v>
          </cell>
          <cell r="F11">
            <v>82</v>
          </cell>
          <cell r="G11">
            <v>39</v>
          </cell>
          <cell r="H11">
            <v>16.920000000000002</v>
          </cell>
          <cell r="I11" t="str">
            <v>NE</v>
          </cell>
          <cell r="J11">
            <v>35.64</v>
          </cell>
          <cell r="K11">
            <v>0</v>
          </cell>
        </row>
        <row r="12">
          <cell r="B12">
            <v>28.670833333333334</v>
          </cell>
          <cell r="C12">
            <v>34.299999999999997</v>
          </cell>
          <cell r="D12">
            <v>24.4</v>
          </cell>
          <cell r="E12">
            <v>68</v>
          </cell>
          <cell r="F12">
            <v>88</v>
          </cell>
          <cell r="G12">
            <v>39</v>
          </cell>
          <cell r="H12">
            <v>16.920000000000002</v>
          </cell>
          <cell r="I12" t="str">
            <v>N</v>
          </cell>
          <cell r="J12">
            <v>39.96</v>
          </cell>
          <cell r="K12">
            <v>0</v>
          </cell>
        </row>
        <row r="13">
          <cell r="B13">
            <v>22.650000000000002</v>
          </cell>
          <cell r="C13">
            <v>26.6</v>
          </cell>
          <cell r="D13">
            <v>20.100000000000001</v>
          </cell>
          <cell r="E13">
            <v>86</v>
          </cell>
          <cell r="F13">
            <v>94</v>
          </cell>
          <cell r="G13">
            <v>71</v>
          </cell>
          <cell r="H13">
            <v>14.04</v>
          </cell>
          <cell r="I13" t="str">
            <v>SO</v>
          </cell>
          <cell r="J13">
            <v>25.56</v>
          </cell>
          <cell r="K13">
            <v>1.4</v>
          </cell>
        </row>
        <row r="14">
          <cell r="B14">
            <v>17.654166666666665</v>
          </cell>
          <cell r="C14">
            <v>20.100000000000001</v>
          </cell>
          <cell r="D14">
            <v>16.100000000000001</v>
          </cell>
          <cell r="E14">
            <v>86.541666666666671</v>
          </cell>
          <cell r="F14">
            <v>95</v>
          </cell>
          <cell r="G14">
            <v>74</v>
          </cell>
          <cell r="H14">
            <v>14.04</v>
          </cell>
          <cell r="I14" t="str">
            <v>SO</v>
          </cell>
          <cell r="J14">
            <v>24.48</v>
          </cell>
          <cell r="K14">
            <v>1.2000000000000002</v>
          </cell>
        </row>
        <row r="15">
          <cell r="B15">
            <v>15.095833333333333</v>
          </cell>
          <cell r="C15">
            <v>17.2</v>
          </cell>
          <cell r="D15">
            <v>14</v>
          </cell>
          <cell r="E15">
            <v>92.791666666666671</v>
          </cell>
          <cell r="F15">
            <v>96</v>
          </cell>
          <cell r="G15">
            <v>83</v>
          </cell>
          <cell r="H15">
            <v>15.840000000000002</v>
          </cell>
          <cell r="I15" t="str">
            <v>SO</v>
          </cell>
          <cell r="J15">
            <v>29.16</v>
          </cell>
          <cell r="K15">
            <v>9.6</v>
          </cell>
        </row>
        <row r="16">
          <cell r="B16">
            <v>15.304166666666669</v>
          </cell>
          <cell r="C16">
            <v>19</v>
          </cell>
          <cell r="D16">
            <v>14</v>
          </cell>
          <cell r="E16">
            <v>92.291666666666671</v>
          </cell>
          <cell r="F16">
            <v>96</v>
          </cell>
          <cell r="G16">
            <v>75</v>
          </cell>
          <cell r="H16">
            <v>10.8</v>
          </cell>
          <cell r="I16" t="str">
            <v>SO</v>
          </cell>
          <cell r="J16">
            <v>23.759999999999998</v>
          </cell>
          <cell r="K16">
            <v>33.6</v>
          </cell>
        </row>
        <row r="17">
          <cell r="B17">
            <v>21.108333333333338</v>
          </cell>
          <cell r="C17">
            <v>29.4</v>
          </cell>
          <cell r="D17">
            <v>16.100000000000001</v>
          </cell>
          <cell r="E17">
            <v>78.333333333333329</v>
          </cell>
          <cell r="F17">
            <v>95</v>
          </cell>
          <cell r="G17">
            <v>54</v>
          </cell>
          <cell r="H17">
            <v>12.6</v>
          </cell>
          <cell r="I17" t="str">
            <v>NE</v>
          </cell>
          <cell r="J17">
            <v>32.4</v>
          </cell>
          <cell r="K17">
            <v>0</v>
          </cell>
        </row>
        <row r="18">
          <cell r="B18">
            <v>26.879166666666666</v>
          </cell>
          <cell r="C18">
            <v>35.4</v>
          </cell>
          <cell r="D18">
            <v>20</v>
          </cell>
          <cell r="E18">
            <v>68.291666666666671</v>
          </cell>
          <cell r="F18">
            <v>92</v>
          </cell>
          <cell r="G18">
            <v>42</v>
          </cell>
          <cell r="H18">
            <v>19.079999999999998</v>
          </cell>
          <cell r="I18" t="str">
            <v>NE</v>
          </cell>
          <cell r="J18">
            <v>46.800000000000004</v>
          </cell>
          <cell r="K18">
            <v>0</v>
          </cell>
        </row>
        <row r="19">
          <cell r="B19">
            <v>30.329166666666662</v>
          </cell>
          <cell r="C19">
            <v>36.9</v>
          </cell>
          <cell r="D19">
            <v>24.2</v>
          </cell>
          <cell r="E19">
            <v>54.916666666666664</v>
          </cell>
          <cell r="F19">
            <v>79</v>
          </cell>
          <cell r="G19">
            <v>30</v>
          </cell>
          <cell r="H19">
            <v>23.400000000000002</v>
          </cell>
          <cell r="I19" t="str">
            <v>N</v>
          </cell>
          <cell r="J19">
            <v>50.04</v>
          </cell>
          <cell r="K19">
            <v>0</v>
          </cell>
        </row>
        <row r="20">
          <cell r="B20">
            <v>29.841666666666672</v>
          </cell>
          <cell r="C20">
            <v>37</v>
          </cell>
          <cell r="D20">
            <v>23.5</v>
          </cell>
          <cell r="E20">
            <v>59.208333333333336</v>
          </cell>
          <cell r="F20">
            <v>85</v>
          </cell>
          <cell r="G20">
            <v>38</v>
          </cell>
          <cell r="H20">
            <v>11.16</v>
          </cell>
          <cell r="I20" t="str">
            <v>NE</v>
          </cell>
          <cell r="J20">
            <v>24.48</v>
          </cell>
          <cell r="K20">
            <v>0</v>
          </cell>
        </row>
        <row r="21">
          <cell r="B21">
            <v>26.404166666666665</v>
          </cell>
          <cell r="C21">
            <v>32.200000000000003</v>
          </cell>
          <cell r="D21">
            <v>20.5</v>
          </cell>
          <cell r="E21">
            <v>75.5</v>
          </cell>
          <cell r="F21">
            <v>91</v>
          </cell>
          <cell r="G21">
            <v>58</v>
          </cell>
          <cell r="H21">
            <v>16.2</v>
          </cell>
          <cell r="I21" t="str">
            <v>SO</v>
          </cell>
          <cell r="J21">
            <v>31.319999999999997</v>
          </cell>
          <cell r="K21">
            <v>0</v>
          </cell>
        </row>
        <row r="22">
          <cell r="B22">
            <v>24.466666666666669</v>
          </cell>
          <cell r="C22">
            <v>31.4</v>
          </cell>
          <cell r="D22">
            <v>19.3</v>
          </cell>
          <cell r="E22">
            <v>73.75</v>
          </cell>
          <cell r="F22">
            <v>91</v>
          </cell>
          <cell r="G22">
            <v>55</v>
          </cell>
          <cell r="H22">
            <v>11.879999999999999</v>
          </cell>
          <cell r="I22" t="str">
            <v>SO</v>
          </cell>
          <cell r="J22">
            <v>24.48</v>
          </cell>
          <cell r="K22">
            <v>0</v>
          </cell>
        </row>
        <row r="23">
          <cell r="B23">
            <v>26.966666666666669</v>
          </cell>
          <cell r="C23">
            <v>35.5</v>
          </cell>
          <cell r="D23">
            <v>20.6</v>
          </cell>
          <cell r="E23">
            <v>73.041666666666671</v>
          </cell>
          <cell r="F23">
            <v>95</v>
          </cell>
          <cell r="G23">
            <v>44</v>
          </cell>
          <cell r="H23">
            <v>16.559999999999999</v>
          </cell>
          <cell r="I23" t="str">
            <v>NE</v>
          </cell>
          <cell r="J23">
            <v>36</v>
          </cell>
          <cell r="K23">
            <v>0</v>
          </cell>
        </row>
        <row r="24">
          <cell r="B24">
            <v>30.712499999999995</v>
          </cell>
          <cell r="C24">
            <v>37.299999999999997</v>
          </cell>
          <cell r="D24">
            <v>25.5</v>
          </cell>
          <cell r="E24">
            <v>60.791666666666664</v>
          </cell>
          <cell r="F24">
            <v>86</v>
          </cell>
          <cell r="G24">
            <v>32</v>
          </cell>
          <cell r="H24">
            <v>23.400000000000002</v>
          </cell>
          <cell r="I24" t="str">
            <v>N</v>
          </cell>
          <cell r="J24">
            <v>47.519999999999996</v>
          </cell>
          <cell r="K24">
            <v>0</v>
          </cell>
        </row>
        <row r="25">
          <cell r="B25">
            <v>31.125</v>
          </cell>
          <cell r="C25">
            <v>36.9</v>
          </cell>
          <cell r="D25">
            <v>25.2</v>
          </cell>
          <cell r="E25">
            <v>53.083333333333336</v>
          </cell>
          <cell r="F25">
            <v>74</v>
          </cell>
          <cell r="G25">
            <v>34</v>
          </cell>
          <cell r="H25">
            <v>18.720000000000002</v>
          </cell>
          <cell r="I25" t="str">
            <v>N</v>
          </cell>
          <cell r="J25">
            <v>39.96</v>
          </cell>
          <cell r="K25">
            <v>0</v>
          </cell>
        </row>
        <row r="26">
          <cell r="B26">
            <v>31.208333333333332</v>
          </cell>
          <cell r="C26">
            <v>37.9</v>
          </cell>
          <cell r="D26">
            <v>25.3</v>
          </cell>
          <cell r="E26">
            <v>54.291666666666664</v>
          </cell>
          <cell r="F26">
            <v>74</v>
          </cell>
          <cell r="G26">
            <v>30</v>
          </cell>
          <cell r="H26">
            <v>15.120000000000001</v>
          </cell>
          <cell r="I26" t="str">
            <v>N</v>
          </cell>
          <cell r="J26">
            <v>33.119999999999997</v>
          </cell>
          <cell r="K26">
            <v>0</v>
          </cell>
        </row>
        <row r="27">
          <cell r="B27">
            <v>28.295833333333334</v>
          </cell>
          <cell r="C27">
            <v>33.4</v>
          </cell>
          <cell r="D27">
            <v>23.7</v>
          </cell>
          <cell r="E27">
            <v>67.708333333333329</v>
          </cell>
          <cell r="F27">
            <v>90</v>
          </cell>
          <cell r="G27">
            <v>46</v>
          </cell>
          <cell r="H27">
            <v>16.920000000000002</v>
          </cell>
          <cell r="I27" t="str">
            <v>NE</v>
          </cell>
          <cell r="J27">
            <v>35.64</v>
          </cell>
          <cell r="K27">
            <v>0</v>
          </cell>
        </row>
        <row r="28">
          <cell r="B28">
            <v>27.695833333333336</v>
          </cell>
          <cell r="C28">
            <v>35.5</v>
          </cell>
          <cell r="D28">
            <v>21.2</v>
          </cell>
          <cell r="E28">
            <v>65.958333333333329</v>
          </cell>
          <cell r="F28">
            <v>93</v>
          </cell>
          <cell r="G28">
            <v>33</v>
          </cell>
          <cell r="H28">
            <v>10.8</v>
          </cell>
          <cell r="I28" t="str">
            <v>NE</v>
          </cell>
          <cell r="J28">
            <v>23.759999999999998</v>
          </cell>
          <cell r="K28">
            <v>0</v>
          </cell>
        </row>
        <row r="29">
          <cell r="B29">
            <v>29.074999999999999</v>
          </cell>
          <cell r="C29">
            <v>36.5</v>
          </cell>
          <cell r="D29">
            <v>22.1</v>
          </cell>
          <cell r="E29">
            <v>63.125</v>
          </cell>
          <cell r="F29">
            <v>90</v>
          </cell>
          <cell r="G29">
            <v>40</v>
          </cell>
          <cell r="H29">
            <v>19.079999999999998</v>
          </cell>
          <cell r="I29" t="str">
            <v>NE</v>
          </cell>
          <cell r="J29">
            <v>33.480000000000004</v>
          </cell>
          <cell r="K29">
            <v>0</v>
          </cell>
        </row>
        <row r="30">
          <cell r="B30">
            <v>26.983333333333331</v>
          </cell>
          <cell r="C30">
            <v>33.1</v>
          </cell>
          <cell r="D30">
            <v>20.8</v>
          </cell>
          <cell r="E30">
            <v>71.125</v>
          </cell>
          <cell r="F30">
            <v>95</v>
          </cell>
          <cell r="G30">
            <v>51</v>
          </cell>
          <cell r="H30">
            <v>12.96</v>
          </cell>
          <cell r="I30" t="str">
            <v>NE</v>
          </cell>
          <cell r="J30">
            <v>34.200000000000003</v>
          </cell>
          <cell r="K30">
            <v>11.8</v>
          </cell>
        </row>
        <row r="31">
          <cell r="B31">
            <v>23.158333333333335</v>
          </cell>
          <cell r="C31">
            <v>27.4</v>
          </cell>
          <cell r="D31">
            <v>18.899999999999999</v>
          </cell>
          <cell r="E31">
            <v>84.5</v>
          </cell>
          <cell r="F31">
            <v>95</v>
          </cell>
          <cell r="G31">
            <v>69</v>
          </cell>
          <cell r="H31">
            <v>18.36</v>
          </cell>
          <cell r="I31" t="str">
            <v>NE</v>
          </cell>
          <cell r="J31">
            <v>53.64</v>
          </cell>
          <cell r="K31">
            <v>35.4</v>
          </cell>
        </row>
        <row r="32">
          <cell r="B32">
            <v>24.387499999999999</v>
          </cell>
          <cell r="C32">
            <v>32</v>
          </cell>
          <cell r="D32">
            <v>20.399999999999999</v>
          </cell>
          <cell r="E32">
            <v>81.25</v>
          </cell>
          <cell r="F32">
            <v>96</v>
          </cell>
          <cell r="G32">
            <v>52</v>
          </cell>
          <cell r="H32">
            <v>10.44</v>
          </cell>
          <cell r="I32" t="str">
            <v>S</v>
          </cell>
          <cell r="J32">
            <v>22.68</v>
          </cell>
          <cell r="K32">
            <v>0</v>
          </cell>
        </row>
        <row r="33">
          <cell r="B33">
            <v>26.987499999999997</v>
          </cell>
          <cell r="C33">
            <v>35.4</v>
          </cell>
          <cell r="D33">
            <v>20</v>
          </cell>
          <cell r="E33">
            <v>75.458333333333329</v>
          </cell>
          <cell r="F33">
            <v>96</v>
          </cell>
          <cell r="G33">
            <v>39</v>
          </cell>
          <cell r="H33">
            <v>13.32</v>
          </cell>
          <cell r="I33" t="str">
            <v>NE</v>
          </cell>
          <cell r="J33">
            <v>31.680000000000003</v>
          </cell>
          <cell r="K33">
            <v>0.2</v>
          </cell>
        </row>
        <row r="34">
          <cell r="B34">
            <v>26.083333333333332</v>
          </cell>
          <cell r="C34">
            <v>33.6</v>
          </cell>
          <cell r="D34">
            <v>22.1</v>
          </cell>
          <cell r="E34">
            <v>75.375</v>
          </cell>
          <cell r="F34">
            <v>93</v>
          </cell>
          <cell r="G34">
            <v>49</v>
          </cell>
          <cell r="H34">
            <v>14.04</v>
          </cell>
          <cell r="I34" t="str">
            <v>NE</v>
          </cell>
          <cell r="J34">
            <v>29.52</v>
          </cell>
          <cell r="K34">
            <v>4.8000000000000007</v>
          </cell>
        </row>
        <row r="35">
          <cell r="B35">
            <v>23.391666666666666</v>
          </cell>
          <cell r="C35">
            <v>29.4</v>
          </cell>
          <cell r="D35">
            <v>21.3</v>
          </cell>
          <cell r="E35">
            <v>86.125</v>
          </cell>
          <cell r="F35">
            <v>96</v>
          </cell>
          <cell r="G35">
            <v>61</v>
          </cell>
          <cell r="H35">
            <v>14.76</v>
          </cell>
          <cell r="I35" t="str">
            <v>S</v>
          </cell>
          <cell r="J35">
            <v>28.08</v>
          </cell>
          <cell r="K35">
            <v>3.2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24.095833333333331</v>
          </cell>
          <cell r="C5">
            <v>32.4</v>
          </cell>
          <cell r="D5">
            <v>18.899999999999999</v>
          </cell>
          <cell r="E5">
            <v>67.583333333333329</v>
          </cell>
          <cell r="F5">
            <v>88</v>
          </cell>
          <cell r="G5">
            <v>38</v>
          </cell>
          <cell r="H5">
            <v>23.400000000000002</v>
          </cell>
          <cell r="I5" t="str">
            <v>L</v>
          </cell>
          <cell r="J5">
            <v>36</v>
          </cell>
          <cell r="K5">
            <v>3</v>
          </cell>
        </row>
        <row r="6">
          <cell r="B6">
            <v>27.883333333333329</v>
          </cell>
          <cell r="C6">
            <v>34.700000000000003</v>
          </cell>
          <cell r="D6">
            <v>21.8</v>
          </cell>
          <cell r="E6">
            <v>57</v>
          </cell>
          <cell r="F6">
            <v>81</v>
          </cell>
          <cell r="G6">
            <v>32</v>
          </cell>
          <cell r="H6">
            <v>20.88</v>
          </cell>
          <cell r="I6" t="str">
            <v>L</v>
          </cell>
          <cell r="J6">
            <v>36.72</v>
          </cell>
          <cell r="K6">
            <v>0</v>
          </cell>
        </row>
        <row r="7">
          <cell r="B7">
            <v>22.799999999999997</v>
          </cell>
          <cell r="C7">
            <v>28.4</v>
          </cell>
          <cell r="D7">
            <v>20.399999999999999</v>
          </cell>
          <cell r="E7">
            <v>82.791666666666671</v>
          </cell>
          <cell r="F7">
            <v>94</v>
          </cell>
          <cell r="G7">
            <v>56</v>
          </cell>
          <cell r="H7">
            <v>24.48</v>
          </cell>
          <cell r="I7" t="str">
            <v>N</v>
          </cell>
          <cell r="J7">
            <v>42.480000000000004</v>
          </cell>
          <cell r="K7">
            <v>9</v>
          </cell>
        </row>
        <row r="8">
          <cell r="B8">
            <v>22.087500000000006</v>
          </cell>
          <cell r="C8">
            <v>26.5</v>
          </cell>
          <cell r="D8">
            <v>19</v>
          </cell>
          <cell r="E8">
            <v>82.541666666666671</v>
          </cell>
          <cell r="F8">
            <v>95</v>
          </cell>
          <cell r="G8">
            <v>59</v>
          </cell>
          <cell r="H8">
            <v>17.64</v>
          </cell>
          <cell r="I8" t="str">
            <v>L</v>
          </cell>
          <cell r="J8">
            <v>31.319999999999997</v>
          </cell>
          <cell r="K8">
            <v>0</v>
          </cell>
        </row>
        <row r="9">
          <cell r="B9">
            <v>25.191666666666663</v>
          </cell>
          <cell r="C9">
            <v>33.5</v>
          </cell>
          <cell r="D9">
            <v>18.2</v>
          </cell>
          <cell r="E9">
            <v>67.5</v>
          </cell>
          <cell r="F9">
            <v>93</v>
          </cell>
          <cell r="G9">
            <v>33</v>
          </cell>
          <cell r="H9">
            <v>14.4</v>
          </cell>
          <cell r="I9" t="str">
            <v>L</v>
          </cell>
          <cell r="J9">
            <v>24.12</v>
          </cell>
          <cell r="K9">
            <v>0</v>
          </cell>
        </row>
        <row r="10">
          <cell r="B10">
            <v>28.095833333333335</v>
          </cell>
          <cell r="C10">
            <v>35.200000000000003</v>
          </cell>
          <cell r="D10">
            <v>22.9</v>
          </cell>
          <cell r="E10">
            <v>54.333333333333336</v>
          </cell>
          <cell r="F10">
            <v>77</v>
          </cell>
          <cell r="G10">
            <v>29</v>
          </cell>
          <cell r="H10">
            <v>29.52</v>
          </cell>
          <cell r="I10" t="str">
            <v>L</v>
          </cell>
          <cell r="J10">
            <v>48.24</v>
          </cell>
          <cell r="K10">
            <v>0</v>
          </cell>
        </row>
        <row r="11">
          <cell r="B11">
            <v>28.379166666666674</v>
          </cell>
          <cell r="C11">
            <v>32.6</v>
          </cell>
          <cell r="D11">
            <v>24.6</v>
          </cell>
          <cell r="E11">
            <v>53.416666666666664</v>
          </cell>
          <cell r="F11">
            <v>70</v>
          </cell>
          <cell r="G11">
            <v>42</v>
          </cell>
          <cell r="H11">
            <v>25.2</v>
          </cell>
          <cell r="I11" t="str">
            <v>N</v>
          </cell>
          <cell r="J11">
            <v>41.4</v>
          </cell>
          <cell r="K11">
            <v>0</v>
          </cell>
        </row>
        <row r="12">
          <cell r="B12">
            <v>27.737500000000008</v>
          </cell>
          <cell r="C12">
            <v>32.9</v>
          </cell>
          <cell r="D12">
            <v>23</v>
          </cell>
          <cell r="E12">
            <v>59.75</v>
          </cell>
          <cell r="F12">
            <v>83</v>
          </cell>
          <cell r="G12">
            <v>38</v>
          </cell>
          <cell r="H12">
            <v>19.079999999999998</v>
          </cell>
          <cell r="I12" t="str">
            <v>N</v>
          </cell>
          <cell r="J12">
            <v>43.56</v>
          </cell>
          <cell r="K12">
            <v>0</v>
          </cell>
        </row>
        <row r="13">
          <cell r="B13">
            <v>25.837499999999995</v>
          </cell>
          <cell r="C13">
            <v>30</v>
          </cell>
          <cell r="D13">
            <v>22.6</v>
          </cell>
          <cell r="E13">
            <v>72.166666666666671</v>
          </cell>
          <cell r="F13">
            <v>88</v>
          </cell>
          <cell r="G13">
            <v>48</v>
          </cell>
          <cell r="H13">
            <v>15.48</v>
          </cell>
          <cell r="I13" t="str">
            <v>N</v>
          </cell>
          <cell r="J13">
            <v>34.200000000000003</v>
          </cell>
          <cell r="K13">
            <v>2.4</v>
          </cell>
        </row>
        <row r="14">
          <cell r="B14">
            <v>20.983333333333331</v>
          </cell>
          <cell r="C14">
            <v>25.4</v>
          </cell>
          <cell r="D14">
            <v>18.2</v>
          </cell>
          <cell r="E14">
            <v>87</v>
          </cell>
          <cell r="F14">
            <v>94</v>
          </cell>
          <cell r="G14">
            <v>67</v>
          </cell>
          <cell r="H14">
            <v>10.44</v>
          </cell>
          <cell r="I14" t="str">
            <v>N</v>
          </cell>
          <cell r="J14">
            <v>24.840000000000003</v>
          </cell>
          <cell r="K14">
            <v>0.6</v>
          </cell>
        </row>
        <row r="15">
          <cell r="B15">
            <v>17.045833333333334</v>
          </cell>
          <cell r="C15">
            <v>19.8</v>
          </cell>
          <cell r="D15">
            <v>15.5</v>
          </cell>
          <cell r="E15">
            <v>90.25</v>
          </cell>
          <cell r="F15">
            <v>95</v>
          </cell>
          <cell r="G15">
            <v>77</v>
          </cell>
          <cell r="H15">
            <v>14.76</v>
          </cell>
          <cell r="J15">
            <v>27</v>
          </cell>
          <cell r="K15">
            <v>0.2</v>
          </cell>
        </row>
        <row r="16">
          <cell r="B16">
            <v>15.683333333333332</v>
          </cell>
          <cell r="C16">
            <v>18.2</v>
          </cell>
          <cell r="D16">
            <v>13.6</v>
          </cell>
          <cell r="E16">
            <v>89</v>
          </cell>
          <cell r="F16">
            <v>96</v>
          </cell>
          <cell r="G16">
            <v>77</v>
          </cell>
          <cell r="H16">
            <v>25.92</v>
          </cell>
          <cell r="I16" t="str">
            <v>N</v>
          </cell>
          <cell r="J16">
            <v>39.24</v>
          </cell>
          <cell r="K16">
            <v>0</v>
          </cell>
        </row>
        <row r="17">
          <cell r="B17">
            <v>20.762499999999999</v>
          </cell>
          <cell r="C17">
            <v>30.4</v>
          </cell>
          <cell r="D17">
            <v>14.8</v>
          </cell>
          <cell r="E17">
            <v>75.041666666666671</v>
          </cell>
          <cell r="F17">
            <v>94</v>
          </cell>
          <cell r="G17">
            <v>44</v>
          </cell>
          <cell r="H17">
            <v>15.840000000000002</v>
          </cell>
          <cell r="I17" t="str">
            <v>SE</v>
          </cell>
          <cell r="J17">
            <v>33.480000000000004</v>
          </cell>
          <cell r="K17">
            <v>0</v>
          </cell>
        </row>
        <row r="18">
          <cell r="B18">
            <v>27.429166666666671</v>
          </cell>
          <cell r="C18">
            <v>34.1</v>
          </cell>
          <cell r="D18">
            <v>20.9</v>
          </cell>
          <cell r="E18">
            <v>57.416666666666664</v>
          </cell>
          <cell r="F18">
            <v>81</v>
          </cell>
          <cell r="G18">
            <v>37</v>
          </cell>
          <cell r="H18">
            <v>23.759999999999998</v>
          </cell>
          <cell r="I18" t="str">
            <v>N</v>
          </cell>
          <cell r="J18">
            <v>56.519999999999996</v>
          </cell>
          <cell r="K18">
            <v>0</v>
          </cell>
        </row>
        <row r="19">
          <cell r="B19">
            <v>28.908333333333335</v>
          </cell>
          <cell r="C19">
            <v>34.4</v>
          </cell>
          <cell r="D19">
            <v>24.2</v>
          </cell>
          <cell r="E19">
            <v>52.583333333333336</v>
          </cell>
          <cell r="F19">
            <v>69</v>
          </cell>
          <cell r="G19">
            <v>34</v>
          </cell>
          <cell r="H19">
            <v>23.400000000000002</v>
          </cell>
          <cell r="I19" t="str">
            <v>NE</v>
          </cell>
          <cell r="J19">
            <v>45.36</v>
          </cell>
          <cell r="K19">
            <v>0</v>
          </cell>
        </row>
        <row r="20">
          <cell r="B20">
            <v>29.212499999999995</v>
          </cell>
          <cell r="C20">
            <v>36.299999999999997</v>
          </cell>
          <cell r="D20">
            <v>23.6</v>
          </cell>
          <cell r="E20">
            <v>52.333333333333336</v>
          </cell>
          <cell r="F20">
            <v>66</v>
          </cell>
          <cell r="G20">
            <v>28</v>
          </cell>
          <cell r="H20">
            <v>12.24</v>
          </cell>
          <cell r="I20" t="str">
            <v>NE</v>
          </cell>
          <cell r="J20">
            <v>28.8</v>
          </cell>
          <cell r="K20">
            <v>0</v>
          </cell>
        </row>
        <row r="21">
          <cell r="B21">
            <v>29.858333333333331</v>
          </cell>
          <cell r="C21">
            <v>37.4</v>
          </cell>
          <cell r="D21">
            <v>25.2</v>
          </cell>
          <cell r="E21">
            <v>50.041666666666664</v>
          </cell>
          <cell r="F21">
            <v>70</v>
          </cell>
          <cell r="G21">
            <v>21</v>
          </cell>
          <cell r="H21">
            <v>24.12</v>
          </cell>
          <cell r="I21" t="str">
            <v>L</v>
          </cell>
          <cell r="J21">
            <v>40.680000000000007</v>
          </cell>
          <cell r="K21">
            <v>0</v>
          </cell>
        </row>
        <row r="22">
          <cell r="B22">
            <v>29.208333333333332</v>
          </cell>
          <cell r="C22">
            <v>36.700000000000003</v>
          </cell>
          <cell r="D22">
            <v>22.8</v>
          </cell>
          <cell r="E22">
            <v>57.041666666666664</v>
          </cell>
          <cell r="F22">
            <v>83</v>
          </cell>
          <cell r="G22">
            <v>26</v>
          </cell>
          <cell r="H22">
            <v>30.6</v>
          </cell>
          <cell r="I22" t="str">
            <v>SE</v>
          </cell>
          <cell r="J22">
            <v>47.88</v>
          </cell>
          <cell r="K22">
            <v>0</v>
          </cell>
        </row>
        <row r="23">
          <cell r="B23">
            <v>29.204166666666669</v>
          </cell>
          <cell r="C23">
            <v>36.1</v>
          </cell>
          <cell r="D23">
            <v>23.4</v>
          </cell>
          <cell r="E23">
            <v>54.458333333333336</v>
          </cell>
          <cell r="F23">
            <v>71</v>
          </cell>
          <cell r="G23">
            <v>33</v>
          </cell>
          <cell r="H23">
            <v>26.28</v>
          </cell>
          <cell r="I23" t="str">
            <v>L</v>
          </cell>
          <cell r="J23">
            <v>44.64</v>
          </cell>
          <cell r="K23">
            <v>0</v>
          </cell>
        </row>
        <row r="24">
          <cell r="B24">
            <v>29.629166666666666</v>
          </cell>
          <cell r="C24">
            <v>35</v>
          </cell>
          <cell r="D24">
            <v>25.2</v>
          </cell>
          <cell r="E24">
            <v>58.541666666666664</v>
          </cell>
          <cell r="F24">
            <v>75</v>
          </cell>
          <cell r="G24">
            <v>37</v>
          </cell>
          <cell r="H24">
            <v>21.6</v>
          </cell>
          <cell r="I24" t="str">
            <v>NE</v>
          </cell>
          <cell r="J24">
            <v>43.2</v>
          </cell>
          <cell r="K24">
            <v>0</v>
          </cell>
        </row>
        <row r="25">
          <cell r="B25">
            <v>29.883333333333336</v>
          </cell>
          <cell r="C25">
            <v>35.200000000000003</v>
          </cell>
          <cell r="D25">
            <v>25.3</v>
          </cell>
          <cell r="E25">
            <v>51.875</v>
          </cell>
          <cell r="F25">
            <v>67</v>
          </cell>
          <cell r="G25">
            <v>34</v>
          </cell>
          <cell r="H25">
            <v>19.440000000000001</v>
          </cell>
          <cell r="I25" t="str">
            <v>N</v>
          </cell>
          <cell r="J25">
            <v>44.28</v>
          </cell>
          <cell r="K25">
            <v>0</v>
          </cell>
        </row>
        <row r="26">
          <cell r="B26">
            <v>30.362499999999997</v>
          </cell>
          <cell r="C26">
            <v>35.6</v>
          </cell>
          <cell r="D26">
            <v>26</v>
          </cell>
          <cell r="E26">
            <v>49.791666666666664</v>
          </cell>
          <cell r="F26">
            <v>64</v>
          </cell>
          <cell r="G26">
            <v>31</v>
          </cell>
          <cell r="H26">
            <v>15.840000000000002</v>
          </cell>
          <cell r="I26" t="str">
            <v>N</v>
          </cell>
          <cell r="J26">
            <v>44.64</v>
          </cell>
          <cell r="K26">
            <v>0</v>
          </cell>
        </row>
        <row r="27">
          <cell r="B27">
            <v>26.666666666666668</v>
          </cell>
          <cell r="C27">
            <v>29.8</v>
          </cell>
          <cell r="D27">
            <v>23.9</v>
          </cell>
          <cell r="E27">
            <v>56.958333333333336</v>
          </cell>
          <cell r="F27">
            <v>68</v>
          </cell>
          <cell r="G27">
            <v>43</v>
          </cell>
          <cell r="H27">
            <v>35.28</v>
          </cell>
          <cell r="I27" t="str">
            <v>L</v>
          </cell>
          <cell r="J27">
            <v>55.800000000000004</v>
          </cell>
          <cell r="K27">
            <v>0</v>
          </cell>
        </row>
        <row r="28">
          <cell r="B28">
            <v>26.395833333333329</v>
          </cell>
          <cell r="C28">
            <v>33.9</v>
          </cell>
          <cell r="D28">
            <v>20.7</v>
          </cell>
          <cell r="E28">
            <v>57.208333333333336</v>
          </cell>
          <cell r="F28">
            <v>81</v>
          </cell>
          <cell r="G28">
            <v>31</v>
          </cell>
          <cell r="H28">
            <v>19.079999999999998</v>
          </cell>
          <cell r="I28" t="str">
            <v>SE</v>
          </cell>
          <cell r="J28">
            <v>37.440000000000005</v>
          </cell>
          <cell r="K28">
            <v>0</v>
          </cell>
        </row>
        <row r="29">
          <cell r="B29">
            <v>28.120833333333334</v>
          </cell>
          <cell r="C29">
            <v>35.5</v>
          </cell>
          <cell r="D29">
            <v>23.2</v>
          </cell>
          <cell r="E29">
            <v>56.166666666666664</v>
          </cell>
          <cell r="F29">
            <v>77</v>
          </cell>
          <cell r="G29">
            <v>32</v>
          </cell>
          <cell r="H29">
            <v>25.92</v>
          </cell>
          <cell r="I29" t="str">
            <v>L</v>
          </cell>
          <cell r="J29">
            <v>43.92</v>
          </cell>
          <cell r="K29">
            <v>0</v>
          </cell>
        </row>
        <row r="30">
          <cell r="B30">
            <v>24.595833333333331</v>
          </cell>
          <cell r="C30">
            <v>30.6</v>
          </cell>
          <cell r="D30">
            <v>20.3</v>
          </cell>
          <cell r="E30">
            <v>72.416666666666671</v>
          </cell>
          <cell r="F30">
            <v>94</v>
          </cell>
          <cell r="G30">
            <v>50</v>
          </cell>
          <cell r="H30">
            <v>29.52</v>
          </cell>
          <cell r="I30" t="str">
            <v>L</v>
          </cell>
          <cell r="J30">
            <v>50.76</v>
          </cell>
          <cell r="K30">
            <v>16</v>
          </cell>
        </row>
        <row r="31">
          <cell r="B31">
            <v>24.029166666666665</v>
          </cell>
          <cell r="C31">
            <v>30.4</v>
          </cell>
          <cell r="D31">
            <v>21</v>
          </cell>
          <cell r="E31">
            <v>82.458333333333329</v>
          </cell>
          <cell r="F31">
            <v>94</v>
          </cell>
          <cell r="G31">
            <v>57</v>
          </cell>
          <cell r="H31">
            <v>15.48</v>
          </cell>
          <cell r="I31" t="str">
            <v>N</v>
          </cell>
          <cell r="J31">
            <v>49.680000000000007</v>
          </cell>
          <cell r="K31">
            <v>7.1999999999999993</v>
          </cell>
        </row>
        <row r="32">
          <cell r="B32">
            <v>24.9375</v>
          </cell>
          <cell r="C32">
            <v>31.5</v>
          </cell>
          <cell r="D32">
            <v>20.7</v>
          </cell>
          <cell r="E32">
            <v>76</v>
          </cell>
          <cell r="F32">
            <v>94</v>
          </cell>
          <cell r="G32">
            <v>46</v>
          </cell>
          <cell r="H32">
            <v>12.24</v>
          </cell>
          <cell r="I32" t="str">
            <v>N</v>
          </cell>
          <cell r="J32">
            <v>26.28</v>
          </cell>
          <cell r="K32">
            <v>0</v>
          </cell>
        </row>
        <row r="33">
          <cell r="B33">
            <v>27.195833333333329</v>
          </cell>
          <cell r="C33">
            <v>33.5</v>
          </cell>
          <cell r="D33">
            <v>22</v>
          </cell>
          <cell r="E33">
            <v>64.708333333333329</v>
          </cell>
          <cell r="F33">
            <v>84</v>
          </cell>
          <cell r="G33">
            <v>38</v>
          </cell>
          <cell r="H33">
            <v>20.16</v>
          </cell>
          <cell r="I33" t="str">
            <v>L</v>
          </cell>
          <cell r="J33">
            <v>36</v>
          </cell>
          <cell r="K33">
            <v>0</v>
          </cell>
        </row>
        <row r="34">
          <cell r="B34">
            <v>26.545833333333331</v>
          </cell>
          <cell r="C34">
            <v>30.2</v>
          </cell>
          <cell r="D34">
            <v>23.6</v>
          </cell>
          <cell r="E34">
            <v>67.25</v>
          </cell>
          <cell r="F34">
            <v>90</v>
          </cell>
          <cell r="G34">
            <v>57</v>
          </cell>
          <cell r="H34">
            <v>19.440000000000001</v>
          </cell>
          <cell r="I34" t="str">
            <v>L</v>
          </cell>
          <cell r="J34">
            <v>38.880000000000003</v>
          </cell>
          <cell r="K34">
            <v>5.6000000000000005</v>
          </cell>
        </row>
        <row r="35">
          <cell r="B35">
            <v>22.445833333333329</v>
          </cell>
          <cell r="C35">
            <v>25.5</v>
          </cell>
          <cell r="D35">
            <v>19.5</v>
          </cell>
          <cell r="E35">
            <v>91</v>
          </cell>
          <cell r="F35">
            <v>95</v>
          </cell>
          <cell r="G35">
            <v>79</v>
          </cell>
          <cell r="H35">
            <v>12.24</v>
          </cell>
          <cell r="I35" t="str">
            <v>N</v>
          </cell>
          <cell r="J35">
            <v>59.4</v>
          </cell>
          <cell r="K35">
            <v>51.599999999999994</v>
          </cell>
        </row>
      </sheetData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>
        <row r="5">
          <cell r="K5">
            <v>1.5999999999999999</v>
          </cell>
        </row>
      </sheetData>
      <sheetData sheetId="2">
        <row r="5">
          <cell r="K5">
            <v>7.0000000000000018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15.8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25.687499999999996</v>
          </cell>
          <cell r="C5">
            <v>34.200000000000003</v>
          </cell>
          <cell r="D5">
            <v>19.399999999999999</v>
          </cell>
          <cell r="E5">
            <v>63.666666666666664</v>
          </cell>
          <cell r="F5">
            <v>89</v>
          </cell>
          <cell r="G5">
            <v>33</v>
          </cell>
          <cell r="H5">
            <v>12.24</v>
          </cell>
          <cell r="I5" t="str">
            <v>NE</v>
          </cell>
          <cell r="J5">
            <v>24.12</v>
          </cell>
          <cell r="K5">
            <v>0</v>
          </cell>
        </row>
        <row r="6">
          <cell r="B6">
            <v>29.191666666666663</v>
          </cell>
          <cell r="C6">
            <v>38.4</v>
          </cell>
          <cell r="D6">
            <v>20.9</v>
          </cell>
          <cell r="E6">
            <v>51.958333333333336</v>
          </cell>
          <cell r="F6">
            <v>86</v>
          </cell>
          <cell r="G6">
            <v>17</v>
          </cell>
          <cell r="H6">
            <v>12.96</v>
          </cell>
          <cell r="I6" t="str">
            <v>NE</v>
          </cell>
          <cell r="J6">
            <v>29.16</v>
          </cell>
          <cell r="K6">
            <v>0</v>
          </cell>
        </row>
        <row r="7">
          <cell r="B7">
            <v>25.945833333333336</v>
          </cell>
          <cell r="C7">
            <v>30.6</v>
          </cell>
          <cell r="D7">
            <v>20</v>
          </cell>
          <cell r="E7">
            <v>62.291666666666664</v>
          </cell>
          <cell r="F7">
            <v>93</v>
          </cell>
          <cell r="G7">
            <v>42</v>
          </cell>
          <cell r="H7">
            <v>22.68</v>
          </cell>
          <cell r="I7" t="str">
            <v>NE</v>
          </cell>
          <cell r="J7">
            <v>49.32</v>
          </cell>
          <cell r="K7">
            <v>15.799999999999999</v>
          </cell>
        </row>
        <row r="8">
          <cell r="B8">
            <v>23.095833333333331</v>
          </cell>
          <cell r="C8">
            <v>27.9</v>
          </cell>
          <cell r="D8">
            <v>20.100000000000001</v>
          </cell>
          <cell r="E8">
            <v>81.125</v>
          </cell>
          <cell r="F8">
            <v>94</v>
          </cell>
          <cell r="G8">
            <v>56</v>
          </cell>
          <cell r="H8">
            <v>10.44</v>
          </cell>
          <cell r="I8" t="str">
            <v>NE</v>
          </cell>
          <cell r="J8">
            <v>20.16</v>
          </cell>
          <cell r="K8">
            <v>2</v>
          </cell>
        </row>
        <row r="9">
          <cell r="B9">
            <v>25.174999999999997</v>
          </cell>
          <cell r="C9">
            <v>33.4</v>
          </cell>
          <cell r="D9">
            <v>18.8</v>
          </cell>
          <cell r="E9">
            <v>69.083333333333329</v>
          </cell>
          <cell r="F9">
            <v>94</v>
          </cell>
          <cell r="G9">
            <v>35</v>
          </cell>
          <cell r="H9">
            <v>14.04</v>
          </cell>
          <cell r="I9" t="str">
            <v>NE</v>
          </cell>
          <cell r="J9">
            <v>26.64</v>
          </cell>
          <cell r="K9">
            <v>0</v>
          </cell>
        </row>
        <row r="10">
          <cell r="B10">
            <v>27.841666666666669</v>
          </cell>
          <cell r="C10">
            <v>36.9</v>
          </cell>
          <cell r="D10">
            <v>21</v>
          </cell>
          <cell r="E10">
            <v>52.666666666666664</v>
          </cell>
          <cell r="F10">
            <v>77</v>
          </cell>
          <cell r="G10">
            <v>26</v>
          </cell>
          <cell r="H10">
            <v>15.840000000000002</v>
          </cell>
          <cell r="I10" t="str">
            <v>NE</v>
          </cell>
          <cell r="J10">
            <v>24.48</v>
          </cell>
          <cell r="K10">
            <v>0</v>
          </cell>
        </row>
        <row r="11">
          <cell r="B11">
            <v>28.658333333333331</v>
          </cell>
          <cell r="C11">
            <v>37.299999999999997</v>
          </cell>
          <cell r="D11">
            <v>20.3</v>
          </cell>
          <cell r="E11">
            <v>49.75</v>
          </cell>
          <cell r="F11">
            <v>79</v>
          </cell>
          <cell r="G11">
            <v>26</v>
          </cell>
          <cell r="H11">
            <v>12.96</v>
          </cell>
          <cell r="I11" t="str">
            <v>NE</v>
          </cell>
          <cell r="J11">
            <v>32.76</v>
          </cell>
          <cell r="K11">
            <v>0</v>
          </cell>
        </row>
        <row r="12">
          <cell r="B12">
            <v>29.329166666666669</v>
          </cell>
          <cell r="C12">
            <v>36.799999999999997</v>
          </cell>
          <cell r="D12">
            <v>21.1</v>
          </cell>
          <cell r="E12">
            <v>51.625</v>
          </cell>
          <cell r="F12">
            <v>86</v>
          </cell>
          <cell r="G12">
            <v>27</v>
          </cell>
          <cell r="H12">
            <v>12.24</v>
          </cell>
          <cell r="I12" t="str">
            <v>NE</v>
          </cell>
          <cell r="J12">
            <v>36.72</v>
          </cell>
          <cell r="K12">
            <v>0</v>
          </cell>
        </row>
        <row r="13">
          <cell r="B13">
            <v>27.587499999999995</v>
          </cell>
          <cell r="C13">
            <v>37.1</v>
          </cell>
          <cell r="D13">
            <v>22.5</v>
          </cell>
          <cell r="E13">
            <v>59.375</v>
          </cell>
          <cell r="F13">
            <v>81</v>
          </cell>
          <cell r="G13">
            <v>28</v>
          </cell>
          <cell r="H13">
            <v>16.2</v>
          </cell>
          <cell r="I13" t="str">
            <v>NE</v>
          </cell>
          <cell r="J13">
            <v>40.680000000000007</v>
          </cell>
          <cell r="K13">
            <v>0</v>
          </cell>
        </row>
        <row r="14">
          <cell r="B14">
            <v>23.708333333333332</v>
          </cell>
          <cell r="C14">
            <v>27.8</v>
          </cell>
          <cell r="D14">
            <v>20.9</v>
          </cell>
          <cell r="E14">
            <v>79.916666666666671</v>
          </cell>
          <cell r="F14">
            <v>93</v>
          </cell>
          <cell r="G14">
            <v>61</v>
          </cell>
          <cell r="H14">
            <v>18</v>
          </cell>
          <cell r="I14" t="str">
            <v>NE</v>
          </cell>
          <cell r="J14">
            <v>39.24</v>
          </cell>
          <cell r="K14">
            <v>12.599999999999998</v>
          </cell>
        </row>
        <row r="15">
          <cell r="B15">
            <v>24.1875</v>
          </cell>
          <cell r="C15">
            <v>29.1</v>
          </cell>
          <cell r="D15">
            <v>21.8</v>
          </cell>
          <cell r="E15">
            <v>80.708333333333329</v>
          </cell>
          <cell r="F15">
            <v>90</v>
          </cell>
          <cell r="G15">
            <v>58</v>
          </cell>
          <cell r="H15">
            <v>14.04</v>
          </cell>
          <cell r="I15" t="str">
            <v>NE</v>
          </cell>
          <cell r="J15">
            <v>29.880000000000003</v>
          </cell>
          <cell r="K15">
            <v>9.1999999999999993</v>
          </cell>
        </row>
        <row r="16">
          <cell r="B16">
            <v>22.774999999999995</v>
          </cell>
          <cell r="C16">
            <v>27.7</v>
          </cell>
          <cell r="D16">
            <v>19.600000000000001</v>
          </cell>
          <cell r="E16">
            <v>77.25</v>
          </cell>
          <cell r="F16">
            <v>90</v>
          </cell>
          <cell r="G16">
            <v>56</v>
          </cell>
          <cell r="H16">
            <v>16.559999999999999</v>
          </cell>
          <cell r="I16" t="str">
            <v>NE</v>
          </cell>
          <cell r="J16">
            <v>38.159999999999997</v>
          </cell>
          <cell r="K16">
            <v>0</v>
          </cell>
        </row>
        <row r="17">
          <cell r="B17">
            <v>23.912499999999998</v>
          </cell>
          <cell r="C17">
            <v>33.6</v>
          </cell>
          <cell r="D17">
            <v>16.3</v>
          </cell>
          <cell r="E17">
            <v>63.75</v>
          </cell>
          <cell r="F17">
            <v>92</v>
          </cell>
          <cell r="G17">
            <v>32</v>
          </cell>
          <cell r="H17">
            <v>14.76</v>
          </cell>
          <cell r="I17" t="str">
            <v>NE</v>
          </cell>
          <cell r="J17">
            <v>31.680000000000003</v>
          </cell>
          <cell r="K17">
            <v>0</v>
          </cell>
        </row>
        <row r="18">
          <cell r="B18">
            <v>28.508333333333329</v>
          </cell>
          <cell r="C18">
            <v>38</v>
          </cell>
          <cell r="D18">
            <v>19.600000000000001</v>
          </cell>
          <cell r="E18">
            <v>55.125</v>
          </cell>
          <cell r="F18">
            <v>88</v>
          </cell>
          <cell r="G18">
            <v>22</v>
          </cell>
          <cell r="H18">
            <v>13.32</v>
          </cell>
          <cell r="I18" t="str">
            <v>NE</v>
          </cell>
          <cell r="J18">
            <v>32.4</v>
          </cell>
          <cell r="K18">
            <v>0</v>
          </cell>
        </row>
        <row r="19">
          <cell r="B19">
            <v>28.587499999999995</v>
          </cell>
          <cell r="C19">
            <v>39.1</v>
          </cell>
          <cell r="D19">
            <v>18.8</v>
          </cell>
          <cell r="E19">
            <v>50.958333333333336</v>
          </cell>
          <cell r="F19">
            <v>87</v>
          </cell>
          <cell r="G19">
            <v>13</v>
          </cell>
          <cell r="H19">
            <v>12.24</v>
          </cell>
          <cell r="I19" t="str">
            <v>NE</v>
          </cell>
          <cell r="J19">
            <v>36.36</v>
          </cell>
          <cell r="K19">
            <v>0</v>
          </cell>
        </row>
        <row r="20">
          <cell r="B20">
            <v>30.0625</v>
          </cell>
          <cell r="C20">
            <v>40</v>
          </cell>
          <cell r="D20">
            <v>21.3</v>
          </cell>
          <cell r="E20">
            <v>45.541666666666664</v>
          </cell>
          <cell r="F20">
            <v>78</v>
          </cell>
          <cell r="G20">
            <v>13</v>
          </cell>
          <cell r="H20">
            <v>8.64</v>
          </cell>
          <cell r="I20" t="str">
            <v>NE</v>
          </cell>
          <cell r="J20">
            <v>59.4</v>
          </cell>
          <cell r="K20">
            <v>0</v>
          </cell>
        </row>
        <row r="21">
          <cell r="B21">
            <v>29.966666666666665</v>
          </cell>
          <cell r="C21">
            <v>41.3</v>
          </cell>
          <cell r="D21">
            <v>20.5</v>
          </cell>
          <cell r="E21">
            <v>42.041666666666664</v>
          </cell>
          <cell r="F21">
            <v>78</v>
          </cell>
          <cell r="G21">
            <v>11</v>
          </cell>
          <cell r="H21">
            <v>8.64</v>
          </cell>
          <cell r="I21" t="str">
            <v>NE</v>
          </cell>
          <cell r="J21">
            <v>26.28</v>
          </cell>
          <cell r="K21">
            <v>0</v>
          </cell>
        </row>
        <row r="22">
          <cell r="B22">
            <v>30.262500000000003</v>
          </cell>
          <cell r="C22">
            <v>38.299999999999997</v>
          </cell>
          <cell r="D22">
            <v>25.1</v>
          </cell>
          <cell r="E22">
            <v>43.916666666666664</v>
          </cell>
          <cell r="F22">
            <v>65</v>
          </cell>
          <cell r="G22">
            <v>23</v>
          </cell>
          <cell r="H22">
            <v>18.36</v>
          </cell>
          <cell r="I22" t="str">
            <v>NE</v>
          </cell>
          <cell r="J22">
            <v>32.04</v>
          </cell>
          <cell r="K22">
            <v>0</v>
          </cell>
        </row>
        <row r="23">
          <cell r="B23">
            <v>30.1875</v>
          </cell>
          <cell r="C23">
            <v>40.5</v>
          </cell>
          <cell r="D23">
            <v>21.9</v>
          </cell>
          <cell r="E23">
            <v>46.375</v>
          </cell>
          <cell r="F23">
            <v>77</v>
          </cell>
          <cell r="G23">
            <v>13</v>
          </cell>
          <cell r="H23">
            <v>15.840000000000002</v>
          </cell>
          <cell r="I23" t="str">
            <v>NE</v>
          </cell>
          <cell r="J23">
            <v>40.32</v>
          </cell>
          <cell r="K23">
            <v>0</v>
          </cell>
        </row>
        <row r="24">
          <cell r="B24">
            <v>30.325000000000003</v>
          </cell>
          <cell r="C24">
            <v>40.200000000000003</v>
          </cell>
          <cell r="D24">
            <v>21.6</v>
          </cell>
          <cell r="E24">
            <v>45.75</v>
          </cell>
          <cell r="F24">
            <v>73</v>
          </cell>
          <cell r="G24">
            <v>16</v>
          </cell>
          <cell r="H24">
            <v>12.24</v>
          </cell>
          <cell r="I24" t="str">
            <v>NE</v>
          </cell>
          <cell r="J24">
            <v>29.52</v>
          </cell>
          <cell r="K24">
            <v>0</v>
          </cell>
        </row>
        <row r="25">
          <cell r="B25">
            <v>29.083333333333332</v>
          </cell>
          <cell r="C25">
            <v>37.4</v>
          </cell>
          <cell r="D25">
            <v>22.9</v>
          </cell>
          <cell r="E25">
            <v>53.625</v>
          </cell>
          <cell r="F25">
            <v>81</v>
          </cell>
          <cell r="G25">
            <v>28</v>
          </cell>
          <cell r="H25">
            <v>16.2</v>
          </cell>
          <cell r="I25" t="str">
            <v>NE</v>
          </cell>
          <cell r="J25">
            <v>42.84</v>
          </cell>
          <cell r="K25">
            <v>0</v>
          </cell>
        </row>
        <row r="26">
          <cell r="B26">
            <v>29.258333333333336</v>
          </cell>
          <cell r="C26">
            <v>38.799999999999997</v>
          </cell>
          <cell r="D26">
            <v>22.2</v>
          </cell>
          <cell r="E26">
            <v>56.458333333333336</v>
          </cell>
          <cell r="F26">
            <v>85</v>
          </cell>
          <cell r="G26">
            <v>26</v>
          </cell>
          <cell r="H26">
            <v>15.840000000000002</v>
          </cell>
          <cell r="I26" t="str">
            <v>NE</v>
          </cell>
          <cell r="J26">
            <v>35.28</v>
          </cell>
          <cell r="K26">
            <v>0</v>
          </cell>
        </row>
        <row r="27">
          <cell r="B27">
            <v>26.025000000000006</v>
          </cell>
          <cell r="C27">
            <v>31.7</v>
          </cell>
          <cell r="D27">
            <v>21.3</v>
          </cell>
          <cell r="E27">
            <v>67.208333333333329</v>
          </cell>
          <cell r="F27">
            <v>93</v>
          </cell>
          <cell r="G27">
            <v>44</v>
          </cell>
          <cell r="H27">
            <v>22.68</v>
          </cell>
          <cell r="I27" t="str">
            <v>NE</v>
          </cell>
          <cell r="J27">
            <v>51.480000000000004</v>
          </cell>
          <cell r="K27">
            <v>2</v>
          </cell>
        </row>
        <row r="28">
          <cell r="B28">
            <v>26.920833333333331</v>
          </cell>
          <cell r="C28">
            <v>35</v>
          </cell>
          <cell r="D28">
            <v>19.100000000000001</v>
          </cell>
          <cell r="E28">
            <v>62.166666666666664</v>
          </cell>
          <cell r="F28">
            <v>88</v>
          </cell>
          <cell r="G28">
            <v>31</v>
          </cell>
          <cell r="H28">
            <v>13.68</v>
          </cell>
          <cell r="I28" t="str">
            <v>NE</v>
          </cell>
          <cell r="J28">
            <v>28.44</v>
          </cell>
          <cell r="K28">
            <v>0</v>
          </cell>
        </row>
        <row r="29">
          <cell r="B29">
            <v>25.9375</v>
          </cell>
          <cell r="C29">
            <v>32.700000000000003</v>
          </cell>
          <cell r="D29">
            <v>21.2</v>
          </cell>
          <cell r="E29">
            <v>69.041666666666671</v>
          </cell>
          <cell r="F29">
            <v>90</v>
          </cell>
          <cell r="G29">
            <v>40</v>
          </cell>
          <cell r="H29">
            <v>29.52</v>
          </cell>
          <cell r="I29" t="str">
            <v>NE</v>
          </cell>
          <cell r="J29">
            <v>64.44</v>
          </cell>
          <cell r="K29">
            <v>6</v>
          </cell>
        </row>
        <row r="30">
          <cell r="B30">
            <v>25.737500000000001</v>
          </cell>
          <cell r="C30">
            <v>33.200000000000003</v>
          </cell>
          <cell r="D30">
            <v>22.6</v>
          </cell>
          <cell r="E30">
            <v>71.625</v>
          </cell>
          <cell r="F30">
            <v>89</v>
          </cell>
          <cell r="G30">
            <v>36</v>
          </cell>
          <cell r="H30">
            <v>16.559999999999999</v>
          </cell>
          <cell r="I30" t="str">
            <v>NE</v>
          </cell>
          <cell r="J30">
            <v>39.6</v>
          </cell>
          <cell r="K30">
            <v>0.6</v>
          </cell>
        </row>
        <row r="31">
          <cell r="B31">
            <v>25.925000000000001</v>
          </cell>
          <cell r="C31">
            <v>36.200000000000003</v>
          </cell>
          <cell r="D31">
            <v>20.7</v>
          </cell>
          <cell r="E31">
            <v>72.916666666666671</v>
          </cell>
          <cell r="F31">
            <v>93</v>
          </cell>
          <cell r="G31">
            <v>31</v>
          </cell>
          <cell r="H31">
            <v>12.6</v>
          </cell>
          <cell r="I31" t="str">
            <v>NE</v>
          </cell>
          <cell r="J31">
            <v>48.6</v>
          </cell>
          <cell r="K31">
            <v>0.8</v>
          </cell>
        </row>
        <row r="32">
          <cell r="B32">
            <v>25.137500000000003</v>
          </cell>
          <cell r="C32">
            <v>32.1</v>
          </cell>
          <cell r="D32">
            <v>21.3</v>
          </cell>
          <cell r="E32">
            <v>75.625</v>
          </cell>
          <cell r="F32">
            <v>94</v>
          </cell>
          <cell r="G32">
            <v>38</v>
          </cell>
          <cell r="H32">
            <v>6.12</v>
          </cell>
          <cell r="I32" t="str">
            <v>NE</v>
          </cell>
          <cell r="J32">
            <v>18.720000000000002</v>
          </cell>
          <cell r="K32">
            <v>2.4</v>
          </cell>
        </row>
        <row r="33">
          <cell r="B33">
            <v>26.904166666666669</v>
          </cell>
          <cell r="C33">
            <v>33.9</v>
          </cell>
          <cell r="D33">
            <v>20.8</v>
          </cell>
          <cell r="E33">
            <v>66.75</v>
          </cell>
          <cell r="F33">
            <v>92</v>
          </cell>
          <cell r="G33">
            <v>38</v>
          </cell>
          <cell r="H33">
            <v>18</v>
          </cell>
          <cell r="I33" t="str">
            <v>NE</v>
          </cell>
          <cell r="J33">
            <v>33.840000000000003</v>
          </cell>
          <cell r="K33">
            <v>0</v>
          </cell>
        </row>
        <row r="34">
          <cell r="B34">
            <v>27.987500000000001</v>
          </cell>
          <cell r="C34">
            <v>35.200000000000003</v>
          </cell>
          <cell r="D34">
            <v>22.6</v>
          </cell>
          <cell r="E34">
            <v>62.541666666666664</v>
          </cell>
          <cell r="F34">
            <v>93</v>
          </cell>
          <cell r="G34">
            <v>33</v>
          </cell>
          <cell r="H34">
            <v>11.879999999999999</v>
          </cell>
          <cell r="I34" t="str">
            <v>NE</v>
          </cell>
          <cell r="J34">
            <v>41.4</v>
          </cell>
          <cell r="K34">
            <v>0.60000000000000009</v>
          </cell>
        </row>
        <row r="35">
          <cell r="B35">
            <v>24.070833333333336</v>
          </cell>
          <cell r="C35">
            <v>27.5</v>
          </cell>
          <cell r="D35">
            <v>22</v>
          </cell>
          <cell r="E35">
            <v>81.666666666666671</v>
          </cell>
          <cell r="F35">
            <v>95</v>
          </cell>
          <cell r="G35">
            <v>61</v>
          </cell>
          <cell r="H35">
            <v>8.64</v>
          </cell>
          <cell r="I35" t="str">
            <v>NE</v>
          </cell>
          <cell r="J35">
            <v>25.92</v>
          </cell>
          <cell r="K35">
            <v>23.799999999999997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3.4</v>
          </cell>
        </row>
      </sheetData>
      <sheetData sheetId="1">
        <row r="5">
          <cell r="K5">
            <v>2.4000000000000004</v>
          </cell>
        </row>
      </sheetData>
      <sheetData sheetId="2">
        <row r="5">
          <cell r="K5">
            <v>19.8</v>
          </cell>
        </row>
      </sheetData>
      <sheetData sheetId="3">
        <row r="5">
          <cell r="K5">
            <v>31.2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9</v>
          </cell>
        </row>
      </sheetData>
      <sheetData sheetId="6">
        <row r="5">
          <cell r="K5">
            <v>1.2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B5">
            <v>23.983333333333338</v>
          </cell>
          <cell r="C5">
            <v>31.7</v>
          </cell>
          <cell r="D5">
            <v>17.8</v>
          </cell>
          <cell r="E5">
            <v>62.083333333333336</v>
          </cell>
          <cell r="F5">
            <v>85</v>
          </cell>
          <cell r="G5">
            <v>33</v>
          </cell>
          <cell r="H5">
            <v>15.48</v>
          </cell>
          <cell r="I5" t="str">
            <v>NO</v>
          </cell>
          <cell r="J5">
            <v>28.8</v>
          </cell>
          <cell r="K5">
            <v>0</v>
          </cell>
        </row>
        <row r="6">
          <cell r="B6">
            <v>27.929166666666671</v>
          </cell>
          <cell r="C6">
            <v>35.6</v>
          </cell>
          <cell r="D6">
            <v>22.8</v>
          </cell>
          <cell r="E6">
            <v>46.541666666666664</v>
          </cell>
          <cell r="F6">
            <v>68</v>
          </cell>
          <cell r="G6">
            <v>21</v>
          </cell>
          <cell r="H6">
            <v>24.840000000000003</v>
          </cell>
          <cell r="I6" t="str">
            <v>NO</v>
          </cell>
          <cell r="J6">
            <v>42.480000000000004</v>
          </cell>
          <cell r="K6">
            <v>0.2</v>
          </cell>
        </row>
        <row r="7">
          <cell r="B7">
            <v>24.179166666666671</v>
          </cell>
          <cell r="C7">
            <v>28.8</v>
          </cell>
          <cell r="D7">
            <v>19</v>
          </cell>
          <cell r="E7">
            <v>66.083333333333329</v>
          </cell>
          <cell r="F7">
            <v>91</v>
          </cell>
          <cell r="G7">
            <v>45</v>
          </cell>
          <cell r="H7">
            <v>18.720000000000002</v>
          </cell>
          <cell r="I7" t="str">
            <v>NO</v>
          </cell>
          <cell r="J7">
            <v>32.4</v>
          </cell>
          <cell r="K7">
            <v>0.8</v>
          </cell>
        </row>
        <row r="8">
          <cell r="B8">
            <v>22.187500000000004</v>
          </cell>
          <cell r="C8">
            <v>27.8</v>
          </cell>
          <cell r="D8">
            <v>18.8</v>
          </cell>
          <cell r="E8">
            <v>80.208333333333329</v>
          </cell>
          <cell r="F8">
            <v>95</v>
          </cell>
          <cell r="G8">
            <v>54</v>
          </cell>
          <cell r="H8">
            <v>12.96</v>
          </cell>
          <cell r="I8" t="str">
            <v>N</v>
          </cell>
          <cell r="J8">
            <v>30.6</v>
          </cell>
          <cell r="K8">
            <v>0</v>
          </cell>
        </row>
        <row r="9">
          <cell r="B9">
            <v>24.370833333333334</v>
          </cell>
          <cell r="C9">
            <v>32.6</v>
          </cell>
          <cell r="D9">
            <v>18.8</v>
          </cell>
          <cell r="E9">
            <v>63.166666666666664</v>
          </cell>
          <cell r="F9">
            <v>89</v>
          </cell>
          <cell r="G9">
            <v>30</v>
          </cell>
          <cell r="H9">
            <v>15.48</v>
          </cell>
          <cell r="I9" t="str">
            <v>NO</v>
          </cell>
          <cell r="J9">
            <v>25.2</v>
          </cell>
          <cell r="K9">
            <v>0</v>
          </cell>
        </row>
        <row r="10">
          <cell r="B10">
            <v>26.895833333333332</v>
          </cell>
          <cell r="C10">
            <v>34.700000000000003</v>
          </cell>
          <cell r="D10">
            <v>20.7</v>
          </cell>
          <cell r="E10">
            <v>49.833333333333336</v>
          </cell>
          <cell r="F10">
            <v>73</v>
          </cell>
          <cell r="G10">
            <v>23</v>
          </cell>
          <cell r="H10">
            <v>23.400000000000002</v>
          </cell>
          <cell r="I10" t="str">
            <v>NO</v>
          </cell>
          <cell r="J10">
            <v>38.880000000000003</v>
          </cell>
          <cell r="K10">
            <v>0</v>
          </cell>
        </row>
        <row r="11">
          <cell r="B11">
            <v>27.641666666666666</v>
          </cell>
          <cell r="C11">
            <v>35.299999999999997</v>
          </cell>
          <cell r="D11">
            <v>20.2</v>
          </cell>
          <cell r="E11">
            <v>47.833333333333336</v>
          </cell>
          <cell r="F11">
            <v>74</v>
          </cell>
          <cell r="G11">
            <v>25</v>
          </cell>
          <cell r="H11">
            <v>17.64</v>
          </cell>
          <cell r="I11" t="str">
            <v>SO</v>
          </cell>
          <cell r="J11">
            <v>42.480000000000004</v>
          </cell>
          <cell r="K11">
            <v>0</v>
          </cell>
        </row>
        <row r="12">
          <cell r="B12">
            <v>27.624999999999996</v>
          </cell>
          <cell r="C12">
            <v>35.299999999999997</v>
          </cell>
          <cell r="D12">
            <v>21.9</v>
          </cell>
          <cell r="E12">
            <v>49.5</v>
          </cell>
          <cell r="F12">
            <v>71</v>
          </cell>
          <cell r="G12">
            <v>25</v>
          </cell>
          <cell r="H12">
            <v>16.920000000000002</v>
          </cell>
          <cell r="I12" t="str">
            <v>S</v>
          </cell>
          <cell r="J12">
            <v>43.2</v>
          </cell>
          <cell r="K12">
            <v>0</v>
          </cell>
        </row>
        <row r="13">
          <cell r="B13">
            <v>26.733333333333331</v>
          </cell>
          <cell r="C13">
            <v>34.4</v>
          </cell>
          <cell r="D13">
            <v>22.1</v>
          </cell>
          <cell r="E13">
            <v>54.833333333333336</v>
          </cell>
          <cell r="F13">
            <v>85</v>
          </cell>
          <cell r="G13">
            <v>31</v>
          </cell>
          <cell r="H13">
            <v>31.680000000000003</v>
          </cell>
          <cell r="I13" t="str">
            <v>SE</v>
          </cell>
          <cell r="J13">
            <v>65.52</v>
          </cell>
          <cell r="K13">
            <v>9.8000000000000007</v>
          </cell>
        </row>
        <row r="14">
          <cell r="B14">
            <v>21.958333333333332</v>
          </cell>
          <cell r="C14">
            <v>25</v>
          </cell>
          <cell r="D14">
            <v>19.399999999999999</v>
          </cell>
          <cell r="E14">
            <v>83.5</v>
          </cell>
          <cell r="F14">
            <v>94</v>
          </cell>
          <cell r="G14">
            <v>66</v>
          </cell>
          <cell r="H14">
            <v>18</v>
          </cell>
          <cell r="I14" t="str">
            <v>NO</v>
          </cell>
          <cell r="J14">
            <v>33.480000000000004</v>
          </cell>
          <cell r="K14">
            <v>0.8</v>
          </cell>
        </row>
        <row r="15">
          <cell r="B15">
            <v>20.675000000000001</v>
          </cell>
          <cell r="C15">
            <v>22.8</v>
          </cell>
          <cell r="D15">
            <v>19.7</v>
          </cell>
          <cell r="E15">
            <v>91.333333333333329</v>
          </cell>
          <cell r="F15">
            <v>95</v>
          </cell>
          <cell r="G15">
            <v>81</v>
          </cell>
          <cell r="H15">
            <v>9.7200000000000006</v>
          </cell>
          <cell r="I15" t="str">
            <v>NE</v>
          </cell>
          <cell r="J15">
            <v>21.6</v>
          </cell>
          <cell r="K15">
            <v>0.4</v>
          </cell>
        </row>
        <row r="16">
          <cell r="B16">
            <v>19.36666666666666</v>
          </cell>
          <cell r="C16">
            <v>25.2</v>
          </cell>
          <cell r="D16">
            <v>16.2</v>
          </cell>
          <cell r="E16">
            <v>89.083333333333329</v>
          </cell>
          <cell r="F16">
            <v>100</v>
          </cell>
          <cell r="G16">
            <v>62</v>
          </cell>
          <cell r="H16">
            <v>16.559999999999999</v>
          </cell>
          <cell r="I16" t="str">
            <v>N</v>
          </cell>
          <cell r="J16">
            <v>37.800000000000004</v>
          </cell>
          <cell r="K16">
            <v>1.4</v>
          </cell>
        </row>
        <row r="17">
          <cell r="B17">
            <v>22.058333333333334</v>
          </cell>
          <cell r="C17">
            <v>32.299999999999997</v>
          </cell>
          <cell r="D17">
            <v>15.3</v>
          </cell>
          <cell r="E17">
            <v>68.708333333333329</v>
          </cell>
          <cell r="F17">
            <v>95</v>
          </cell>
          <cell r="G17">
            <v>32</v>
          </cell>
          <cell r="H17">
            <v>25.2</v>
          </cell>
          <cell r="I17" t="str">
            <v>O</v>
          </cell>
          <cell r="J17">
            <v>45.72</v>
          </cell>
          <cell r="K17">
            <v>1.2</v>
          </cell>
        </row>
        <row r="18">
          <cell r="B18">
            <v>27.433333333333337</v>
          </cell>
          <cell r="C18">
            <v>35.799999999999997</v>
          </cell>
          <cell r="D18">
            <v>20.6</v>
          </cell>
          <cell r="E18">
            <v>51.25</v>
          </cell>
          <cell r="F18">
            <v>80</v>
          </cell>
          <cell r="G18">
            <v>19</v>
          </cell>
          <cell r="H18">
            <v>25.56</v>
          </cell>
          <cell r="I18" t="str">
            <v>S</v>
          </cell>
          <cell r="J18">
            <v>42.84</v>
          </cell>
          <cell r="K18">
            <v>0</v>
          </cell>
        </row>
        <row r="19">
          <cell r="B19">
            <v>28.695833333333329</v>
          </cell>
          <cell r="C19">
            <v>36.9</v>
          </cell>
          <cell r="D19">
            <v>21.5</v>
          </cell>
          <cell r="E19">
            <v>38.041666666666664</v>
          </cell>
          <cell r="F19">
            <v>58</v>
          </cell>
          <cell r="G19">
            <v>14</v>
          </cell>
          <cell r="H19">
            <v>23.040000000000003</v>
          </cell>
          <cell r="I19" t="str">
            <v>S</v>
          </cell>
          <cell r="J19">
            <v>48.24</v>
          </cell>
          <cell r="K19">
            <v>0</v>
          </cell>
        </row>
        <row r="20">
          <cell r="B20">
            <v>28.424999999999997</v>
          </cell>
          <cell r="C20">
            <v>36.299999999999997</v>
          </cell>
          <cell r="D20">
            <v>22.1</v>
          </cell>
          <cell r="E20">
            <v>47.458333333333336</v>
          </cell>
          <cell r="F20">
            <v>73</v>
          </cell>
          <cell r="G20">
            <v>22</v>
          </cell>
          <cell r="H20">
            <v>15.120000000000001</v>
          </cell>
          <cell r="I20" t="str">
            <v>N</v>
          </cell>
          <cell r="J20">
            <v>31.319999999999997</v>
          </cell>
          <cell r="K20">
            <v>0</v>
          </cell>
        </row>
        <row r="21">
          <cell r="B21">
            <v>30.1875</v>
          </cell>
          <cell r="C21">
            <v>38.6</v>
          </cell>
          <cell r="D21">
            <v>22.7</v>
          </cell>
          <cell r="E21">
            <v>35.125</v>
          </cell>
          <cell r="F21">
            <v>63</v>
          </cell>
          <cell r="G21">
            <v>12</v>
          </cell>
          <cell r="H21">
            <v>22.68</v>
          </cell>
          <cell r="I21" t="str">
            <v>NE</v>
          </cell>
          <cell r="J21">
            <v>40.32</v>
          </cell>
          <cell r="K21">
            <v>0</v>
          </cell>
        </row>
        <row r="22">
          <cell r="B22">
            <v>29.095833333333331</v>
          </cell>
          <cell r="C22">
            <v>37</v>
          </cell>
          <cell r="D22">
            <v>21.9</v>
          </cell>
          <cell r="E22">
            <v>45.166666666666664</v>
          </cell>
          <cell r="F22">
            <v>79</v>
          </cell>
          <cell r="G22">
            <v>16</v>
          </cell>
          <cell r="H22">
            <v>18.720000000000002</v>
          </cell>
          <cell r="I22" t="str">
            <v>N</v>
          </cell>
          <cell r="J22">
            <v>47.519999999999996</v>
          </cell>
          <cell r="K22">
            <v>0</v>
          </cell>
        </row>
        <row r="23">
          <cell r="B23">
            <v>28.733333333333334</v>
          </cell>
          <cell r="C23">
            <v>38.5</v>
          </cell>
          <cell r="D23">
            <v>20.3</v>
          </cell>
          <cell r="E23">
            <v>46.958333333333336</v>
          </cell>
          <cell r="F23">
            <v>82</v>
          </cell>
          <cell r="G23">
            <v>11</v>
          </cell>
          <cell r="H23">
            <v>18.36</v>
          </cell>
          <cell r="I23" t="str">
            <v>NO</v>
          </cell>
          <cell r="J23">
            <v>39.6</v>
          </cell>
          <cell r="K23">
            <v>0</v>
          </cell>
        </row>
        <row r="24">
          <cell r="B24">
            <v>29.32083333333334</v>
          </cell>
          <cell r="C24">
            <v>36.6</v>
          </cell>
          <cell r="D24">
            <v>23.2</v>
          </cell>
          <cell r="E24">
            <v>46.375</v>
          </cell>
          <cell r="F24">
            <v>68</v>
          </cell>
          <cell r="G24">
            <v>25</v>
          </cell>
          <cell r="H24">
            <v>28.08</v>
          </cell>
          <cell r="I24" t="str">
            <v>SE</v>
          </cell>
          <cell r="J24">
            <v>48.6</v>
          </cell>
          <cell r="K24">
            <v>0</v>
          </cell>
        </row>
        <row r="25">
          <cell r="B25">
            <v>26.266666666666669</v>
          </cell>
          <cell r="C25">
            <v>34.799999999999997</v>
          </cell>
          <cell r="D25">
            <v>21.6</v>
          </cell>
          <cell r="E25">
            <v>59.416666666666664</v>
          </cell>
          <cell r="F25">
            <v>78</v>
          </cell>
          <cell r="G25">
            <v>31</v>
          </cell>
          <cell r="H25">
            <v>21.6</v>
          </cell>
          <cell r="I25" t="str">
            <v>O</v>
          </cell>
          <cell r="J25">
            <v>47.16</v>
          </cell>
          <cell r="K25">
            <v>0</v>
          </cell>
        </row>
        <row r="26">
          <cell r="B26">
            <v>28.066666666666663</v>
          </cell>
          <cell r="C26">
            <v>36.200000000000003</v>
          </cell>
          <cell r="D26">
            <v>20.399999999999999</v>
          </cell>
          <cell r="E26">
            <v>49.5</v>
          </cell>
          <cell r="F26">
            <v>78</v>
          </cell>
          <cell r="G26">
            <v>28</v>
          </cell>
          <cell r="H26">
            <v>17.64</v>
          </cell>
          <cell r="I26" t="str">
            <v>S</v>
          </cell>
          <cell r="J26">
            <v>40.680000000000007</v>
          </cell>
          <cell r="K26">
            <v>26</v>
          </cell>
        </row>
        <row r="27">
          <cell r="B27">
            <v>23.475000000000005</v>
          </cell>
          <cell r="C27">
            <v>31.7</v>
          </cell>
          <cell r="D27">
            <v>19.7</v>
          </cell>
          <cell r="E27">
            <v>72.375</v>
          </cell>
          <cell r="F27">
            <v>92</v>
          </cell>
          <cell r="G27">
            <v>39</v>
          </cell>
          <cell r="H27">
            <v>27</v>
          </cell>
          <cell r="I27" t="str">
            <v>O</v>
          </cell>
          <cell r="J27">
            <v>53.64</v>
          </cell>
          <cell r="K27">
            <v>3.4000000000000004</v>
          </cell>
        </row>
        <row r="28">
          <cell r="B28">
            <v>25.625</v>
          </cell>
          <cell r="C28">
            <v>32.9</v>
          </cell>
          <cell r="D28">
            <v>19.2</v>
          </cell>
          <cell r="E28">
            <v>60.625</v>
          </cell>
          <cell r="F28">
            <v>89</v>
          </cell>
          <cell r="G28">
            <v>33</v>
          </cell>
          <cell r="H28">
            <v>19.440000000000001</v>
          </cell>
          <cell r="I28" t="str">
            <v>NO</v>
          </cell>
          <cell r="J28">
            <v>33.840000000000003</v>
          </cell>
          <cell r="K28">
            <v>0</v>
          </cell>
        </row>
        <row r="29">
          <cell r="B29">
            <v>25.099999999999998</v>
          </cell>
          <cell r="C29">
            <v>32.1</v>
          </cell>
          <cell r="D29">
            <v>20.9</v>
          </cell>
          <cell r="E29">
            <v>64.5</v>
          </cell>
          <cell r="F29">
            <v>82</v>
          </cell>
          <cell r="G29">
            <v>35</v>
          </cell>
          <cell r="H29">
            <v>24.48</v>
          </cell>
          <cell r="I29" t="str">
            <v>SO</v>
          </cell>
          <cell r="J29">
            <v>45</v>
          </cell>
          <cell r="K29">
            <v>3.2</v>
          </cell>
        </row>
        <row r="30">
          <cell r="B30">
            <v>23.675000000000001</v>
          </cell>
          <cell r="C30">
            <v>28.9</v>
          </cell>
          <cell r="D30">
            <v>19.8</v>
          </cell>
          <cell r="E30">
            <v>74.5</v>
          </cell>
          <cell r="F30">
            <v>89</v>
          </cell>
          <cell r="G30">
            <v>50</v>
          </cell>
          <cell r="H30">
            <v>14.04</v>
          </cell>
          <cell r="I30" t="str">
            <v>SO</v>
          </cell>
          <cell r="J30">
            <v>84.960000000000008</v>
          </cell>
          <cell r="K30">
            <v>19.600000000000001</v>
          </cell>
        </row>
        <row r="31">
          <cell r="B31">
            <v>23.504166666666666</v>
          </cell>
          <cell r="C31">
            <v>30.7</v>
          </cell>
          <cell r="D31">
            <v>20.100000000000001</v>
          </cell>
          <cell r="E31">
            <v>76.916666666666671</v>
          </cell>
          <cell r="F31">
            <v>93</v>
          </cell>
          <cell r="G31">
            <v>45</v>
          </cell>
          <cell r="H31">
            <v>16.920000000000002</v>
          </cell>
          <cell r="I31" t="str">
            <v>SO</v>
          </cell>
          <cell r="J31">
            <v>57.960000000000008</v>
          </cell>
          <cell r="K31">
            <v>5.8000000000000007</v>
          </cell>
        </row>
        <row r="32">
          <cell r="B32">
            <v>22.224999999999998</v>
          </cell>
          <cell r="C32">
            <v>28.6</v>
          </cell>
          <cell r="D32">
            <v>18.600000000000001</v>
          </cell>
          <cell r="E32">
            <v>82.583333333333329</v>
          </cell>
          <cell r="F32">
            <v>94</v>
          </cell>
          <cell r="G32">
            <v>55</v>
          </cell>
          <cell r="H32">
            <v>14.76</v>
          </cell>
          <cell r="I32" t="str">
            <v>O</v>
          </cell>
          <cell r="J32">
            <v>32.76</v>
          </cell>
          <cell r="K32">
            <v>8.1999999999999993</v>
          </cell>
        </row>
        <row r="33">
          <cell r="B33">
            <v>25.016666666666669</v>
          </cell>
          <cell r="C33">
            <v>31</v>
          </cell>
          <cell r="D33">
            <v>20.7</v>
          </cell>
          <cell r="E33">
            <v>70.958333333333329</v>
          </cell>
          <cell r="F33">
            <v>90</v>
          </cell>
          <cell r="G33">
            <v>42</v>
          </cell>
          <cell r="H33">
            <v>21.240000000000002</v>
          </cell>
          <cell r="I33" t="str">
            <v>NO</v>
          </cell>
          <cell r="J33">
            <v>33.840000000000003</v>
          </cell>
          <cell r="K33">
            <v>0</v>
          </cell>
        </row>
        <row r="34">
          <cell r="B34">
            <v>24.116666666666664</v>
          </cell>
          <cell r="C34">
            <v>30.9</v>
          </cell>
          <cell r="D34">
            <v>21.3</v>
          </cell>
          <cell r="E34">
            <v>76.791666666666671</v>
          </cell>
          <cell r="F34">
            <v>91</v>
          </cell>
          <cell r="G34">
            <v>43</v>
          </cell>
          <cell r="H34">
            <v>17.64</v>
          </cell>
          <cell r="I34" t="str">
            <v>S</v>
          </cell>
          <cell r="J34">
            <v>47.519999999999996</v>
          </cell>
          <cell r="K34">
            <v>4.5999999999999996</v>
          </cell>
        </row>
        <row r="35">
          <cell r="B35">
            <v>21.429166666666664</v>
          </cell>
          <cell r="C35">
            <v>23.6</v>
          </cell>
          <cell r="D35">
            <v>19.7</v>
          </cell>
          <cell r="E35">
            <v>85.958333333333329</v>
          </cell>
          <cell r="F35">
            <v>93</v>
          </cell>
          <cell r="G35">
            <v>72</v>
          </cell>
          <cell r="H35">
            <v>21.96</v>
          </cell>
          <cell r="I35" t="str">
            <v>SE</v>
          </cell>
          <cell r="J35">
            <v>38.519999999999996</v>
          </cell>
          <cell r="K35">
            <v>15</v>
          </cell>
        </row>
        <row r="36">
          <cell r="I36" t="str">
            <v>NO</v>
          </cell>
        </row>
      </sheetData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18.399999999999999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K5">
            <v>0</v>
          </cell>
        </row>
      </sheetData>
      <sheetData sheetId="8">
        <row r="5">
          <cell r="K5" t="str">
            <v>*</v>
          </cell>
        </row>
      </sheetData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>
            <v>23.112500000000001</v>
          </cell>
          <cell r="C7">
            <v>25.7</v>
          </cell>
          <cell r="D7">
            <v>21</v>
          </cell>
          <cell r="E7">
            <v>81.75</v>
          </cell>
          <cell r="F7">
            <v>87</v>
          </cell>
          <cell r="G7">
            <v>77</v>
          </cell>
          <cell r="H7">
            <v>16.559999999999999</v>
          </cell>
          <cell r="I7" t="str">
            <v>SO</v>
          </cell>
          <cell r="J7">
            <v>36.36</v>
          </cell>
          <cell r="K7">
            <v>0</v>
          </cell>
        </row>
        <row r="8">
          <cell r="B8">
            <v>21.445833333333336</v>
          </cell>
          <cell r="C8">
            <v>25.2</v>
          </cell>
          <cell r="D8">
            <v>17.600000000000001</v>
          </cell>
          <cell r="E8">
            <v>81.125</v>
          </cell>
          <cell r="F8">
            <v>90</v>
          </cell>
          <cell r="G8">
            <v>67</v>
          </cell>
          <cell r="H8">
            <v>18.720000000000002</v>
          </cell>
          <cell r="I8" t="str">
            <v>SO</v>
          </cell>
          <cell r="J8">
            <v>37.080000000000005</v>
          </cell>
          <cell r="K8">
            <v>0</v>
          </cell>
        </row>
        <row r="9">
          <cell r="B9">
            <v>25.737499999999997</v>
          </cell>
          <cell r="C9">
            <v>33.4</v>
          </cell>
          <cell r="D9">
            <v>20.6</v>
          </cell>
          <cell r="E9">
            <v>74.166666666666671</v>
          </cell>
          <cell r="F9">
            <v>90</v>
          </cell>
          <cell r="G9">
            <v>49</v>
          </cell>
          <cell r="H9">
            <v>8.2799999999999994</v>
          </cell>
          <cell r="I9" t="str">
            <v>S</v>
          </cell>
          <cell r="J9">
            <v>16.920000000000002</v>
          </cell>
          <cell r="K9">
            <v>0</v>
          </cell>
        </row>
        <row r="10">
          <cell r="B10">
            <v>30.745833333333337</v>
          </cell>
          <cell r="C10">
            <v>36.299999999999997</v>
          </cell>
          <cell r="D10">
            <v>26</v>
          </cell>
          <cell r="E10">
            <v>60.166666666666664</v>
          </cell>
          <cell r="F10">
            <v>82</v>
          </cell>
          <cell r="G10">
            <v>42</v>
          </cell>
          <cell r="H10">
            <v>9.7200000000000006</v>
          </cell>
          <cell r="I10" t="str">
            <v>L</v>
          </cell>
          <cell r="J10">
            <v>20.88</v>
          </cell>
          <cell r="K10">
            <v>0</v>
          </cell>
        </row>
        <row r="11">
          <cell r="B11">
            <v>30.895833333333332</v>
          </cell>
          <cell r="C11">
            <v>35.200000000000003</v>
          </cell>
          <cell r="D11">
            <v>27</v>
          </cell>
          <cell r="E11">
            <v>57.958333333333336</v>
          </cell>
          <cell r="F11">
            <v>77</v>
          </cell>
          <cell r="G11">
            <v>42</v>
          </cell>
          <cell r="H11">
            <v>13.32</v>
          </cell>
          <cell r="I11" t="str">
            <v>SE</v>
          </cell>
          <cell r="J11">
            <v>27</v>
          </cell>
          <cell r="K11">
            <v>0</v>
          </cell>
        </row>
        <row r="12">
          <cell r="B12">
            <v>29.245833333333326</v>
          </cell>
          <cell r="C12">
            <v>35.4</v>
          </cell>
          <cell r="D12">
            <v>26.1</v>
          </cell>
          <cell r="E12">
            <v>66.041666666666671</v>
          </cell>
          <cell r="F12">
            <v>79</v>
          </cell>
          <cell r="G12">
            <v>42</v>
          </cell>
          <cell r="H12">
            <v>10.08</v>
          </cell>
          <cell r="I12" t="str">
            <v>L</v>
          </cell>
          <cell r="J12">
            <v>19.8</v>
          </cell>
          <cell r="K12">
            <v>0</v>
          </cell>
        </row>
        <row r="13">
          <cell r="B13">
            <v>27.55416666666666</v>
          </cell>
          <cell r="C13">
            <v>32.200000000000003</v>
          </cell>
          <cell r="D13">
            <v>23.2</v>
          </cell>
          <cell r="E13">
            <v>64.875</v>
          </cell>
          <cell r="F13">
            <v>89</v>
          </cell>
          <cell r="G13">
            <v>44</v>
          </cell>
          <cell r="H13">
            <v>16.920000000000002</v>
          </cell>
          <cell r="I13" t="str">
            <v>O</v>
          </cell>
          <cell r="J13">
            <v>37.080000000000005</v>
          </cell>
          <cell r="K13">
            <v>1</v>
          </cell>
        </row>
        <row r="14">
          <cell r="B14">
            <v>20.574999999999996</v>
          </cell>
          <cell r="C14">
            <v>25</v>
          </cell>
          <cell r="D14">
            <v>18.100000000000001</v>
          </cell>
          <cell r="E14">
            <v>70.791666666666671</v>
          </cell>
          <cell r="F14">
            <v>86</v>
          </cell>
          <cell r="G14">
            <v>57</v>
          </cell>
          <cell r="H14">
            <v>16.559999999999999</v>
          </cell>
          <cell r="I14" t="str">
            <v>SO</v>
          </cell>
          <cell r="J14">
            <v>40.680000000000007</v>
          </cell>
          <cell r="K14">
            <v>0</v>
          </cell>
        </row>
        <row r="15">
          <cell r="B15">
            <v>17.654166666666665</v>
          </cell>
          <cell r="C15">
            <v>20</v>
          </cell>
          <cell r="D15">
            <v>16</v>
          </cell>
          <cell r="E15">
            <v>74.833333333333329</v>
          </cell>
          <cell r="F15">
            <v>84</v>
          </cell>
          <cell r="G15">
            <v>62</v>
          </cell>
          <cell r="H15">
            <v>16.920000000000002</v>
          </cell>
          <cell r="I15" t="str">
            <v>SO</v>
          </cell>
          <cell r="J15">
            <v>41.4</v>
          </cell>
          <cell r="K15">
            <v>0.2</v>
          </cell>
        </row>
        <row r="16">
          <cell r="B16">
            <v>18.070833333333333</v>
          </cell>
          <cell r="C16">
            <v>23</v>
          </cell>
          <cell r="D16">
            <v>15.4</v>
          </cell>
          <cell r="E16">
            <v>74.625</v>
          </cell>
          <cell r="F16">
            <v>88</v>
          </cell>
          <cell r="G16">
            <v>57</v>
          </cell>
          <cell r="H16">
            <v>14.4</v>
          </cell>
          <cell r="I16" t="str">
            <v>SO</v>
          </cell>
          <cell r="J16">
            <v>35.64</v>
          </cell>
          <cell r="K16">
            <v>0</v>
          </cell>
        </row>
        <row r="17">
          <cell r="B17">
            <v>22.879166666666666</v>
          </cell>
          <cell r="C17">
            <v>31.3</v>
          </cell>
          <cell r="D17">
            <v>16.7</v>
          </cell>
          <cell r="E17">
            <v>68.833333333333329</v>
          </cell>
          <cell r="F17">
            <v>86</v>
          </cell>
          <cell r="G17">
            <v>48</v>
          </cell>
          <cell r="H17">
            <v>13.32</v>
          </cell>
          <cell r="I17" t="str">
            <v>L</v>
          </cell>
          <cell r="J17">
            <v>25.2</v>
          </cell>
          <cell r="K17">
            <v>0</v>
          </cell>
        </row>
        <row r="18">
          <cell r="B18">
            <v>29.633333333333336</v>
          </cell>
          <cell r="C18">
            <v>38.299999999999997</v>
          </cell>
          <cell r="D18">
            <v>24.4</v>
          </cell>
          <cell r="E18">
            <v>61.208333333333336</v>
          </cell>
          <cell r="F18">
            <v>78</v>
          </cell>
          <cell r="G18">
            <v>27</v>
          </cell>
          <cell r="H18">
            <v>13.68</v>
          </cell>
          <cell r="I18" t="str">
            <v>L</v>
          </cell>
          <cell r="J18">
            <v>45.72</v>
          </cell>
          <cell r="K18">
            <v>0</v>
          </cell>
        </row>
        <row r="19">
          <cell r="B19">
            <v>31.733333333333334</v>
          </cell>
          <cell r="C19">
            <v>40.200000000000003</v>
          </cell>
          <cell r="D19">
            <v>27</v>
          </cell>
          <cell r="E19">
            <v>52.375</v>
          </cell>
          <cell r="F19">
            <v>70</v>
          </cell>
          <cell r="G19">
            <v>24</v>
          </cell>
          <cell r="H19">
            <v>16.920000000000002</v>
          </cell>
          <cell r="I19" t="str">
            <v>N</v>
          </cell>
          <cell r="J19">
            <v>45.72</v>
          </cell>
          <cell r="K19">
            <v>0</v>
          </cell>
        </row>
        <row r="20">
          <cell r="B20">
            <v>32.045833333333327</v>
          </cell>
          <cell r="C20">
            <v>39.299999999999997</v>
          </cell>
          <cell r="D20">
            <v>27</v>
          </cell>
          <cell r="E20">
            <v>49.291666666666664</v>
          </cell>
          <cell r="F20">
            <v>66</v>
          </cell>
          <cell r="G20">
            <v>30</v>
          </cell>
          <cell r="H20">
            <v>11.16</v>
          </cell>
          <cell r="I20" t="str">
            <v>NO</v>
          </cell>
          <cell r="J20">
            <v>25.2</v>
          </cell>
          <cell r="K20">
            <v>0</v>
          </cell>
        </row>
        <row r="21">
          <cell r="B21">
            <v>31.545833333333334</v>
          </cell>
          <cell r="C21">
            <v>36.700000000000003</v>
          </cell>
          <cell r="D21">
            <v>26</v>
          </cell>
          <cell r="E21">
            <v>53.083333333333336</v>
          </cell>
          <cell r="F21">
            <v>83</v>
          </cell>
          <cell r="G21">
            <v>38</v>
          </cell>
          <cell r="H21">
            <v>15.48</v>
          </cell>
          <cell r="I21" t="str">
            <v>SO</v>
          </cell>
          <cell r="J21">
            <v>32.04</v>
          </cell>
          <cell r="K21">
            <v>0</v>
          </cell>
        </row>
        <row r="22">
          <cell r="B22">
            <v>29.100000000000005</v>
          </cell>
          <cell r="C22">
            <v>35.9</v>
          </cell>
          <cell r="D22">
            <v>24</v>
          </cell>
          <cell r="E22">
            <v>58.375</v>
          </cell>
          <cell r="F22">
            <v>72</v>
          </cell>
          <cell r="G22">
            <v>36</v>
          </cell>
          <cell r="H22">
            <v>19.440000000000001</v>
          </cell>
          <cell r="I22" t="str">
            <v>S</v>
          </cell>
          <cell r="J22">
            <v>43.92</v>
          </cell>
          <cell r="K22">
            <v>0</v>
          </cell>
        </row>
        <row r="23">
          <cell r="B23">
            <v>30.599999999999998</v>
          </cell>
          <cell r="C23">
            <v>38.9</v>
          </cell>
          <cell r="D23">
            <v>25</v>
          </cell>
          <cell r="E23">
            <v>62.583333333333336</v>
          </cell>
          <cell r="F23">
            <v>85</v>
          </cell>
          <cell r="G23">
            <v>33</v>
          </cell>
          <cell r="H23">
            <v>9.3600000000000012</v>
          </cell>
          <cell r="I23" t="str">
            <v>L</v>
          </cell>
          <cell r="J23">
            <v>23.759999999999998</v>
          </cell>
          <cell r="K23">
            <v>0</v>
          </cell>
        </row>
        <row r="24">
          <cell r="B24">
            <v>32.495833333333337</v>
          </cell>
          <cell r="C24">
            <v>40.9</v>
          </cell>
          <cell r="D24">
            <v>28</v>
          </cell>
          <cell r="E24">
            <v>55.625</v>
          </cell>
          <cell r="F24">
            <v>75</v>
          </cell>
          <cell r="G24">
            <v>24</v>
          </cell>
          <cell r="H24">
            <v>15.840000000000002</v>
          </cell>
          <cell r="I24" t="str">
            <v>NE</v>
          </cell>
          <cell r="J24">
            <v>40.32</v>
          </cell>
          <cell r="K24">
            <v>0</v>
          </cell>
        </row>
        <row r="25">
          <cell r="B25">
            <v>32.616666666666667</v>
          </cell>
          <cell r="C25">
            <v>40.700000000000003</v>
          </cell>
          <cell r="D25">
            <v>28.2</v>
          </cell>
          <cell r="E25">
            <v>51.875</v>
          </cell>
          <cell r="F25">
            <v>68</v>
          </cell>
          <cell r="G25">
            <v>27</v>
          </cell>
          <cell r="H25">
            <v>16.559999999999999</v>
          </cell>
          <cell r="I25" t="str">
            <v>NO</v>
          </cell>
          <cell r="J25">
            <v>36.72</v>
          </cell>
          <cell r="K25">
            <v>0</v>
          </cell>
        </row>
        <row r="26">
          <cell r="B26">
            <v>33.054166666666667</v>
          </cell>
          <cell r="C26">
            <v>40.799999999999997</v>
          </cell>
          <cell r="D26">
            <v>28.9</v>
          </cell>
          <cell r="E26">
            <v>50.583333333333336</v>
          </cell>
          <cell r="F26">
            <v>70</v>
          </cell>
          <cell r="G26">
            <v>27</v>
          </cell>
          <cell r="H26">
            <v>10.44</v>
          </cell>
          <cell r="I26" t="str">
            <v>NO</v>
          </cell>
          <cell r="J26">
            <v>27.36</v>
          </cell>
          <cell r="K26">
            <v>0</v>
          </cell>
        </row>
        <row r="27">
          <cell r="B27">
            <v>32.533333333333339</v>
          </cell>
          <cell r="C27">
            <v>40.5</v>
          </cell>
          <cell r="D27">
            <v>26.3</v>
          </cell>
          <cell r="E27">
            <v>48.833333333333336</v>
          </cell>
          <cell r="F27">
            <v>78</v>
          </cell>
          <cell r="G27">
            <v>30</v>
          </cell>
          <cell r="H27">
            <v>16.920000000000002</v>
          </cell>
          <cell r="I27" t="str">
            <v>SE</v>
          </cell>
          <cell r="J27">
            <v>46.440000000000005</v>
          </cell>
          <cell r="K27">
            <v>0</v>
          </cell>
        </row>
        <row r="28">
          <cell r="B28">
            <v>29.845833333333331</v>
          </cell>
          <cell r="C28">
            <v>36.1</v>
          </cell>
          <cell r="D28">
            <v>26</v>
          </cell>
          <cell r="E28">
            <v>58.208333333333336</v>
          </cell>
          <cell r="F28">
            <v>74</v>
          </cell>
          <cell r="G28">
            <v>37</v>
          </cell>
          <cell r="H28">
            <v>23.040000000000003</v>
          </cell>
          <cell r="I28" t="str">
            <v>L</v>
          </cell>
          <cell r="J28">
            <v>40.32</v>
          </cell>
          <cell r="K28">
            <v>0</v>
          </cell>
        </row>
        <row r="29">
          <cell r="B29">
            <v>31.074999999999999</v>
          </cell>
          <cell r="C29">
            <v>38.700000000000003</v>
          </cell>
          <cell r="D29">
            <v>26.2</v>
          </cell>
          <cell r="E29">
            <v>58.25</v>
          </cell>
          <cell r="F29">
            <v>82</v>
          </cell>
          <cell r="G29">
            <v>37</v>
          </cell>
          <cell r="H29">
            <v>18.36</v>
          </cell>
          <cell r="I29" t="str">
            <v>L</v>
          </cell>
          <cell r="J29">
            <v>36</v>
          </cell>
          <cell r="K29">
            <v>0</v>
          </cell>
        </row>
        <row r="30">
          <cell r="B30">
            <v>29.008333333333329</v>
          </cell>
          <cell r="C30">
            <v>32.4</v>
          </cell>
          <cell r="D30">
            <v>25.5</v>
          </cell>
          <cell r="E30">
            <v>65.875</v>
          </cell>
          <cell r="F30">
            <v>76</v>
          </cell>
          <cell r="G30">
            <v>45</v>
          </cell>
          <cell r="H30">
            <v>17.28</v>
          </cell>
          <cell r="I30" t="str">
            <v>L</v>
          </cell>
          <cell r="J30">
            <v>32.4</v>
          </cell>
          <cell r="K30">
            <v>0</v>
          </cell>
        </row>
        <row r="31">
          <cell r="B31">
            <v>27.304166666666664</v>
          </cell>
          <cell r="C31">
            <v>38.9</v>
          </cell>
          <cell r="D31">
            <v>22.7</v>
          </cell>
          <cell r="E31">
            <v>74.333333333333329</v>
          </cell>
          <cell r="F31">
            <v>93</v>
          </cell>
          <cell r="G31">
            <v>36</v>
          </cell>
          <cell r="H31">
            <v>27</v>
          </cell>
          <cell r="I31" t="str">
            <v>SE</v>
          </cell>
          <cell r="J31">
            <v>59.4</v>
          </cell>
          <cell r="K31">
            <v>38.599999999999994</v>
          </cell>
        </row>
        <row r="32">
          <cell r="B32">
            <v>26.975000000000005</v>
          </cell>
          <cell r="C32">
            <v>31.9</v>
          </cell>
          <cell r="D32">
            <v>23</v>
          </cell>
          <cell r="E32">
            <v>75.416666666666671</v>
          </cell>
          <cell r="F32">
            <v>92</v>
          </cell>
          <cell r="G32">
            <v>51</v>
          </cell>
          <cell r="H32">
            <v>11.520000000000001</v>
          </cell>
          <cell r="I32" t="str">
            <v>L</v>
          </cell>
          <cell r="J32">
            <v>18.720000000000002</v>
          </cell>
          <cell r="K32">
            <v>0</v>
          </cell>
        </row>
        <row r="33">
          <cell r="B33">
            <v>29.633333333333329</v>
          </cell>
          <cell r="C33">
            <v>35.799999999999997</v>
          </cell>
          <cell r="D33">
            <v>25.6</v>
          </cell>
          <cell r="E33">
            <v>69.625</v>
          </cell>
          <cell r="F33">
            <v>89</v>
          </cell>
          <cell r="G33">
            <v>43</v>
          </cell>
          <cell r="H33">
            <v>9.3600000000000012</v>
          </cell>
          <cell r="I33" t="str">
            <v>NE</v>
          </cell>
          <cell r="J33">
            <v>23.400000000000002</v>
          </cell>
          <cell r="K33">
            <v>0</v>
          </cell>
        </row>
        <row r="34">
          <cell r="B34">
            <v>28.829166666666669</v>
          </cell>
          <cell r="C34">
            <v>33.4</v>
          </cell>
          <cell r="D34">
            <v>25.5</v>
          </cell>
          <cell r="E34">
            <v>72.208333333333329</v>
          </cell>
          <cell r="F34">
            <v>87</v>
          </cell>
          <cell r="G34">
            <v>52</v>
          </cell>
          <cell r="H34">
            <v>9</v>
          </cell>
          <cell r="I34" t="str">
            <v>L</v>
          </cell>
          <cell r="J34">
            <v>22.68</v>
          </cell>
          <cell r="K34">
            <v>0</v>
          </cell>
        </row>
        <row r="35">
          <cell r="B35">
            <v>25.704166666666666</v>
          </cell>
          <cell r="C35">
            <v>29.9</v>
          </cell>
          <cell r="D35">
            <v>23.3</v>
          </cell>
          <cell r="E35">
            <v>81.5</v>
          </cell>
          <cell r="F35">
            <v>93</v>
          </cell>
          <cell r="G35">
            <v>62</v>
          </cell>
          <cell r="H35">
            <v>12.6</v>
          </cell>
          <cell r="I35" t="str">
            <v>O</v>
          </cell>
          <cell r="J35">
            <v>39.6</v>
          </cell>
          <cell r="K35">
            <v>24.8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zoomScale="90" zoomScaleNormal="90" workbookViewId="0">
      <selection activeCell="C46" sqref="C46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34" t="s">
        <v>22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</row>
    <row r="2" spans="1:34" s="4" customFormat="1" ht="20.100000000000001" customHeight="1" x14ac:dyDescent="0.2">
      <c r="A2" s="135" t="s">
        <v>21</v>
      </c>
      <c r="B2" s="133" t="s">
        <v>136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7"/>
    </row>
    <row r="3" spans="1:34" s="5" customFormat="1" ht="20.100000000000001" customHeight="1" x14ac:dyDescent="0.2">
      <c r="A3" s="135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32" t="s">
        <v>38</v>
      </c>
      <c r="AH3" s="8"/>
    </row>
    <row r="4" spans="1:34" s="5" customFormat="1" ht="20.100000000000001" customHeight="1" x14ac:dyDescent="0.2">
      <c r="A4" s="13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32" t="s">
        <v>37</v>
      </c>
      <c r="AH4" s="8"/>
    </row>
    <row r="5" spans="1:34" s="5" customFormat="1" ht="20.100000000000001" customHeight="1" x14ac:dyDescent="0.2">
      <c r="A5" s="15" t="s">
        <v>44</v>
      </c>
      <c r="B5" s="17">
        <f>[1]Outubro!$B$5</f>
        <v>24.770833333333332</v>
      </c>
      <c r="C5" s="17">
        <f>[1]Outubro!$B$6</f>
        <v>28.429166666666671</v>
      </c>
      <c r="D5" s="17">
        <f>[1]Outubro!$B$7</f>
        <v>23.395833333333332</v>
      </c>
      <c r="E5" s="17">
        <f>[1]Outubro!$B$8</f>
        <v>22.683333333333334</v>
      </c>
      <c r="F5" s="17">
        <f>[1]Outubro!$B$9</f>
        <v>25.466666666666669</v>
      </c>
      <c r="G5" s="17">
        <f>[1]Outubro!$B$10</f>
        <v>26.870833333333334</v>
      </c>
      <c r="H5" s="17">
        <f>[1]Outubro!$B$11</f>
        <v>27.724999999999994</v>
      </c>
      <c r="I5" s="17">
        <f>[1]Outubro!$B$12</f>
        <v>29.783333333333335</v>
      </c>
      <c r="J5" s="17">
        <f>[1]Outubro!$B$13</f>
        <v>26.370833333333337</v>
      </c>
      <c r="K5" s="17">
        <f>[1]Outubro!$B$14</f>
        <v>24.979166666666661</v>
      </c>
      <c r="L5" s="17">
        <f>[1]Outubro!$B$15</f>
        <v>20.845833333333335</v>
      </c>
      <c r="M5" s="17">
        <f>[1]Outubro!$B$16</f>
        <v>18.570833333333333</v>
      </c>
      <c r="N5" s="17">
        <f>[1]Outubro!$B$17</f>
        <v>21.879166666666674</v>
      </c>
      <c r="O5" s="17">
        <f>[1]Outubro!$B$18</f>
        <v>27.254166666666666</v>
      </c>
      <c r="P5" s="17">
        <f>[1]Outubro!$B$19</f>
        <v>29.195833333333336</v>
      </c>
      <c r="Q5" s="17">
        <f>[1]Outubro!$B$20</f>
        <v>28.333333333333339</v>
      </c>
      <c r="R5" s="17">
        <f>[1]Outubro!$B$21</f>
        <v>29.187500000000004</v>
      </c>
      <c r="S5" s="17">
        <f>[1]Outubro!$B$22</f>
        <v>28.691666666666666</v>
      </c>
      <c r="T5" s="17">
        <f>[1]Outubro!$B$23</f>
        <v>27.020833333333332</v>
      </c>
      <c r="U5" s="17">
        <f>[1]Outubro!$B$24</f>
        <v>28.8125</v>
      </c>
      <c r="V5" s="17">
        <f>[1]Outubro!$B$25</f>
        <v>28.283333333333331</v>
      </c>
      <c r="W5" s="17">
        <f>[1]Outubro!$B$26</f>
        <v>29.745833333333337</v>
      </c>
      <c r="X5" s="17">
        <f>[1]Outubro!$B$27</f>
        <v>23.841666666666665</v>
      </c>
      <c r="Y5" s="17">
        <f>[1]Outubro!$B$28</f>
        <v>24.954166666666662</v>
      </c>
      <c r="Z5" s="17">
        <f>[1]Outubro!$B$29</f>
        <v>26.737499999999994</v>
      </c>
      <c r="AA5" s="17">
        <f>[1]Outubro!$B$30</f>
        <v>25.958333333333332</v>
      </c>
      <c r="AB5" s="17">
        <f>[1]Outubro!$B$31</f>
        <v>25.258333333333326</v>
      </c>
      <c r="AC5" s="17">
        <f>[1]Outubro!$B$32</f>
        <v>25.320833333333336</v>
      </c>
      <c r="AD5" s="17">
        <f>[1]Outubro!$B$33</f>
        <v>26.662499999999994</v>
      </c>
      <c r="AE5" s="17">
        <f>[1]Outubro!$B$34</f>
        <v>25.862500000000001</v>
      </c>
      <c r="AF5" s="17">
        <f>[1]Outubro!$B$35</f>
        <v>23.579166666666666</v>
      </c>
      <c r="AG5" s="33">
        <f>AVERAGE(B5:AF5)</f>
        <v>26.015188172043011</v>
      </c>
      <c r="AH5" s="8"/>
    </row>
    <row r="6" spans="1:34" ht="17.100000000000001" customHeight="1" x14ac:dyDescent="0.2">
      <c r="A6" s="15" t="s">
        <v>0</v>
      </c>
      <c r="B6" s="17">
        <f>[2]Outubro!$B$5</f>
        <v>24.741666666666664</v>
      </c>
      <c r="C6" s="17">
        <f>[2]Outubro!$B$6</f>
        <v>26.987499999999997</v>
      </c>
      <c r="D6" s="17">
        <f>[2]Outubro!$B$7</f>
        <v>23.387500000000003</v>
      </c>
      <c r="E6" s="17">
        <f>[2]Outubro!$B$8</f>
        <v>24.049999999999997</v>
      </c>
      <c r="F6" s="17">
        <f>[2]Outubro!$B$9</f>
        <v>25.095833333333335</v>
      </c>
      <c r="G6" s="17">
        <f>[2]Outubro!$B$10</f>
        <v>26.074999999999999</v>
      </c>
      <c r="H6" s="17">
        <f>[2]Outubro!$B$11</f>
        <v>27.512499999999999</v>
      </c>
      <c r="I6" s="17">
        <f>[2]Outubro!$B$12</f>
        <v>28.620833333333334</v>
      </c>
      <c r="J6" s="17">
        <f>[2]Outubro!$B$13</f>
        <v>25.149999999999995</v>
      </c>
      <c r="K6" s="17">
        <f>[2]Outubro!$B$14</f>
        <v>18.162500000000001</v>
      </c>
      <c r="L6" s="17">
        <f>[2]Outubro!$B$15</f>
        <v>15.075000000000003</v>
      </c>
      <c r="M6" s="17">
        <f>[2]Outubro!$B$16</f>
        <v>14.520833333333334</v>
      </c>
      <c r="N6" s="17">
        <f>[2]Outubro!$B$17</f>
        <v>18.133333333333336</v>
      </c>
      <c r="O6" s="17">
        <f>[2]Outubro!$B$18</f>
        <v>24.795833333333334</v>
      </c>
      <c r="P6" s="17">
        <f>[2]Outubro!$B$19</f>
        <v>29.491666666666664</v>
      </c>
      <c r="Q6" s="17">
        <f>[2]Outubro!$B$20</f>
        <v>29.824999999999999</v>
      </c>
      <c r="R6" s="17">
        <f>[2]Outubro!$B$21</f>
        <v>25.133333333333329</v>
      </c>
      <c r="S6" s="17">
        <f>[2]Outubro!$B$22</f>
        <v>24.108333333333334</v>
      </c>
      <c r="T6" s="17">
        <f>[2]Outubro!$B$23</f>
        <v>25.483333333333324</v>
      </c>
      <c r="U6" s="17">
        <f>[2]Outubro!$B$24</f>
        <v>29.079166666666666</v>
      </c>
      <c r="V6" s="17">
        <f>[2]Outubro!$B$25</f>
        <v>30.412500000000005</v>
      </c>
      <c r="W6" s="17">
        <f>[2]Outubro!$B$26</f>
        <v>31.195833333333336</v>
      </c>
      <c r="X6" s="17">
        <f>[2]Outubro!$B$27</f>
        <v>23.908333333333331</v>
      </c>
      <c r="Y6" s="17">
        <f>[2]Outubro!$B$28</f>
        <v>24.504166666666674</v>
      </c>
      <c r="Z6" s="17">
        <f>[2]Outubro!$B$29</f>
        <v>24.904166666666669</v>
      </c>
      <c r="AA6" s="17">
        <f>[2]Outubro!$B$30</f>
        <v>23.849999999999998</v>
      </c>
      <c r="AB6" s="17">
        <f>[2]Outubro!$B$31</f>
        <v>21.004166666666666</v>
      </c>
      <c r="AC6" s="17">
        <f>[2]Outubro!$B$32</f>
        <v>23.600000000000005</v>
      </c>
      <c r="AD6" s="17">
        <f>[2]Outubro!$B$33</f>
        <v>25.266666666666666</v>
      </c>
      <c r="AE6" s="17">
        <f>[2]Outubro!$B$34</f>
        <v>24.691666666666663</v>
      </c>
      <c r="AF6" s="17">
        <f>[2]Outubro!$B$35</f>
        <v>23.283333333333335</v>
      </c>
      <c r="AG6" s="29">
        <f t="shared" ref="AG6:AG19" si="1">AVERAGE(B6:AF6)</f>
        <v>24.582258064516129</v>
      </c>
    </row>
    <row r="7" spans="1:34" ht="17.100000000000001" customHeight="1" x14ac:dyDescent="0.2">
      <c r="A7" s="15" t="s">
        <v>1</v>
      </c>
      <c r="B7" s="17">
        <f>[3]Outubro!$B$5</f>
        <v>24.533333333333331</v>
      </c>
      <c r="C7" s="17">
        <f>[3]Outubro!$B$6</f>
        <v>28.066666666666666</v>
      </c>
      <c r="D7" s="17">
        <f>[3]Outubro!$B$7</f>
        <v>25.229166666666661</v>
      </c>
      <c r="E7" s="17">
        <f>[3]Outubro!$B$8</f>
        <v>24.000000000000004</v>
      </c>
      <c r="F7" s="17">
        <f>[3]Outubro!$B$9</f>
        <v>26.770833333333332</v>
      </c>
      <c r="G7" s="17">
        <f>[3]Outubro!$B$10</f>
        <v>28.958333333333329</v>
      </c>
      <c r="H7" s="17">
        <f>[3]Outubro!$B$11</f>
        <v>29.416666666666668</v>
      </c>
      <c r="I7" s="17">
        <f>[3]Outubro!$B$12</f>
        <v>29.400000000000006</v>
      </c>
      <c r="J7" s="17">
        <f>[3]Outubro!$B$13</f>
        <v>28.541666666666668</v>
      </c>
      <c r="K7" s="17">
        <f>[3]Outubro!$B$14</f>
        <v>20.929166666666671</v>
      </c>
      <c r="L7" s="17">
        <f>[3]Outubro!$B$15</f>
        <v>18.179166666666667</v>
      </c>
      <c r="M7" s="17">
        <f>[3]Outubro!$B$16</f>
        <v>17.137499999999999</v>
      </c>
      <c r="N7" s="17">
        <f>[3]Outubro!$B$17</f>
        <v>21.641666666666669</v>
      </c>
      <c r="O7" s="17">
        <f>[3]Outubro!$B$18</f>
        <v>27.641666666666666</v>
      </c>
      <c r="P7" s="17">
        <f>[3]Outubro!$B$19</f>
        <v>31.520833333333339</v>
      </c>
      <c r="Q7" s="17">
        <f>[3]Outubro!$B$20</f>
        <v>29.804166666666664</v>
      </c>
      <c r="R7" s="17">
        <f>[3]Outubro!$B$21</f>
        <v>27.904166666666669</v>
      </c>
      <c r="S7" s="17">
        <f>[3]Outubro!$B$22</f>
        <v>29.016666666666666</v>
      </c>
      <c r="T7" s="17">
        <f>[3]Outubro!$B$23</f>
        <v>30.908333333333331</v>
      </c>
      <c r="U7" s="17">
        <f>[3]Outubro!$B$24</f>
        <v>31.295833333333338</v>
      </c>
      <c r="V7" s="17">
        <f>[3]Outubro!$B$25</f>
        <v>31.987499999999997</v>
      </c>
      <c r="W7" s="17">
        <f>[3]Outubro!$B$26</f>
        <v>31.666666666666671</v>
      </c>
      <c r="X7" s="17">
        <f>[3]Outubro!$B$27</f>
        <v>28.775000000000002</v>
      </c>
      <c r="Y7" s="17">
        <f>[3]Outubro!$B$28</f>
        <v>28.191666666666666</v>
      </c>
      <c r="Z7" s="17">
        <f>[3]Outubro!$B$29</f>
        <v>30.970833333333335</v>
      </c>
      <c r="AA7" s="17">
        <f>[3]Outubro!$B$30</f>
        <v>27.275000000000002</v>
      </c>
      <c r="AB7" s="17">
        <f>[3]Outubro!$B$31</f>
        <v>24.870833333333334</v>
      </c>
      <c r="AC7" s="17">
        <f>[3]Outubro!$B$32</f>
        <v>26.666666666666671</v>
      </c>
      <c r="AD7" s="17">
        <f>[3]Outubro!$B$33</f>
        <v>28.854166666666668</v>
      </c>
      <c r="AE7" s="17">
        <f>[3]Outubro!$B$34</f>
        <v>28.958333333333329</v>
      </c>
      <c r="AF7" s="17">
        <f>[3]Outubro!$B$35</f>
        <v>25.116666666666664</v>
      </c>
      <c r="AG7" s="29">
        <f t="shared" si="1"/>
        <v>27.233198924731173</v>
      </c>
    </row>
    <row r="8" spans="1:34" ht="17.100000000000001" customHeight="1" x14ac:dyDescent="0.2">
      <c r="A8" s="15" t="s">
        <v>74</v>
      </c>
      <c r="B8" s="17">
        <f>[4]Outubro!$B$5</f>
        <v>24.099999999999998</v>
      </c>
      <c r="C8" s="17">
        <f>[4]Outubro!$B$6</f>
        <v>27.904166666666665</v>
      </c>
      <c r="D8" s="17">
        <f>[4]Outubro!$B$7</f>
        <v>22.341666666666669</v>
      </c>
      <c r="E8" s="17">
        <f>[4]Outubro!$B$8</f>
        <v>23.512500000000003</v>
      </c>
      <c r="F8" s="17">
        <f>[4]Outubro!$B$9</f>
        <v>26.124999999999996</v>
      </c>
      <c r="G8" s="17">
        <f>[4]Outubro!$B$10</f>
        <v>25.620833333333334</v>
      </c>
      <c r="H8" s="17">
        <f>[4]Outubro!$B$11</f>
        <v>28.249999999999996</v>
      </c>
      <c r="I8" s="17">
        <f>[4]Outubro!$B$12</f>
        <v>30.820833333333329</v>
      </c>
      <c r="J8" s="17">
        <f>[4]Outubro!$B$13</f>
        <v>26.275000000000002</v>
      </c>
      <c r="K8" s="17">
        <f>[4]Outubro!$B$14</f>
        <v>23.049999999999997</v>
      </c>
      <c r="L8" s="17">
        <f>[4]Outubro!$B$15</f>
        <v>20.108333333333334</v>
      </c>
      <c r="M8" s="17">
        <f>[4]Outubro!$B$16</f>
        <v>17.687499999999996</v>
      </c>
      <c r="N8" s="17">
        <f>[4]Outubro!$B$17</f>
        <v>20.879166666666666</v>
      </c>
      <c r="O8" s="17">
        <f>[4]Outubro!$B$18</f>
        <v>27.925000000000001</v>
      </c>
      <c r="P8" s="17">
        <f>[4]Outubro!$B$19</f>
        <v>31.233333333333334</v>
      </c>
      <c r="Q8" s="17">
        <f>[4]Outubro!$B$20</f>
        <v>31.224999999999998</v>
      </c>
      <c r="R8" s="17">
        <f>[4]Outubro!$B$21</f>
        <v>30.420833333333334</v>
      </c>
      <c r="S8" s="17">
        <f>[4]Outubro!$B$22</f>
        <v>26.216666666666669</v>
      </c>
      <c r="T8" s="17">
        <f>[4]Outubro!$B$23</f>
        <v>25.370833333333334</v>
      </c>
      <c r="U8" s="17">
        <f>[4]Outubro!$B$24</f>
        <v>29.408333333333331</v>
      </c>
      <c r="V8" s="17">
        <f>[4]Outubro!$B$25</f>
        <v>30.020833333333329</v>
      </c>
      <c r="W8" s="17">
        <f>[4]Outubro!$B$26</f>
        <v>30.279166666666665</v>
      </c>
      <c r="X8" s="17">
        <f>[4]Outubro!$B$27</f>
        <v>24.754166666666674</v>
      </c>
      <c r="Y8" s="17">
        <f>[4]Outubro!$B$28</f>
        <v>24.954166666666666</v>
      </c>
      <c r="Z8" s="17">
        <f>[4]Outubro!$B$29</f>
        <v>25.595833333333335</v>
      </c>
      <c r="AA8" s="17">
        <f>[4]Outubro!$B$30</f>
        <v>25.333333333333339</v>
      </c>
      <c r="AB8" s="17">
        <f>[4]Outubro!$B$31</f>
        <v>23.879166666666666</v>
      </c>
      <c r="AC8" s="17">
        <f>[4]Outubro!$B$32</f>
        <v>25.245833333333337</v>
      </c>
      <c r="AD8" s="17">
        <f>[4]Outubro!$B$33</f>
        <v>26.720833333333335</v>
      </c>
      <c r="AE8" s="17">
        <f>[4]Outubro!$B$34</f>
        <v>26.574999999999999</v>
      </c>
      <c r="AF8" s="17">
        <f>[4]Outubro!$B$35</f>
        <v>23.879166666666666</v>
      </c>
      <c r="AG8" s="28">
        <f t="shared" si="1"/>
        <v>25.990725806451628</v>
      </c>
    </row>
    <row r="9" spans="1:34" ht="17.100000000000001" customHeight="1" x14ac:dyDescent="0.2">
      <c r="A9" s="15" t="s">
        <v>45</v>
      </c>
      <c r="B9" s="17">
        <f>[5]Outubro!$B$5</f>
        <v>23.712499999999995</v>
      </c>
      <c r="C9" s="17">
        <f>[5]Outubro!$B$6</f>
        <v>27.324999999999999</v>
      </c>
      <c r="D9" s="17">
        <f>[5]Outubro!$B$7</f>
        <v>22.458333333333329</v>
      </c>
      <c r="E9" s="17">
        <f>[5]Outubro!$B$8</f>
        <v>21.1875</v>
      </c>
      <c r="F9" s="17">
        <f>[5]Outubro!$B$9</f>
        <v>24.808333333333337</v>
      </c>
      <c r="G9" s="17">
        <f>[5]Outubro!$B$10</f>
        <v>27.887499999999992</v>
      </c>
      <c r="H9" s="17">
        <f>[5]Outubro!$B$11</f>
        <v>29.008333333333336</v>
      </c>
      <c r="I9" s="17">
        <f>[5]Outubro!$B$12</f>
        <v>28.670833333333334</v>
      </c>
      <c r="J9" s="17">
        <f>[5]Outubro!$B$13</f>
        <v>22.650000000000002</v>
      </c>
      <c r="K9" s="17">
        <f>[5]Outubro!$B$14</f>
        <v>17.654166666666665</v>
      </c>
      <c r="L9" s="17">
        <f>[5]Outubro!$B$15</f>
        <v>15.095833333333333</v>
      </c>
      <c r="M9" s="17">
        <f>[5]Outubro!$B$16</f>
        <v>15.304166666666669</v>
      </c>
      <c r="N9" s="17">
        <f>[5]Outubro!$B$17</f>
        <v>21.108333333333338</v>
      </c>
      <c r="O9" s="17">
        <f>[5]Outubro!$B$18</f>
        <v>26.879166666666666</v>
      </c>
      <c r="P9" s="17">
        <f>[5]Outubro!$B$19</f>
        <v>30.329166666666662</v>
      </c>
      <c r="Q9" s="17">
        <f>[5]Outubro!$B$20</f>
        <v>29.841666666666672</v>
      </c>
      <c r="R9" s="17">
        <f>[5]Outubro!$B$21</f>
        <v>26.404166666666665</v>
      </c>
      <c r="S9" s="17">
        <f>[5]Outubro!$B$22</f>
        <v>24.466666666666669</v>
      </c>
      <c r="T9" s="17">
        <f>[5]Outubro!$B$23</f>
        <v>26.966666666666669</v>
      </c>
      <c r="U9" s="17">
        <f>[5]Outubro!$B$24</f>
        <v>30.712499999999995</v>
      </c>
      <c r="V9" s="17">
        <f>[5]Outubro!$B$25</f>
        <v>31.125</v>
      </c>
      <c r="W9" s="17">
        <f>[5]Outubro!$B$26</f>
        <v>31.208333333333332</v>
      </c>
      <c r="X9" s="17">
        <f>[5]Outubro!$B$27</f>
        <v>28.295833333333334</v>
      </c>
      <c r="Y9" s="17">
        <f>[5]Outubro!$B$28</f>
        <v>27.695833333333336</v>
      </c>
      <c r="Z9" s="17">
        <f>[5]Outubro!$B$29</f>
        <v>29.074999999999999</v>
      </c>
      <c r="AA9" s="17">
        <f>[5]Outubro!$B$30</f>
        <v>26.983333333333331</v>
      </c>
      <c r="AB9" s="17">
        <f>[5]Outubro!$B$31</f>
        <v>23.158333333333335</v>
      </c>
      <c r="AC9" s="17">
        <f>[5]Outubro!$B$32</f>
        <v>24.387499999999999</v>
      </c>
      <c r="AD9" s="17">
        <f>[5]Outubro!$B$33</f>
        <v>26.987499999999997</v>
      </c>
      <c r="AE9" s="17">
        <f>[5]Outubro!$B$34</f>
        <v>26.083333333333332</v>
      </c>
      <c r="AF9" s="17">
        <f>[5]Outubro!$B$35</f>
        <v>23.391666666666666</v>
      </c>
      <c r="AG9" s="29">
        <f t="shared" si="1"/>
        <v>25.511693548387104</v>
      </c>
    </row>
    <row r="10" spans="1:34" ht="17.100000000000001" customHeight="1" x14ac:dyDescent="0.2">
      <c r="A10" s="15" t="s">
        <v>2</v>
      </c>
      <c r="B10" s="17">
        <f>[6]Outubro!$B$5</f>
        <v>24.095833333333331</v>
      </c>
      <c r="C10" s="17">
        <f>[6]Outubro!$B$6</f>
        <v>27.883333333333329</v>
      </c>
      <c r="D10" s="17">
        <f>[6]Outubro!$B$7</f>
        <v>22.799999999999997</v>
      </c>
      <c r="E10" s="17">
        <f>[6]Outubro!$B$8</f>
        <v>22.087500000000006</v>
      </c>
      <c r="F10" s="17">
        <f>[6]Outubro!$B$9</f>
        <v>25.191666666666663</v>
      </c>
      <c r="G10" s="17">
        <f>[6]Outubro!$B$10</f>
        <v>28.095833333333335</v>
      </c>
      <c r="H10" s="17">
        <f>[6]Outubro!$B$11</f>
        <v>28.379166666666674</v>
      </c>
      <c r="I10" s="17">
        <f>[6]Outubro!$B$12</f>
        <v>27.737500000000008</v>
      </c>
      <c r="J10" s="17">
        <f>[6]Outubro!$B$13</f>
        <v>25.837499999999995</v>
      </c>
      <c r="K10" s="17">
        <f>[6]Outubro!$B$14</f>
        <v>20.983333333333331</v>
      </c>
      <c r="L10" s="17">
        <f>[6]Outubro!$B$15</f>
        <v>17.045833333333334</v>
      </c>
      <c r="M10" s="17">
        <f>[6]Outubro!$B$16</f>
        <v>15.683333333333332</v>
      </c>
      <c r="N10" s="17">
        <f>[6]Outubro!$B$17</f>
        <v>20.762499999999999</v>
      </c>
      <c r="O10" s="17">
        <f>[6]Outubro!$B$18</f>
        <v>27.429166666666671</v>
      </c>
      <c r="P10" s="17">
        <f>[6]Outubro!$B$19</f>
        <v>28.908333333333335</v>
      </c>
      <c r="Q10" s="17">
        <f>[6]Outubro!$B$20</f>
        <v>29.212499999999995</v>
      </c>
      <c r="R10" s="17">
        <f>[6]Outubro!$B$21</f>
        <v>29.858333333333331</v>
      </c>
      <c r="S10" s="17">
        <f>[6]Outubro!$B$22</f>
        <v>29.208333333333332</v>
      </c>
      <c r="T10" s="17">
        <f>[6]Outubro!$B$23</f>
        <v>29.204166666666669</v>
      </c>
      <c r="U10" s="17">
        <f>[6]Outubro!$B$24</f>
        <v>29.629166666666666</v>
      </c>
      <c r="V10" s="17">
        <f>[6]Outubro!$B$25</f>
        <v>29.883333333333336</v>
      </c>
      <c r="W10" s="17">
        <f>[6]Outubro!$B$26</f>
        <v>30.362499999999997</v>
      </c>
      <c r="X10" s="17">
        <f>[6]Outubro!$B$27</f>
        <v>26.666666666666668</v>
      </c>
      <c r="Y10" s="17">
        <f>[6]Outubro!$B$28</f>
        <v>26.395833333333329</v>
      </c>
      <c r="Z10" s="17">
        <f>[6]Outubro!$B$29</f>
        <v>28.120833333333334</v>
      </c>
      <c r="AA10" s="17">
        <f>[6]Outubro!$B$30</f>
        <v>24.595833333333331</v>
      </c>
      <c r="AB10" s="17">
        <f>[6]Outubro!$B$31</f>
        <v>24.029166666666665</v>
      </c>
      <c r="AC10" s="17">
        <f>[6]Outubro!$B$32</f>
        <v>24.9375</v>
      </c>
      <c r="AD10" s="17">
        <f>[6]Outubro!$B$33</f>
        <v>27.195833333333329</v>
      </c>
      <c r="AE10" s="17">
        <f>[6]Outubro!$B$34</f>
        <v>26.545833333333331</v>
      </c>
      <c r="AF10" s="17">
        <f>[6]Outubro!$B$35</f>
        <v>22.445833333333329</v>
      </c>
      <c r="AG10" s="29">
        <f t="shared" si="1"/>
        <v>25.845564516129027</v>
      </c>
    </row>
    <row r="11" spans="1:34" ht="17.100000000000001" customHeight="1" x14ac:dyDescent="0.2">
      <c r="A11" s="15" t="s">
        <v>3</v>
      </c>
      <c r="B11" s="17">
        <f>[7]Outubro!$B$5</f>
        <v>25.687499999999996</v>
      </c>
      <c r="C11" s="17">
        <f>[7]Outubro!$B$6</f>
        <v>29.191666666666663</v>
      </c>
      <c r="D11" s="17">
        <f>[7]Outubro!$B$7</f>
        <v>25.945833333333336</v>
      </c>
      <c r="E11" s="17">
        <f>[7]Outubro!$B$8</f>
        <v>23.095833333333331</v>
      </c>
      <c r="F11" s="17">
        <f>[7]Outubro!$B$9</f>
        <v>25.174999999999997</v>
      </c>
      <c r="G11" s="17">
        <f>[7]Outubro!$B$10</f>
        <v>27.841666666666669</v>
      </c>
      <c r="H11" s="17">
        <f>[7]Outubro!$B$11</f>
        <v>28.658333333333331</v>
      </c>
      <c r="I11" s="17">
        <f>[7]Outubro!$B$12</f>
        <v>29.329166666666669</v>
      </c>
      <c r="J11" s="17">
        <f>[7]Outubro!$B$13</f>
        <v>27.587499999999995</v>
      </c>
      <c r="K11" s="17">
        <f>[7]Outubro!$B$14</f>
        <v>23.708333333333332</v>
      </c>
      <c r="L11" s="17">
        <f>[7]Outubro!$B$15</f>
        <v>24.1875</v>
      </c>
      <c r="M11" s="17">
        <f>[7]Outubro!$B$16</f>
        <v>22.774999999999995</v>
      </c>
      <c r="N11" s="17">
        <f>[7]Outubro!$B$17</f>
        <v>23.912499999999998</v>
      </c>
      <c r="O11" s="17">
        <f>[7]Outubro!$B$18</f>
        <v>28.508333333333329</v>
      </c>
      <c r="P11" s="17">
        <f>[7]Outubro!$B$19</f>
        <v>28.587499999999995</v>
      </c>
      <c r="Q11" s="17">
        <f>[7]Outubro!$B$20</f>
        <v>30.0625</v>
      </c>
      <c r="R11" s="17">
        <f>[7]Outubro!$B$21</f>
        <v>29.966666666666665</v>
      </c>
      <c r="S11" s="17">
        <f>[7]Outubro!$B$22</f>
        <v>30.262500000000003</v>
      </c>
      <c r="T11" s="17">
        <f>[7]Outubro!$B$23</f>
        <v>30.1875</v>
      </c>
      <c r="U11" s="17">
        <f>[7]Outubro!$B$24</f>
        <v>30.325000000000003</v>
      </c>
      <c r="V11" s="17">
        <f>[7]Outubro!$B$25</f>
        <v>29.083333333333332</v>
      </c>
      <c r="W11" s="17">
        <f>[7]Outubro!$B$26</f>
        <v>29.258333333333336</v>
      </c>
      <c r="X11" s="17">
        <f>[7]Outubro!$B$27</f>
        <v>26.025000000000006</v>
      </c>
      <c r="Y11" s="17">
        <f>[7]Outubro!$B$28</f>
        <v>26.920833333333331</v>
      </c>
      <c r="Z11" s="17">
        <f>[7]Outubro!$B$29</f>
        <v>25.9375</v>
      </c>
      <c r="AA11" s="17">
        <f>[7]Outubro!$B$30</f>
        <v>25.737500000000001</v>
      </c>
      <c r="AB11" s="17">
        <f>[7]Outubro!$B$31</f>
        <v>25.925000000000001</v>
      </c>
      <c r="AC11" s="17">
        <f>[7]Outubro!$B$32</f>
        <v>25.137500000000003</v>
      </c>
      <c r="AD11" s="17">
        <f>[7]Outubro!$B$33</f>
        <v>26.904166666666669</v>
      </c>
      <c r="AE11" s="17">
        <f>[7]Outubro!$B$34</f>
        <v>27.987500000000001</v>
      </c>
      <c r="AF11" s="17">
        <f>[7]Outubro!$B$35</f>
        <v>24.070833333333336</v>
      </c>
      <c r="AG11" s="29">
        <f t="shared" si="1"/>
        <v>27.031720430107526</v>
      </c>
    </row>
    <row r="12" spans="1:34" ht="17.100000000000001" customHeight="1" x14ac:dyDescent="0.2">
      <c r="A12" s="15" t="s">
        <v>4</v>
      </c>
      <c r="B12" s="17">
        <f>[8]Outubro!$B$5</f>
        <v>23.983333333333338</v>
      </c>
      <c r="C12" s="17">
        <f>[8]Outubro!$B$6</f>
        <v>27.929166666666671</v>
      </c>
      <c r="D12" s="17">
        <f>[8]Outubro!$B$7</f>
        <v>24.179166666666671</v>
      </c>
      <c r="E12" s="17">
        <f>[8]Outubro!$B$8</f>
        <v>22.187500000000004</v>
      </c>
      <c r="F12" s="17">
        <f>[8]Outubro!$B$9</f>
        <v>24.370833333333334</v>
      </c>
      <c r="G12" s="17">
        <f>[8]Outubro!$B$10</f>
        <v>26.895833333333332</v>
      </c>
      <c r="H12" s="17">
        <f>[8]Outubro!$B$11</f>
        <v>27.641666666666666</v>
      </c>
      <c r="I12" s="17">
        <f>[8]Outubro!$B$12</f>
        <v>27.624999999999996</v>
      </c>
      <c r="J12" s="17">
        <f>[8]Outubro!$B$13</f>
        <v>26.733333333333331</v>
      </c>
      <c r="K12" s="17">
        <f>[8]Outubro!$B$14</f>
        <v>21.958333333333332</v>
      </c>
      <c r="L12" s="17">
        <f>[8]Outubro!$B$15</f>
        <v>20.675000000000001</v>
      </c>
      <c r="M12" s="17">
        <f>[8]Outubro!$B$16</f>
        <v>19.36666666666666</v>
      </c>
      <c r="N12" s="17">
        <f>[8]Outubro!$B$17</f>
        <v>22.058333333333334</v>
      </c>
      <c r="O12" s="17">
        <f>[8]Outubro!$B$18</f>
        <v>27.433333333333337</v>
      </c>
      <c r="P12" s="17">
        <f>[8]Outubro!$B$19</f>
        <v>28.695833333333329</v>
      </c>
      <c r="Q12" s="17">
        <f>[8]Outubro!$B$20</f>
        <v>28.424999999999997</v>
      </c>
      <c r="R12" s="17">
        <f>[8]Outubro!$B$21</f>
        <v>30.1875</v>
      </c>
      <c r="S12" s="17">
        <f>[8]Outubro!$B$22</f>
        <v>29.095833333333331</v>
      </c>
      <c r="T12" s="17">
        <f>[8]Outubro!$B$23</f>
        <v>28.733333333333334</v>
      </c>
      <c r="U12" s="17">
        <f>[8]Outubro!$B$24</f>
        <v>29.32083333333334</v>
      </c>
      <c r="V12" s="17">
        <f>[8]Outubro!$B$25</f>
        <v>26.266666666666669</v>
      </c>
      <c r="W12" s="17">
        <f>[8]Outubro!$B$26</f>
        <v>28.066666666666663</v>
      </c>
      <c r="X12" s="17">
        <f>[8]Outubro!$B$27</f>
        <v>23.475000000000005</v>
      </c>
      <c r="Y12" s="17">
        <f>[8]Outubro!$B$28</f>
        <v>25.625</v>
      </c>
      <c r="Z12" s="17">
        <f>[8]Outubro!$B$29</f>
        <v>25.099999999999998</v>
      </c>
      <c r="AA12" s="17">
        <f>[8]Outubro!$B$30</f>
        <v>23.675000000000001</v>
      </c>
      <c r="AB12" s="17">
        <f>[8]Outubro!$B$31</f>
        <v>23.504166666666666</v>
      </c>
      <c r="AC12" s="17">
        <f>[8]Outubro!$B$32</f>
        <v>22.224999999999998</v>
      </c>
      <c r="AD12" s="17">
        <f>[8]Outubro!$B$33</f>
        <v>25.016666666666669</v>
      </c>
      <c r="AE12" s="17">
        <f>[8]Outubro!$B$34</f>
        <v>24.116666666666664</v>
      </c>
      <c r="AF12" s="17">
        <f>[8]Outubro!$B$35</f>
        <v>21.429166666666664</v>
      </c>
      <c r="AG12" s="29">
        <f t="shared" si="1"/>
        <v>25.35470430107527</v>
      </c>
    </row>
    <row r="13" spans="1:34" ht="17.100000000000001" customHeight="1" x14ac:dyDescent="0.2">
      <c r="A13" s="15" t="s">
        <v>5</v>
      </c>
      <c r="B13" s="17" t="str">
        <f>[9]Outubro!$B$5</f>
        <v>*</v>
      </c>
      <c r="C13" s="17" t="str">
        <f>[9]Outubro!$B$6</f>
        <v>*</v>
      </c>
      <c r="D13" s="17">
        <f>[9]Outubro!$B$7</f>
        <v>23.112500000000001</v>
      </c>
      <c r="E13" s="17">
        <f>[9]Outubro!$B$8</f>
        <v>21.445833333333336</v>
      </c>
      <c r="F13" s="17">
        <f>[9]Outubro!$B$9</f>
        <v>25.737499999999997</v>
      </c>
      <c r="G13" s="17">
        <f>[9]Outubro!$B$10</f>
        <v>30.745833333333337</v>
      </c>
      <c r="H13" s="17">
        <f>[9]Outubro!$B$11</f>
        <v>30.895833333333332</v>
      </c>
      <c r="I13" s="17">
        <f>[9]Outubro!$B$12</f>
        <v>29.245833333333326</v>
      </c>
      <c r="J13" s="17">
        <f>[9]Outubro!$B$13</f>
        <v>27.55416666666666</v>
      </c>
      <c r="K13" s="17">
        <f>[9]Outubro!$B$14</f>
        <v>20.574999999999996</v>
      </c>
      <c r="L13" s="17">
        <f>[9]Outubro!$B$15</f>
        <v>17.654166666666665</v>
      </c>
      <c r="M13" s="17">
        <f>[9]Outubro!$B$16</f>
        <v>18.070833333333333</v>
      </c>
      <c r="N13" s="17">
        <f>[9]Outubro!$B$17</f>
        <v>22.879166666666666</v>
      </c>
      <c r="O13" s="17">
        <f>[9]Outubro!$B$18</f>
        <v>29.633333333333336</v>
      </c>
      <c r="P13" s="17">
        <f>[9]Outubro!$B$19</f>
        <v>31.733333333333334</v>
      </c>
      <c r="Q13" s="17">
        <f>[9]Outubro!$B$20</f>
        <v>32.045833333333327</v>
      </c>
      <c r="R13" s="17">
        <f>[9]Outubro!$B$21</f>
        <v>31.545833333333334</v>
      </c>
      <c r="S13" s="17">
        <f>[9]Outubro!$B$22</f>
        <v>29.100000000000005</v>
      </c>
      <c r="T13" s="17">
        <f>[9]Outubro!$B$23</f>
        <v>30.599999999999998</v>
      </c>
      <c r="U13" s="17">
        <f>[9]Outubro!$B$24</f>
        <v>32.495833333333337</v>
      </c>
      <c r="V13" s="17">
        <f>[9]Outubro!$B$25</f>
        <v>32.616666666666667</v>
      </c>
      <c r="W13" s="17">
        <f>[9]Outubro!$B$26</f>
        <v>33.054166666666667</v>
      </c>
      <c r="X13" s="17">
        <f>[9]Outubro!$B$27</f>
        <v>32.533333333333339</v>
      </c>
      <c r="Y13" s="17">
        <f>[9]Outubro!$B$28</f>
        <v>29.845833333333331</v>
      </c>
      <c r="Z13" s="17">
        <f>[9]Outubro!$B$29</f>
        <v>31.074999999999999</v>
      </c>
      <c r="AA13" s="17">
        <f>[9]Outubro!$B$30</f>
        <v>29.008333333333329</v>
      </c>
      <c r="AB13" s="17">
        <f>[9]Outubro!$B$31</f>
        <v>27.304166666666664</v>
      </c>
      <c r="AC13" s="17">
        <f>[9]Outubro!$B$32</f>
        <v>26.975000000000005</v>
      </c>
      <c r="AD13" s="17">
        <f>[9]Outubro!$B$33</f>
        <v>29.633333333333329</v>
      </c>
      <c r="AE13" s="17">
        <f>[9]Outubro!$B$34</f>
        <v>28.829166666666669</v>
      </c>
      <c r="AF13" s="17">
        <f>[9]Outubro!$B$35</f>
        <v>25.704166666666666</v>
      </c>
      <c r="AG13" s="29">
        <f t="shared" si="1"/>
        <v>27.987931034482763</v>
      </c>
    </row>
    <row r="14" spans="1:34" ht="17.100000000000001" customHeight="1" x14ac:dyDescent="0.2">
      <c r="A14" s="15" t="s">
        <v>47</v>
      </c>
      <c r="B14" s="17">
        <f>[10]Outubro!$B$5</f>
        <v>24.512499999999999</v>
      </c>
      <c r="C14" s="17">
        <f>[10]Outubro!$B$6</f>
        <v>27.674999999999997</v>
      </c>
      <c r="D14" s="17">
        <f>[10]Outubro!$B$7</f>
        <v>24.545833333333338</v>
      </c>
      <c r="E14" s="17">
        <f>[10]Outubro!$B$8</f>
        <v>23.57083333333334</v>
      </c>
      <c r="F14" s="17">
        <f>[10]Outubro!$B$9</f>
        <v>25.470833333333335</v>
      </c>
      <c r="G14" s="17">
        <f>[10]Outubro!$B$10</f>
        <v>28.224999999999998</v>
      </c>
      <c r="H14" s="17">
        <f>[10]Outubro!$B$11</f>
        <v>28.104166666666668</v>
      </c>
      <c r="I14" s="17">
        <f>[10]Outubro!$B$12</f>
        <v>27.966666666666669</v>
      </c>
      <c r="J14" s="17">
        <f>[10]Outubro!$B$13</f>
        <v>27.387499999999999</v>
      </c>
      <c r="K14" s="17">
        <f>[10]Outubro!$B$14</f>
        <v>22.070833333333336</v>
      </c>
      <c r="L14" s="17">
        <f>[10]Outubro!$B$15</f>
        <v>21.358333333333334</v>
      </c>
      <c r="M14" s="17">
        <f>[10]Outubro!$B$16</f>
        <v>20.841666666666669</v>
      </c>
      <c r="N14" s="17">
        <f>[10]Outubro!$B$17</f>
        <v>24.029166666666665</v>
      </c>
      <c r="O14" s="17">
        <f>[10]Outubro!$B$18</f>
        <v>26.833333333333332</v>
      </c>
      <c r="P14" s="17">
        <f>[10]Outubro!$B$19</f>
        <v>28.766666666666666</v>
      </c>
      <c r="Q14" s="17">
        <f>[10]Outubro!$B$20</f>
        <v>28.420833333333324</v>
      </c>
      <c r="R14" s="17">
        <f>[10]Outubro!$B$21</f>
        <v>30.554166666666664</v>
      </c>
      <c r="S14" s="17">
        <f>[10]Outubro!$B$22</f>
        <v>30.704166666666669</v>
      </c>
      <c r="T14" s="17">
        <f>[10]Outubro!$B$23</f>
        <v>29.916666666666661</v>
      </c>
      <c r="U14" s="17">
        <f>[10]Outubro!$B$24</f>
        <v>28.700000000000006</v>
      </c>
      <c r="V14" s="17">
        <f>[10]Outubro!$B$25</f>
        <v>28.541666666666668</v>
      </c>
      <c r="W14" s="17">
        <f>[10]Outubro!$B$26</f>
        <v>29.066666666666666</v>
      </c>
      <c r="X14" s="17">
        <f>[10]Outubro!$B$27</f>
        <v>25.120833333333334</v>
      </c>
      <c r="Y14" s="17">
        <f>[10]Outubro!$B$28</f>
        <v>26.104166666666661</v>
      </c>
      <c r="Z14" s="17">
        <f>[10]Outubro!$B$29</f>
        <v>25.633333333333336</v>
      </c>
      <c r="AA14" s="17">
        <f>[10]Outubro!$B$30</f>
        <v>24.737499999999997</v>
      </c>
      <c r="AB14" s="17">
        <f>[10]Outubro!$B$31</f>
        <v>25.358333333333334</v>
      </c>
      <c r="AC14" s="17">
        <f>[10]Outubro!$B$32</f>
        <v>22.829166666666666</v>
      </c>
      <c r="AD14" s="17">
        <f>[10]Outubro!$B$33</f>
        <v>25.899999999999995</v>
      </c>
      <c r="AE14" s="17">
        <f>[10]Outubro!$B$34</f>
        <v>25.537500000000005</v>
      </c>
      <c r="AF14" s="17">
        <f>[10]Outubro!$B$35</f>
        <v>21.904166666666669</v>
      </c>
      <c r="AG14" s="29">
        <f>AVERAGE(B14:AF14)</f>
        <v>26.141532258064512</v>
      </c>
    </row>
    <row r="15" spans="1:34" ht="17.100000000000001" customHeight="1" x14ac:dyDescent="0.2">
      <c r="A15" s="15" t="s">
        <v>6</v>
      </c>
      <c r="B15" s="17">
        <f>[11]Outubro!$B$5</f>
        <v>25.070833333333326</v>
      </c>
      <c r="C15" s="17">
        <f>[11]Outubro!$B$6</f>
        <v>27.891666666666669</v>
      </c>
      <c r="D15" s="17">
        <f>[11]Outubro!$B$7</f>
        <v>23.854166666666671</v>
      </c>
      <c r="E15" s="17">
        <f>[11]Outubro!$B$8</f>
        <v>23.724999999999998</v>
      </c>
      <c r="F15" s="17">
        <f>[11]Outubro!$B$9</f>
        <v>26.870833333333334</v>
      </c>
      <c r="G15" s="17">
        <f>[11]Outubro!$B$10</f>
        <v>28.912499999999994</v>
      </c>
      <c r="H15" s="17">
        <f>[11]Outubro!$B$11</f>
        <v>28.879166666666663</v>
      </c>
      <c r="I15" s="17">
        <f>[11]Outubro!$B$12</f>
        <v>28.979166666666668</v>
      </c>
      <c r="J15" s="17">
        <f>[11]Outubro!$B$13</f>
        <v>28.429166666666664</v>
      </c>
      <c r="K15" s="17">
        <f>[11]Outubro!$B$14</f>
        <v>24.504166666666666</v>
      </c>
      <c r="L15" s="17">
        <f>[11]Outubro!$B$15</f>
        <v>20.504166666666666</v>
      </c>
      <c r="M15" s="17">
        <f>[11]Outubro!$B$16</f>
        <v>20.470833333333335</v>
      </c>
      <c r="N15" s="17">
        <f>[11]Outubro!$B$17</f>
        <v>24.029166666666665</v>
      </c>
      <c r="O15" s="17">
        <f>[11]Outubro!$B$18</f>
        <v>27.620833333333326</v>
      </c>
      <c r="P15" s="17">
        <f>[11]Outubro!$B$19</f>
        <v>28.879166666666663</v>
      </c>
      <c r="Q15" s="17">
        <f>[11]Outubro!$B$20</f>
        <v>29.287499999999994</v>
      </c>
      <c r="R15" s="17">
        <f>[11]Outubro!$B$21</f>
        <v>30.291666666666668</v>
      </c>
      <c r="S15" s="17">
        <f>[11]Outubro!$B$22</f>
        <v>31.408333333333335</v>
      </c>
      <c r="T15" s="17">
        <f>[11]Outubro!$B$23</f>
        <v>28.841666666666669</v>
      </c>
      <c r="U15" s="17">
        <f>[11]Outubro!$B$24</f>
        <v>29.862500000000001</v>
      </c>
      <c r="V15" s="17">
        <f>[11]Outubro!$B$25</f>
        <v>30.162499999999998</v>
      </c>
      <c r="W15" s="17">
        <f>[11]Outubro!$B$26</f>
        <v>30.387500000000003</v>
      </c>
      <c r="X15" s="17">
        <f>[11]Outubro!$B$27</f>
        <v>27.979166666666668</v>
      </c>
      <c r="Y15" s="17">
        <f>[11]Outubro!$B$28</f>
        <v>27.570833333333336</v>
      </c>
      <c r="Z15" s="17">
        <f>[11]Outubro!$B$29</f>
        <v>28.750000000000004</v>
      </c>
      <c r="AA15" s="17">
        <f>[11]Outubro!$B$30</f>
        <v>26.012500000000006</v>
      </c>
      <c r="AB15" s="17">
        <f>[11]Outubro!$B$31</f>
        <v>27.595833333333331</v>
      </c>
      <c r="AC15" s="17">
        <f>[11]Outubro!$B$32</f>
        <v>26.95</v>
      </c>
      <c r="AD15" s="17">
        <f>[11]Outubro!$B$33</f>
        <v>27.420833333333334</v>
      </c>
      <c r="AE15" s="17">
        <f>[11]Outubro!$B$34</f>
        <v>26.641666666666669</v>
      </c>
      <c r="AF15" s="17">
        <f>[11]Outubro!$B$35</f>
        <v>25.083333333333339</v>
      </c>
      <c r="AG15" s="29">
        <f t="shared" si="1"/>
        <v>27.189247311827963</v>
      </c>
    </row>
    <row r="16" spans="1:34" ht="17.100000000000001" customHeight="1" x14ac:dyDescent="0.2">
      <c r="A16" s="15" t="s">
        <v>7</v>
      </c>
      <c r="B16" s="17">
        <f>[12]Outubro!$B$5</f>
        <v>23.145833333333332</v>
      </c>
      <c r="C16" s="17">
        <f>[12]Outubro!$B$6</f>
        <v>27.358333333333331</v>
      </c>
      <c r="D16" s="17">
        <f>[12]Outubro!$B$7</f>
        <v>20.954166666666666</v>
      </c>
      <c r="E16" s="17">
        <f>[12]Outubro!$B$8</f>
        <v>21.337499999999995</v>
      </c>
      <c r="F16" s="17">
        <f>[12]Outubro!$B$9</f>
        <v>25.254166666666666</v>
      </c>
      <c r="G16" s="17">
        <f>[12]Outubro!$B$10</f>
        <v>27.025000000000002</v>
      </c>
      <c r="H16" s="17">
        <f>[12]Outubro!$B$11</f>
        <v>28.216666666666669</v>
      </c>
      <c r="I16" s="17">
        <f>[12]Outubro!$B$12</f>
        <v>28.32083333333334</v>
      </c>
      <c r="J16" s="17">
        <f>[12]Outubro!$B$13</f>
        <v>26.549999999999997</v>
      </c>
      <c r="K16" s="17">
        <f>[12]Outubro!$B$14</f>
        <v>19.05</v>
      </c>
      <c r="L16" s="17">
        <f>[12]Outubro!$B$15</f>
        <v>15.100000000000003</v>
      </c>
      <c r="M16" s="17">
        <f>[12]Outubro!$B$16</f>
        <v>13.954166666666667</v>
      </c>
      <c r="N16" s="17">
        <f>[12]Outubro!$B$17</f>
        <v>17.587499999999999</v>
      </c>
      <c r="O16" s="17">
        <f>[12]Outubro!$B$18</f>
        <v>25.791666666666668</v>
      </c>
      <c r="P16" s="17">
        <f>[12]Outubro!$B$19</f>
        <v>28.416666666666661</v>
      </c>
      <c r="Q16" s="17">
        <f>[12]Outubro!$B$20</f>
        <v>29.179166666666664</v>
      </c>
      <c r="R16" s="17">
        <f>[12]Outubro!$B$21</f>
        <v>27.133333333333329</v>
      </c>
      <c r="S16" s="17">
        <f>[12]Outubro!$B$22</f>
        <v>25.679166666666671</v>
      </c>
      <c r="T16" s="17">
        <f>[12]Outubro!$B$23</f>
        <v>26.462500000000002</v>
      </c>
      <c r="U16" s="17">
        <f>[12]Outubro!$B$24</f>
        <v>30.0625</v>
      </c>
      <c r="V16" s="17">
        <f>[12]Outubro!$B$25</f>
        <v>29.620833333333326</v>
      </c>
      <c r="W16" s="17">
        <f>[12]Outubro!$B$26</f>
        <v>30.283333333333331</v>
      </c>
      <c r="X16" s="17">
        <f>[12]Outubro!$B$27</f>
        <v>23.950000000000003</v>
      </c>
      <c r="Y16" s="17">
        <f>[12]Outubro!$B$28</f>
        <v>24.712499999999995</v>
      </c>
      <c r="Z16" s="17">
        <f>[12]Outubro!$B$29</f>
        <v>25.454166666666666</v>
      </c>
      <c r="AA16" s="17">
        <f>[12]Outubro!$B$30</f>
        <v>23.174999999999997</v>
      </c>
      <c r="AB16" s="17">
        <f>[12]Outubro!$B$31</f>
        <v>21.929166666666664</v>
      </c>
      <c r="AC16" s="17">
        <f>[12]Outubro!$B$32</f>
        <v>23.858333333333331</v>
      </c>
      <c r="AD16" s="17">
        <f>[12]Outubro!$B$33</f>
        <v>26.537499999999998</v>
      </c>
      <c r="AE16" s="17">
        <f>[12]Outubro!$B$34</f>
        <v>25.866666666666664</v>
      </c>
      <c r="AF16" s="17">
        <f>[12]Outubro!$B$35</f>
        <v>23.241666666666664</v>
      </c>
      <c r="AG16" s="29">
        <f t="shared" si="1"/>
        <v>24.684139784946236</v>
      </c>
    </row>
    <row r="17" spans="1:33" ht="17.100000000000001" customHeight="1" x14ac:dyDescent="0.2">
      <c r="A17" s="15" t="s">
        <v>8</v>
      </c>
      <c r="B17" s="17">
        <f>[13]Outubro!$B$5</f>
        <v>22.4375</v>
      </c>
      <c r="C17" s="17">
        <f>[13]Outubro!$B$6</f>
        <v>25.737500000000001</v>
      </c>
      <c r="D17" s="17">
        <f>[13]Outubro!$B$7</f>
        <v>20.745833333333334</v>
      </c>
      <c r="E17" s="17">
        <f>[13]Outubro!$B$8</f>
        <v>21.654166666666669</v>
      </c>
      <c r="F17" s="17">
        <f>[13]Outubro!$B$9</f>
        <v>23.974999999999998</v>
      </c>
      <c r="G17" s="17">
        <f>[13]Outubro!$B$10</f>
        <v>25.737500000000001</v>
      </c>
      <c r="H17" s="17">
        <f>[13]Outubro!$B$11</f>
        <v>26.729166666666668</v>
      </c>
      <c r="I17" s="17">
        <f>[13]Outubro!$B$12</f>
        <v>29.258333333333329</v>
      </c>
      <c r="J17" s="17">
        <f>[13]Outubro!$B$13</f>
        <v>24.283333333333331</v>
      </c>
      <c r="K17" s="17">
        <f>[13]Outubro!$B$14</f>
        <v>20.275000000000002</v>
      </c>
      <c r="L17" s="17">
        <f>[13]Outubro!$B$15</f>
        <v>16.533333333333335</v>
      </c>
      <c r="M17" s="17">
        <f>[13]Outubro!$B$16</f>
        <v>15.279166666666669</v>
      </c>
      <c r="N17" s="17">
        <f>[13]Outubro!$B$17</f>
        <v>18.366666666666667</v>
      </c>
      <c r="O17" s="17">
        <f>[13]Outubro!$B$18</f>
        <v>25.695833333333336</v>
      </c>
      <c r="P17" s="17">
        <f>[13]Outubro!$B$19</f>
        <v>28.945833333333336</v>
      </c>
      <c r="Q17" s="17">
        <f>[13]Outubro!$B$20</f>
        <v>28.058333333333326</v>
      </c>
      <c r="R17" s="17">
        <f>[13]Outubro!$B$21</f>
        <v>25.420833333333338</v>
      </c>
      <c r="S17" s="17">
        <f>[13]Outubro!$B$22</f>
        <v>25.308333333333337</v>
      </c>
      <c r="T17" s="17">
        <f>[13]Outubro!$B$23</f>
        <v>25.24166666666666</v>
      </c>
      <c r="U17" s="17">
        <f>[13]Outubro!$B$24</f>
        <v>29.241666666666671</v>
      </c>
      <c r="V17" s="17">
        <f>[13]Outubro!$B$25</f>
        <v>29.583333333333332</v>
      </c>
      <c r="W17" s="17">
        <f>[13]Outubro!$B$26</f>
        <v>30.666666666666671</v>
      </c>
      <c r="X17" s="17">
        <f>[13]Outubro!$B$27</f>
        <v>24.4375</v>
      </c>
      <c r="Y17" s="17">
        <f>[13]Outubro!$B$28</f>
        <v>24.862499999999994</v>
      </c>
      <c r="Z17" s="17">
        <f>[13]Outubro!$B$29</f>
        <v>25.262500000000003</v>
      </c>
      <c r="AA17" s="17">
        <f>[13]Outubro!$B$30</f>
        <v>24.787500000000005</v>
      </c>
      <c r="AB17" s="17">
        <f>[13]Outubro!$B$31</f>
        <v>22.341666666666665</v>
      </c>
      <c r="AC17" s="17">
        <f>[13]Outubro!$B$32</f>
        <v>24.629166666666666</v>
      </c>
      <c r="AD17" s="17">
        <f>[13]Outubro!$B$33</f>
        <v>26.145833333333339</v>
      </c>
      <c r="AE17" s="17">
        <f>[13]Outubro!$B$34</f>
        <v>25.599999999999998</v>
      </c>
      <c r="AF17" s="17">
        <f>[13]Outubro!$B$35</f>
        <v>24.079166666666669</v>
      </c>
      <c r="AG17" s="29">
        <f t="shared" si="1"/>
        <v>24.558736559139792</v>
      </c>
    </row>
    <row r="18" spans="1:33" ht="17.100000000000001" customHeight="1" x14ac:dyDescent="0.2">
      <c r="A18" s="15" t="s">
        <v>9</v>
      </c>
      <c r="B18" s="17">
        <f>[14]Outubro!$B$5</f>
        <v>23.220833333333328</v>
      </c>
      <c r="C18" s="17">
        <f>[14]Outubro!$B$6</f>
        <v>27.679166666666671</v>
      </c>
      <c r="D18" s="17">
        <f>[14]Outubro!$B$7</f>
        <v>22.104166666666668</v>
      </c>
      <c r="E18" s="17">
        <f>[14]Outubro!$B$8</f>
        <v>22.616666666666664</v>
      </c>
      <c r="F18" s="17">
        <f>[14]Outubro!$B$9</f>
        <v>25.775000000000002</v>
      </c>
      <c r="G18" s="17">
        <f>[14]Outubro!$B$10</f>
        <v>26.525000000000002</v>
      </c>
      <c r="H18" s="17">
        <f>[14]Outubro!$B$11</f>
        <v>27.887500000000003</v>
      </c>
      <c r="I18" s="17">
        <f>[14]Outubro!$B$12</f>
        <v>29.499999999999996</v>
      </c>
      <c r="J18" s="17">
        <f>[14]Outubro!$B$13</f>
        <v>26.795833333333334</v>
      </c>
      <c r="K18" s="17">
        <f>[14]Outubro!$B$14</f>
        <v>21.329166666666669</v>
      </c>
      <c r="L18" s="17">
        <f>[14]Outubro!$B$15</f>
        <v>16.862500000000004</v>
      </c>
      <c r="M18" s="17">
        <f>[14]Outubro!$B$16</f>
        <v>15.312499999999998</v>
      </c>
      <c r="N18" s="17">
        <f>[14]Outubro!$B$17</f>
        <v>19.150000000000002</v>
      </c>
      <c r="O18" s="17">
        <f>[14]Outubro!$B$18</f>
        <v>26.133333333333336</v>
      </c>
      <c r="P18" s="17">
        <f>[14]Outubro!$B$19</f>
        <v>29.212500000000002</v>
      </c>
      <c r="Q18" s="17">
        <f>[14]Outubro!$B$20</f>
        <v>28.152173913043477</v>
      </c>
      <c r="R18" s="17">
        <f>[14]Outubro!$B$21</f>
        <v>27.75</v>
      </c>
      <c r="S18" s="17">
        <f>[14]Outubro!$B$22</f>
        <v>25.658333333333331</v>
      </c>
      <c r="T18" s="17">
        <f>[14]Outubro!$B$23</f>
        <v>25.812499999999996</v>
      </c>
      <c r="U18" s="17">
        <f>[14]Outubro!$B$24</f>
        <v>29.845833333333335</v>
      </c>
      <c r="V18" s="17">
        <f>[14]Outubro!$B$25</f>
        <v>29.524999999999995</v>
      </c>
      <c r="W18" s="17">
        <f>[14]Outubro!$B$26</f>
        <v>30.941666666666674</v>
      </c>
      <c r="X18" s="17">
        <f>[14]Outubro!$B$27</f>
        <v>24.170833333333334</v>
      </c>
      <c r="Y18" s="17">
        <f>[14]Outubro!$B$28</f>
        <v>24.916666666666671</v>
      </c>
      <c r="Z18" s="17">
        <f>[14]Outubro!$B$29</f>
        <v>25.933333333333334</v>
      </c>
      <c r="AA18" s="17">
        <f>[14]Outubro!$B$30</f>
        <v>25.399999999999995</v>
      </c>
      <c r="AB18" s="17">
        <f>[14]Outubro!$B$31</f>
        <v>22.362500000000001</v>
      </c>
      <c r="AC18" s="17">
        <f>[14]Outubro!$B$32</f>
        <v>24.766666666666669</v>
      </c>
      <c r="AD18" s="17">
        <f>[14]Outubro!$B$33</f>
        <v>26.67916666666666</v>
      </c>
      <c r="AE18" s="17">
        <f>[14]Outubro!$B$34</f>
        <v>26.416666666666661</v>
      </c>
      <c r="AF18" s="17">
        <f>[14]Outubro!$B$35</f>
        <v>24.808333333333326</v>
      </c>
      <c r="AG18" s="29">
        <f t="shared" si="1"/>
        <v>25.265930341280967</v>
      </c>
    </row>
    <row r="19" spans="1:33" ht="17.100000000000001" customHeight="1" x14ac:dyDescent="0.2">
      <c r="A19" s="15" t="s">
        <v>46</v>
      </c>
      <c r="B19" s="17">
        <f>[15]Outubro!$B$5</f>
        <v>23.800000000000004</v>
      </c>
      <c r="C19" s="17">
        <f>[15]Outubro!$B$6</f>
        <v>27.066666666666663</v>
      </c>
      <c r="D19" s="17">
        <f>[15]Outubro!$B$7</f>
        <v>23.191666666666663</v>
      </c>
      <c r="E19" s="17">
        <f>[15]Outubro!$B$8</f>
        <v>22.995833333333326</v>
      </c>
      <c r="F19" s="17">
        <f>[15]Outubro!$B$9</f>
        <v>26.187500000000004</v>
      </c>
      <c r="G19" s="17">
        <f>[15]Outubro!$B$10</f>
        <v>28.079166666666666</v>
      </c>
      <c r="H19" s="17">
        <f>[15]Outubro!$B$11</f>
        <v>28.887499999999999</v>
      </c>
      <c r="I19" s="17">
        <f>[15]Outubro!$B$12</f>
        <v>28.924999999999997</v>
      </c>
      <c r="J19" s="17">
        <f>[15]Outubro!$B$13</f>
        <v>26.283333333333335</v>
      </c>
      <c r="K19" s="17">
        <f>[15]Outubro!$B$14</f>
        <v>19.179166666666664</v>
      </c>
      <c r="L19" s="17">
        <f>[15]Outubro!$B$15</f>
        <v>16.324999999999999</v>
      </c>
      <c r="M19" s="17">
        <f>[15]Outubro!$B$16</f>
        <v>14.883333333333338</v>
      </c>
      <c r="N19" s="17">
        <f>[15]Outubro!$B$17</f>
        <v>20.337500000000002</v>
      </c>
      <c r="O19" s="17">
        <f>[15]Outubro!$B$18</f>
        <v>26.587499999999995</v>
      </c>
      <c r="P19" s="17">
        <f>[15]Outubro!$B$19</f>
        <v>29.904347826086958</v>
      </c>
      <c r="Q19" s="17">
        <f>[15]Outubro!$B$20</f>
        <v>30.112500000000001</v>
      </c>
      <c r="R19" s="17">
        <f>[15]Outubro!$B$21</f>
        <v>28.037499999999994</v>
      </c>
      <c r="S19" s="17">
        <f>[15]Outubro!$B$22</f>
        <v>27.304166666666674</v>
      </c>
      <c r="T19" s="17">
        <f>[15]Outubro!$B$23</f>
        <v>28.295833333333334</v>
      </c>
      <c r="U19" s="17">
        <f>[15]Outubro!$B$24</f>
        <v>30.708333333333332</v>
      </c>
      <c r="V19" s="17">
        <f>[15]Outubro!$B$25</f>
        <v>30.843478260869563</v>
      </c>
      <c r="W19" s="17">
        <f>[15]Outubro!$B$26</f>
        <v>31.266666666666666</v>
      </c>
      <c r="X19" s="17">
        <f>[15]Outubro!$B$27</f>
        <v>29.004166666666663</v>
      </c>
      <c r="Y19" s="17">
        <f>[15]Outubro!$B$28</f>
        <v>28.208333333333339</v>
      </c>
      <c r="Z19" s="17">
        <f>[15]Outubro!$B$29</f>
        <v>29.354166666666661</v>
      </c>
      <c r="AA19" s="17">
        <f>[15]Outubro!$B$30</f>
        <v>26.791666666666671</v>
      </c>
      <c r="AB19" s="17">
        <f>[15]Outubro!$B$31</f>
        <v>24.037499999999994</v>
      </c>
      <c r="AC19" s="17">
        <f>[15]Outubro!$B$32</f>
        <v>25.673913043478262</v>
      </c>
      <c r="AD19" s="17">
        <f>[15]Outubro!$B$33</f>
        <v>27.933333333333337</v>
      </c>
      <c r="AE19" s="17">
        <f>[15]Outubro!$B$34</f>
        <v>27.625000000000004</v>
      </c>
      <c r="AF19" s="17">
        <f>[15]Outubro!$B$35</f>
        <v>25.183333333333337</v>
      </c>
      <c r="AG19" s="29">
        <f t="shared" si="1"/>
        <v>26.226238896680695</v>
      </c>
    </row>
    <row r="20" spans="1:33" ht="17.100000000000001" customHeight="1" x14ac:dyDescent="0.2">
      <c r="A20" s="15" t="s">
        <v>10</v>
      </c>
      <c r="B20" s="17">
        <f>[16]Outubro!$B$5</f>
        <v>24.366666666666664</v>
      </c>
      <c r="C20" s="17">
        <f>[16]Outubro!$B$6</f>
        <v>26.754999999999995</v>
      </c>
      <c r="D20" s="17">
        <f>[16]Outubro!$B$7</f>
        <v>22.220000000000002</v>
      </c>
      <c r="E20" s="17">
        <f>[16]Outubro!$B$8</f>
        <v>21.985714285714284</v>
      </c>
      <c r="F20" s="17">
        <f>[16]Outubro!$B$9</f>
        <v>29.72</v>
      </c>
      <c r="G20" s="17">
        <f>[16]Outubro!$B$10</f>
        <v>27.029166666666665</v>
      </c>
      <c r="H20" s="17">
        <f>[16]Outubro!$B$11</f>
        <v>28.620833333333337</v>
      </c>
      <c r="I20" s="17">
        <f>[16]Outubro!$B$12</f>
        <v>29.366666666666671</v>
      </c>
      <c r="J20" s="17">
        <f>[16]Outubro!$B$13</f>
        <v>26.879166666666666</v>
      </c>
      <c r="K20" s="17">
        <f>[16]Outubro!$B$14</f>
        <v>20.420833333333338</v>
      </c>
      <c r="L20" s="17">
        <f>[16]Outubro!$B$15</f>
        <v>16.045833333333331</v>
      </c>
      <c r="M20" s="17">
        <f>[16]Outubro!$B$16</f>
        <v>14.720833333333331</v>
      </c>
      <c r="N20" s="17">
        <f>[16]Outubro!$B$17</f>
        <v>18.995833333333337</v>
      </c>
      <c r="O20" s="17">
        <f>[16]Outubro!$B$18</f>
        <v>26.191666666666666</v>
      </c>
      <c r="P20" s="17">
        <f>[16]Outubro!$B$19</f>
        <v>29.508333333333336</v>
      </c>
      <c r="Q20" s="17">
        <f>[16]Outubro!$B$20</f>
        <v>29.704166666666666</v>
      </c>
      <c r="R20" s="17">
        <f>[16]Outubro!$B$21</f>
        <v>26.054166666666664</v>
      </c>
      <c r="S20" s="17">
        <f>[16]Outubro!$B$22</f>
        <v>25.2</v>
      </c>
      <c r="T20" s="17">
        <f>[16]Outubro!$B$23</f>
        <v>25.962500000000006</v>
      </c>
      <c r="U20" s="17">
        <f>[16]Outubro!$B$24</f>
        <v>30.370833333333326</v>
      </c>
      <c r="V20" s="17">
        <f>[16]Outubro!$B$25</f>
        <v>30.879166666666663</v>
      </c>
      <c r="W20" s="17">
        <f>[16]Outubro!$B$26</f>
        <v>31.666666666666668</v>
      </c>
      <c r="X20" s="17">
        <f>[16]Outubro!$B$27</f>
        <v>24.408333333333335</v>
      </c>
      <c r="Y20" s="17">
        <f>[16]Outubro!$B$28</f>
        <v>24.962500000000002</v>
      </c>
      <c r="Z20" s="17">
        <f>[16]Outubro!$B$29</f>
        <v>26.1875</v>
      </c>
      <c r="AA20" s="17">
        <f>[16]Outubro!$B$30</f>
        <v>24.400000000000006</v>
      </c>
      <c r="AB20" s="17">
        <f>[16]Outubro!$B$31</f>
        <v>21.920833333333338</v>
      </c>
      <c r="AC20" s="17">
        <f>[16]Outubro!$B$32</f>
        <v>24.337500000000002</v>
      </c>
      <c r="AD20" s="17">
        <f>[16]Outubro!$B$33</f>
        <v>26.395833333333332</v>
      </c>
      <c r="AE20" s="17">
        <f>[16]Outubro!$B$34</f>
        <v>26.25</v>
      </c>
      <c r="AF20" s="17">
        <f>[16]Outubro!$B$35</f>
        <v>23.616666666666664</v>
      </c>
      <c r="AG20" s="29">
        <f t="shared" ref="AG20:AG32" si="2">AVERAGE(B20:AF20)</f>
        <v>25.327200460829491</v>
      </c>
    </row>
    <row r="21" spans="1:33" ht="17.100000000000001" customHeight="1" x14ac:dyDescent="0.2">
      <c r="A21" s="15" t="s">
        <v>11</v>
      </c>
      <c r="B21" s="17">
        <f>[17]Outubro!$B$5</f>
        <v>22.962499999999995</v>
      </c>
      <c r="C21" s="17">
        <f>[17]Outubro!$B$6</f>
        <v>26.404166666666665</v>
      </c>
      <c r="D21" s="17">
        <f>[17]Outubro!$B$7</f>
        <v>21.758333333333329</v>
      </c>
      <c r="E21" s="17">
        <f>[17]Outubro!$B$8</f>
        <v>22.487500000000008</v>
      </c>
      <c r="F21" s="17">
        <f>[17]Outubro!$B$9</f>
        <v>24.533333333333331</v>
      </c>
      <c r="G21" s="17">
        <f>[17]Outubro!$B$10</f>
        <v>27.154166666666658</v>
      </c>
      <c r="H21" s="17">
        <f>[17]Outubro!$B$11</f>
        <v>27.762499999999999</v>
      </c>
      <c r="I21" s="17">
        <f>[17]Outubro!$B$12</f>
        <v>27.954166666666666</v>
      </c>
      <c r="J21" s="17">
        <f>[17]Outubro!$B$13</f>
        <v>26.375000000000004</v>
      </c>
      <c r="K21" s="17">
        <f>[17]Outubro!$B$14</f>
        <v>19.275000000000002</v>
      </c>
      <c r="L21" s="17">
        <f>[17]Outubro!$B$15</f>
        <v>16.183333333333334</v>
      </c>
      <c r="M21" s="17">
        <f>[17]Outubro!$B$16</f>
        <v>14.658333333333333</v>
      </c>
      <c r="N21" s="17">
        <f>[17]Outubro!$B$17</f>
        <v>18.879166666666666</v>
      </c>
      <c r="O21" s="17">
        <f>[17]Outubro!$B$18</f>
        <v>25.749999999999996</v>
      </c>
      <c r="P21" s="17">
        <f>[17]Outubro!$B$19</f>
        <v>28.950000000000006</v>
      </c>
      <c r="Q21" s="17">
        <f>[17]Outubro!$B$20</f>
        <v>28.887499999999999</v>
      </c>
      <c r="R21" s="17">
        <f>[17]Outubro!$B$21</f>
        <v>26.654166666666672</v>
      </c>
      <c r="S21" s="17">
        <f>[17]Outubro!$B$22</f>
        <v>27.420833333333334</v>
      </c>
      <c r="T21" s="17">
        <f>[17]Outubro!$B$23</f>
        <v>27.266666666666666</v>
      </c>
      <c r="U21" s="17">
        <f>[17]Outubro!$B$24</f>
        <v>29.450000000000003</v>
      </c>
      <c r="V21" s="17">
        <f>[17]Outubro!$B$25</f>
        <v>29.95</v>
      </c>
      <c r="W21" s="17">
        <f>[17]Outubro!$B$26</f>
        <v>30.704166666666662</v>
      </c>
      <c r="X21" s="17">
        <f>[17]Outubro!$B$27</f>
        <v>24.775000000000002</v>
      </c>
      <c r="Y21" s="17">
        <f>[17]Outubro!$B$28</f>
        <v>25.087500000000002</v>
      </c>
      <c r="Z21" s="17">
        <f>[17]Outubro!$B$29</f>
        <v>27.204166666666676</v>
      </c>
      <c r="AA21" s="17">
        <f>[17]Outubro!$B$30</f>
        <v>24.441666666666666</v>
      </c>
      <c r="AB21" s="17">
        <f>[17]Outubro!$B$31</f>
        <v>22.541666666666668</v>
      </c>
      <c r="AC21" s="17">
        <f>[17]Outubro!$B$32</f>
        <v>24.004166666666663</v>
      </c>
      <c r="AD21" s="17">
        <f>[17]Outubro!$B$33</f>
        <v>25.841666666666669</v>
      </c>
      <c r="AE21" s="17">
        <f>[17]Outubro!$B$34</f>
        <v>25.924999999999997</v>
      </c>
      <c r="AF21" s="17">
        <f>[17]Outubro!$B$35</f>
        <v>23.812500000000004</v>
      </c>
      <c r="AG21" s="29">
        <f t="shared" si="2"/>
        <v>25.001747311827952</v>
      </c>
    </row>
    <row r="22" spans="1:33" ht="17.100000000000001" customHeight="1" x14ac:dyDescent="0.2">
      <c r="A22" s="15" t="s">
        <v>12</v>
      </c>
      <c r="B22" s="17">
        <f>[18]Outubro!$B$5</f>
        <v>24.224999999999998</v>
      </c>
      <c r="C22" s="17">
        <f>[18]Outubro!$B$6</f>
        <v>28.104166666666668</v>
      </c>
      <c r="D22" s="17">
        <f>[18]Outubro!$B$7</f>
        <v>24.987500000000008</v>
      </c>
      <c r="E22" s="17">
        <f>[18]Outubro!$B$8</f>
        <v>23.9375</v>
      </c>
      <c r="F22" s="17">
        <f>[18]Outubro!$B$9</f>
        <v>26.370833333333334</v>
      </c>
      <c r="G22" s="17">
        <f>[18]Outubro!$B$10</f>
        <v>28.516666666666666</v>
      </c>
      <c r="H22" s="17">
        <f>[18]Outubro!$B$11</f>
        <v>28.337499999999995</v>
      </c>
      <c r="I22" s="17">
        <f>[18]Outubro!$B$12</f>
        <v>28.395833333333329</v>
      </c>
      <c r="J22" s="17">
        <f>[18]Outubro!$B$13</f>
        <v>26.812499999999996</v>
      </c>
      <c r="K22" s="17">
        <f>[18]Outubro!$B$14</f>
        <v>20.554166666666667</v>
      </c>
      <c r="L22" s="17">
        <f>[18]Outubro!$B$15</f>
        <v>18.3</v>
      </c>
      <c r="M22" s="17">
        <f>[18]Outubro!$B$16</f>
        <v>17</v>
      </c>
      <c r="N22" s="17">
        <f>[18]Outubro!$B$17</f>
        <v>21.320833333333336</v>
      </c>
      <c r="O22" s="17">
        <f>[18]Outubro!$B$18</f>
        <v>26.991666666666671</v>
      </c>
      <c r="P22" s="17">
        <f>[18]Outubro!$B$19</f>
        <v>30.216666666666665</v>
      </c>
      <c r="Q22" s="17">
        <f>[18]Outubro!$B$20</f>
        <v>29.220833333333331</v>
      </c>
      <c r="R22" s="17">
        <f>[18]Outubro!$B$21</f>
        <v>28.779166666666665</v>
      </c>
      <c r="S22" s="17">
        <f>[18]Outubro!$B$22</f>
        <v>28.470833333333335</v>
      </c>
      <c r="T22" s="17">
        <f>[18]Outubro!$B$23</f>
        <v>29.587500000000002</v>
      </c>
      <c r="U22" s="17">
        <f>[18]Outubro!$B$24</f>
        <v>30.266666666666669</v>
      </c>
      <c r="V22" s="17">
        <f>[18]Outubro!$B$25</f>
        <v>30.458333333333329</v>
      </c>
      <c r="W22" s="17">
        <f>[18]Outubro!$B$26</f>
        <v>30.900000000000002</v>
      </c>
      <c r="X22" s="17">
        <f>[18]Outubro!$B$27</f>
        <v>29.333333333333332</v>
      </c>
      <c r="Y22" s="17">
        <f>[18]Outubro!$B$28</f>
        <v>28.408333333333331</v>
      </c>
      <c r="Z22" s="17">
        <f>[18]Outubro!$B$29</f>
        <v>29.837500000000006</v>
      </c>
      <c r="AA22" s="17">
        <f>[18]Outubro!$B$30</f>
        <v>26.341666666666665</v>
      </c>
      <c r="AB22" s="17">
        <f>[18]Outubro!$B$31</f>
        <v>24.370833333333334</v>
      </c>
      <c r="AC22" s="17">
        <f>[18]Outubro!$B$32</f>
        <v>26.291666666666668</v>
      </c>
      <c r="AD22" s="17">
        <f>[18]Outubro!$B$33</f>
        <v>28.308333333333337</v>
      </c>
      <c r="AE22" s="17">
        <f>[18]Outubro!$B$34</f>
        <v>27.145833333333339</v>
      </c>
      <c r="AF22" s="17">
        <f>[18]Outubro!$B$35</f>
        <v>24.987499999999997</v>
      </c>
      <c r="AG22" s="29">
        <f t="shared" si="2"/>
        <v>26.670295698924729</v>
      </c>
    </row>
    <row r="23" spans="1:33" ht="17.100000000000001" customHeight="1" x14ac:dyDescent="0.2">
      <c r="A23" s="15" t="s">
        <v>13</v>
      </c>
      <c r="B23" s="17" t="str">
        <f>[19]Outubro!$B$5</f>
        <v>*</v>
      </c>
      <c r="C23" s="17">
        <f>[19]Outubro!$B$6</f>
        <v>32.699999999999996</v>
      </c>
      <c r="D23" s="17">
        <f>[19]Outubro!$B$7</f>
        <v>26.920833333333334</v>
      </c>
      <c r="E23" s="17">
        <f>[19]Outubro!$B$8</f>
        <v>23.149999999999995</v>
      </c>
      <c r="F23" s="17">
        <f>[19]Outubro!$B$9</f>
        <v>26.345833333333335</v>
      </c>
      <c r="G23" s="17">
        <f>[19]Outubro!$B$10</f>
        <v>29.033333333333335</v>
      </c>
      <c r="H23" s="17">
        <f>[19]Outubro!$B$11</f>
        <v>28.912499999999994</v>
      </c>
      <c r="I23" s="17">
        <f>[19]Outubro!$B$12</f>
        <v>29.045833333333331</v>
      </c>
      <c r="J23" s="17">
        <f>[19]Outubro!$B$13</f>
        <v>27.870833333333334</v>
      </c>
      <c r="K23" s="17">
        <f>[19]Outubro!$B$14</f>
        <v>21.420833333333331</v>
      </c>
      <c r="L23" s="17">
        <f>[19]Outubro!$B$15</f>
        <v>18.616666666666667</v>
      </c>
      <c r="M23" s="17">
        <f>[19]Outubro!$B$16</f>
        <v>18.366666666666667</v>
      </c>
      <c r="N23" s="17">
        <f>[19]Outubro!$B$17</f>
        <v>22.279166666666665</v>
      </c>
      <c r="O23" s="17">
        <f>[19]Outubro!$B$18</f>
        <v>28.345833333333335</v>
      </c>
      <c r="P23" s="17">
        <f>[19]Outubro!$B$19</f>
        <v>30.620833333333326</v>
      </c>
      <c r="Q23" s="17">
        <f>[19]Outubro!$B$20</f>
        <v>30.520833333333339</v>
      </c>
      <c r="R23" s="17">
        <f>[19]Outubro!$B$21</f>
        <v>29.704166666666666</v>
      </c>
      <c r="S23" s="17">
        <f>[19]Outubro!$B$22</f>
        <v>29.674999999999994</v>
      </c>
      <c r="T23" s="17">
        <f>[19]Outubro!$B$23</f>
        <v>30.029166666666669</v>
      </c>
      <c r="U23" s="17">
        <f>[19]Outubro!$B$24</f>
        <v>31.587499999999995</v>
      </c>
      <c r="V23" s="17">
        <f>[19]Outubro!$B$25</f>
        <v>31.904166666666665</v>
      </c>
      <c r="W23" s="17">
        <f>[19]Outubro!$B$26</f>
        <v>31.791666666666668</v>
      </c>
      <c r="X23" s="17">
        <f>[19]Outubro!$B$27</f>
        <v>30.229166666666661</v>
      </c>
      <c r="Y23" s="17">
        <f>[19]Outubro!$B$28</f>
        <v>28.150000000000002</v>
      </c>
      <c r="Z23" s="17">
        <f>[19]Outubro!$B$29</f>
        <v>29.45</v>
      </c>
      <c r="AA23" s="17">
        <f>[19]Outubro!$B$30</f>
        <v>27.466666666666665</v>
      </c>
      <c r="AB23" s="17" t="str">
        <f>[19]Outubro!$B$31</f>
        <v>*</v>
      </c>
      <c r="AC23" s="17" t="str">
        <f>[19]Outubro!$B$32</f>
        <v>*</v>
      </c>
      <c r="AD23" s="17" t="str">
        <f>[19]Outubro!$B$33</f>
        <v>*</v>
      </c>
      <c r="AE23" s="17" t="str">
        <f>[19]Outubro!$B$34</f>
        <v>*</v>
      </c>
      <c r="AF23" s="17" t="str">
        <f>[19]Outubro!$B$35</f>
        <v>*</v>
      </c>
      <c r="AG23" s="29">
        <f t="shared" si="2"/>
        <v>27.765499999999996</v>
      </c>
    </row>
    <row r="24" spans="1:33" ht="17.100000000000001" customHeight="1" x14ac:dyDescent="0.2">
      <c r="A24" s="15" t="s">
        <v>14</v>
      </c>
      <c r="B24" s="17">
        <f>[20]Outubro!$B$5</f>
        <v>25.979166666666668</v>
      </c>
      <c r="C24" s="17">
        <f>[20]Outubro!$B$6</f>
        <v>29.020833333333332</v>
      </c>
      <c r="D24" s="17">
        <f>[20]Outubro!$B$7</f>
        <v>25.754166666666666</v>
      </c>
      <c r="E24" s="17">
        <f>[20]Outubro!$B$8</f>
        <v>24.012499999999999</v>
      </c>
      <c r="F24" s="17">
        <f>[20]Outubro!$B$9</f>
        <v>25.275000000000002</v>
      </c>
      <c r="G24" s="17">
        <f>[20]Outubro!$B$10</f>
        <v>27.962500000000002</v>
      </c>
      <c r="H24" s="17">
        <f>[20]Outubro!$B$11</f>
        <v>29.487500000000008</v>
      </c>
      <c r="I24" s="17">
        <f>[20]Outubro!$B$12</f>
        <v>30.133333333333329</v>
      </c>
      <c r="J24" s="17">
        <f>[20]Outubro!$B$13</f>
        <v>28.920833333333334</v>
      </c>
      <c r="K24" s="17">
        <f>[20]Outubro!$B$14</f>
        <v>23.970833333333335</v>
      </c>
      <c r="L24" s="17">
        <f>[20]Outubro!$B$15</f>
        <v>24.900000000000002</v>
      </c>
      <c r="M24" s="17">
        <f>[20]Outubro!$B$16</f>
        <v>22.775000000000002</v>
      </c>
      <c r="N24" s="17">
        <f>[20]Outubro!$B$17</f>
        <v>24.245833333333337</v>
      </c>
      <c r="O24" s="17">
        <f>[20]Outubro!$B$18</f>
        <v>28.691666666666677</v>
      </c>
      <c r="P24" s="17">
        <f>[20]Outubro!$B$19</f>
        <v>30.533333333333331</v>
      </c>
      <c r="Q24" s="17">
        <f>[20]Outubro!$B$20</f>
        <v>30.895833333333329</v>
      </c>
      <c r="R24" s="17">
        <f>[20]Outubro!$B$21</f>
        <v>31.716666666666672</v>
      </c>
      <c r="S24" s="17">
        <f>[20]Outubro!$B$22</f>
        <v>29.916666666666657</v>
      </c>
      <c r="T24" s="17">
        <f>[20]Outubro!$B$23</f>
        <v>30.108333333333331</v>
      </c>
      <c r="U24" s="17">
        <f>[20]Outubro!$B$24</f>
        <v>31.566666666666663</v>
      </c>
      <c r="V24" s="17">
        <f>[20]Outubro!$B$25</f>
        <v>29.783333333333331</v>
      </c>
      <c r="W24" s="17">
        <f>[20]Outubro!$B$26</f>
        <v>29.120833333333337</v>
      </c>
      <c r="X24" s="17">
        <f>[20]Outubro!$B$27</f>
        <v>24.958333333333329</v>
      </c>
      <c r="Y24" s="17">
        <f>[20]Outubro!$B$28</f>
        <v>25.908333333333331</v>
      </c>
      <c r="Z24" s="17">
        <f>[20]Outubro!$B$29</f>
        <v>25.520833333333332</v>
      </c>
      <c r="AA24" s="17">
        <f>[20]Outubro!$B$30</f>
        <v>26.987499999999997</v>
      </c>
      <c r="AB24" s="17">
        <f>[20]Outubro!$B$31</f>
        <v>26.270833333333339</v>
      </c>
      <c r="AC24" s="17">
        <f>[20]Outubro!$B$32</f>
        <v>24.783333333333335</v>
      </c>
      <c r="AD24" s="17">
        <f>[20]Outubro!$B$33</f>
        <v>26.770833333333332</v>
      </c>
      <c r="AE24" s="17">
        <f>[20]Outubro!$B$34</f>
        <v>28.129166666666666</v>
      </c>
      <c r="AF24" s="17">
        <f>[20]Outubro!$B$35</f>
        <v>24.320833333333336</v>
      </c>
      <c r="AG24" s="29">
        <f t="shared" si="2"/>
        <v>27.368413978494633</v>
      </c>
    </row>
    <row r="25" spans="1:33" ht="17.100000000000001" customHeight="1" x14ac:dyDescent="0.2">
      <c r="A25" s="15" t="s">
        <v>15</v>
      </c>
      <c r="B25" s="17">
        <f>[21]Outubro!$B$5</f>
        <v>21.845833333333331</v>
      </c>
      <c r="C25" s="17">
        <f>[21]Outubro!$B$6</f>
        <v>25.587499999999995</v>
      </c>
      <c r="D25" s="17">
        <f>[21]Outubro!$B$7</f>
        <v>19.920833333333338</v>
      </c>
      <c r="E25" s="17">
        <f>[21]Outubro!$B$8</f>
        <v>20.099999999999998</v>
      </c>
      <c r="F25" s="17">
        <f>[21]Outubro!$B$9</f>
        <v>23.637500000000003</v>
      </c>
      <c r="G25" s="17">
        <f>[21]Outubro!$B$10</f>
        <v>25.504166666666663</v>
      </c>
      <c r="H25" s="17">
        <f>[21]Outubro!$B$11</f>
        <v>26.674999999999997</v>
      </c>
      <c r="I25" s="17">
        <f>[21]Outubro!$B$12</f>
        <v>27.150000000000002</v>
      </c>
      <c r="J25" s="17">
        <f>[21]Outubro!$B$13</f>
        <v>23.412499999999998</v>
      </c>
      <c r="K25" s="17">
        <f>[21]Outubro!$B$14</f>
        <v>15.50416666666667</v>
      </c>
      <c r="L25" s="17">
        <f>[21]Outubro!$B$15</f>
        <v>13.079166666666666</v>
      </c>
      <c r="M25" s="17">
        <f>[21]Outubro!$B$16</f>
        <v>12.745833333333335</v>
      </c>
      <c r="N25" s="17">
        <f>[21]Outubro!$B$17</f>
        <v>16.920833333333334</v>
      </c>
      <c r="O25" s="17">
        <f>[21]Outubro!$B$18</f>
        <v>24.229166666666668</v>
      </c>
      <c r="P25" s="17">
        <f>[21]Outubro!$B$19</f>
        <v>28.674999999999997</v>
      </c>
      <c r="Q25" s="17">
        <f>[21]Outubro!$B$20</f>
        <v>29.116666666666664</v>
      </c>
      <c r="R25" s="17">
        <f>[21]Outubro!$B$21</f>
        <v>25.191666666666663</v>
      </c>
      <c r="S25" s="17">
        <f>[21]Outubro!$B$22</f>
        <v>25.270833333333329</v>
      </c>
      <c r="T25" s="17">
        <f>[21]Outubro!$B$23</f>
        <v>25.345833333333331</v>
      </c>
      <c r="U25" s="17">
        <f>[21]Outubro!$B$24</f>
        <v>28.716666666666669</v>
      </c>
      <c r="V25" s="17">
        <f>[21]Outubro!$B$25</f>
        <v>29.774999999999995</v>
      </c>
      <c r="W25" s="17">
        <f>[21]Outubro!$B$26</f>
        <v>30.345833333333342</v>
      </c>
      <c r="X25" s="17">
        <f>[21]Outubro!$B$27</f>
        <v>24.7</v>
      </c>
      <c r="Y25" s="17">
        <f>[21]Outubro!$B$28</f>
        <v>24.337500000000002</v>
      </c>
      <c r="Z25" s="17">
        <f>[21]Outubro!$B$29</f>
        <v>24.908333333333328</v>
      </c>
      <c r="AA25" s="17">
        <f>[21]Outubro!$B$30</f>
        <v>22.854166666666668</v>
      </c>
      <c r="AB25" s="17">
        <f>[21]Outubro!$B$31</f>
        <v>20.016666666666669</v>
      </c>
      <c r="AC25" s="17">
        <f>[21]Outubro!$B$32</f>
        <v>23.104166666666661</v>
      </c>
      <c r="AD25" s="17">
        <f>[21]Outubro!$B$33</f>
        <v>24.9375</v>
      </c>
      <c r="AE25" s="17">
        <f>[21]Outubro!$B$34</f>
        <v>23.829166666666666</v>
      </c>
      <c r="AF25" s="17">
        <f>[21]Outubro!$B$35</f>
        <v>21.500000000000004</v>
      </c>
      <c r="AG25" s="29">
        <f t="shared" si="2"/>
        <v>23.514112903225804</v>
      </c>
    </row>
    <row r="26" spans="1:33" ht="17.100000000000001" customHeight="1" x14ac:dyDescent="0.2">
      <c r="A26" s="15" t="s">
        <v>16</v>
      </c>
      <c r="B26" s="17">
        <f>[22]Outubro!$B$5</f>
        <v>25.925000000000001</v>
      </c>
      <c r="C26" s="17">
        <f>[22]Outubro!$B$6</f>
        <v>28.895833333333332</v>
      </c>
      <c r="D26" s="17">
        <f>[22]Outubro!$B$7</f>
        <v>23.037499999999998</v>
      </c>
      <c r="E26" s="17">
        <f>[22]Outubro!$B$8</f>
        <v>20.208333333333332</v>
      </c>
      <c r="F26" s="17">
        <f>[22]Outubro!$B$9</f>
        <v>25.266666666666662</v>
      </c>
      <c r="G26" s="17">
        <f>[22]Outubro!$B$10</f>
        <v>29.845833333333335</v>
      </c>
      <c r="H26" s="17">
        <f>[22]Outubro!$B$11</f>
        <v>31.120833333333326</v>
      </c>
      <c r="I26" s="17">
        <f>[22]Outubro!$B$12</f>
        <v>29.695833333333329</v>
      </c>
      <c r="J26" s="17">
        <f>[22]Outubro!$B$13</f>
        <v>21.675000000000001</v>
      </c>
      <c r="K26" s="17">
        <f>[22]Outubro!$B$14</f>
        <v>17.737499999999997</v>
      </c>
      <c r="L26" s="17">
        <f>[22]Outubro!$B$15</f>
        <v>15.279166666666663</v>
      </c>
      <c r="M26" s="17">
        <f>[22]Outubro!$B$16</f>
        <v>16.312500000000004</v>
      </c>
      <c r="N26" s="17">
        <f>[22]Outubro!$B$17</f>
        <v>20.983333333333331</v>
      </c>
      <c r="O26" s="17">
        <f>[22]Outubro!$B$18</f>
        <v>28.487499999999997</v>
      </c>
      <c r="P26" s="17">
        <f>[22]Outubro!$B$19</f>
        <v>32.879166666666663</v>
      </c>
      <c r="Q26" s="17">
        <f>[22]Outubro!$B$20</f>
        <v>29.620833333333337</v>
      </c>
      <c r="R26" s="17">
        <f>[22]Outubro!$B$21</f>
        <v>24.712500000000002</v>
      </c>
      <c r="S26" s="17">
        <f>[22]Outubro!$B$22</f>
        <v>24.304166666666671</v>
      </c>
      <c r="T26" s="17">
        <f>[22]Outubro!$B$23</f>
        <v>28.7</v>
      </c>
      <c r="U26" s="17">
        <f>[22]Outubro!$B$24</f>
        <v>33.041666666666664</v>
      </c>
      <c r="V26" s="17">
        <f>[22]Outubro!$B$25</f>
        <v>32.791666666666664</v>
      </c>
      <c r="W26" s="17">
        <f>[22]Outubro!$B$26</f>
        <v>33.25416666666667</v>
      </c>
      <c r="X26" s="17">
        <f>[22]Outubro!$B$27</f>
        <v>28.658333333333331</v>
      </c>
      <c r="Y26" s="17">
        <f>[22]Outubro!$B$28</f>
        <v>29.520833333333329</v>
      </c>
      <c r="Z26" s="17">
        <f>[22]Outubro!$B$29</f>
        <v>31.237499999999997</v>
      </c>
      <c r="AA26" s="17">
        <f>[22]Outubro!$B$30</f>
        <v>29.995833333333334</v>
      </c>
      <c r="AB26" s="17">
        <f>[22]Outubro!$B$31</f>
        <v>26.475000000000005</v>
      </c>
      <c r="AC26" s="17">
        <f>[22]Outubro!$B$32</f>
        <v>25.504166666666674</v>
      </c>
      <c r="AD26" s="17">
        <f>[22]Outubro!$B$33</f>
        <v>29.045833333333338</v>
      </c>
      <c r="AE26" s="17">
        <f>[22]Outubro!$B$34</f>
        <v>28.512500000000003</v>
      </c>
      <c r="AF26" s="17">
        <f>[22]Outubro!$B$35</f>
        <v>23.391666666666666</v>
      </c>
      <c r="AG26" s="29">
        <f t="shared" si="2"/>
        <v>26.648924731182799</v>
      </c>
    </row>
    <row r="27" spans="1:33" ht="17.100000000000001" customHeight="1" x14ac:dyDescent="0.2">
      <c r="A27" s="15" t="s">
        <v>17</v>
      </c>
      <c r="B27" s="17">
        <f>[23]Outubro!$B$5</f>
        <v>23.470833333333335</v>
      </c>
      <c r="C27" s="17">
        <f>[23]Outubro!$B$6</f>
        <v>27.524999999999995</v>
      </c>
      <c r="D27" s="17">
        <f>[23]Outubro!$B$7</f>
        <v>22.287499999999994</v>
      </c>
      <c r="E27" s="17">
        <f>[23]Outubro!$B$8</f>
        <v>23.070833333333329</v>
      </c>
      <c r="F27" s="17">
        <f>[23]Outubro!$B$9</f>
        <v>25.345833333333331</v>
      </c>
      <c r="G27" s="17">
        <f>[23]Outubro!$B$10</f>
        <v>27.520833333333332</v>
      </c>
      <c r="H27" s="17">
        <f>[23]Outubro!$B$11</f>
        <v>28.691666666666663</v>
      </c>
      <c r="I27" s="17">
        <f>[23]Outubro!$B$12</f>
        <v>28.245833333333337</v>
      </c>
      <c r="J27" s="17">
        <f>[23]Outubro!$B$13</f>
        <v>26.520833333333339</v>
      </c>
      <c r="K27" s="17">
        <f>[23]Outubro!$B$14</f>
        <v>20.345833333333335</v>
      </c>
      <c r="L27" s="17">
        <f>[23]Outubro!$B$15</f>
        <v>16.995833333333334</v>
      </c>
      <c r="M27" s="17">
        <f>[23]Outubro!$B$16</f>
        <v>15.37916666666667</v>
      </c>
      <c r="N27" s="17">
        <f>[23]Outubro!$B$17</f>
        <v>19.37916666666667</v>
      </c>
      <c r="O27" s="17">
        <f>[23]Outubro!$B$18</f>
        <v>26.729166666666671</v>
      </c>
      <c r="P27" s="17">
        <f>[23]Outubro!$B$19</f>
        <v>29.133333333333322</v>
      </c>
      <c r="Q27" s="17">
        <f>[23]Outubro!$B$20</f>
        <v>28.945833333333329</v>
      </c>
      <c r="R27" s="17">
        <f>[23]Outubro!$B$21</f>
        <v>26.0625</v>
      </c>
      <c r="S27" s="17">
        <f>[23]Outubro!$B$22</f>
        <v>26.787500000000005</v>
      </c>
      <c r="T27" s="17">
        <f>[23]Outubro!$B$23</f>
        <v>26.633333333333336</v>
      </c>
      <c r="U27" s="17">
        <f>[23]Outubro!$B$24</f>
        <v>30.537499999999998</v>
      </c>
      <c r="V27" s="17">
        <f>[23]Outubro!$B$25</f>
        <v>30.295833333333334</v>
      </c>
      <c r="W27" s="17">
        <f>[23]Outubro!$B$26</f>
        <v>30.487499999999994</v>
      </c>
      <c r="X27" s="17">
        <f>[23]Outubro!$B$27</f>
        <v>23.554166666666671</v>
      </c>
      <c r="Y27" s="17">
        <f>[23]Outubro!$B$28</f>
        <v>24.491666666666671</v>
      </c>
      <c r="Z27" s="17">
        <f>[23]Outubro!$B$29</f>
        <v>26.087500000000002</v>
      </c>
      <c r="AA27" s="17">
        <f>[23]Outubro!$B$30</f>
        <v>24.283333333333331</v>
      </c>
      <c r="AB27" s="17">
        <f>[23]Outubro!$B$31</f>
        <v>22.704166666666666</v>
      </c>
      <c r="AC27" s="17">
        <f>[23]Outubro!$B$32</f>
        <v>24.587500000000002</v>
      </c>
      <c r="AD27" s="17">
        <f>[23]Outubro!$B$33</f>
        <v>26.758333333333329</v>
      </c>
      <c r="AE27" s="17">
        <f>[23]Outubro!$B$34</f>
        <v>26.895833333333329</v>
      </c>
      <c r="AF27" s="17">
        <f>[23]Outubro!$B$35</f>
        <v>24.150000000000002</v>
      </c>
      <c r="AG27" s="29">
        <f t="shared" si="2"/>
        <v>25.287231182795697</v>
      </c>
    </row>
    <row r="28" spans="1:33" ht="17.100000000000001" customHeight="1" x14ac:dyDescent="0.2">
      <c r="A28" s="15" t="s">
        <v>18</v>
      </c>
      <c r="B28" s="17">
        <f>[24]Outubro!$B$5</f>
        <v>23.070833333333329</v>
      </c>
      <c r="C28" s="17">
        <f>[24]Outubro!$B$6</f>
        <v>26.974999999999998</v>
      </c>
      <c r="D28" s="17">
        <f>[24]Outubro!$B$7</f>
        <v>22.470833333333335</v>
      </c>
      <c r="E28" s="17">
        <f>[24]Outubro!$B$8</f>
        <v>21.350000000000005</v>
      </c>
      <c r="F28" s="17">
        <f>[24]Outubro!$B$9</f>
        <v>24.458333333333332</v>
      </c>
      <c r="G28" s="17">
        <f>[24]Outubro!$B$10</f>
        <v>26.55</v>
      </c>
      <c r="H28" s="17">
        <f>[24]Outubro!$B$11</f>
        <v>26.970833333333331</v>
      </c>
      <c r="I28" s="17">
        <f>[24]Outubro!$B$12</f>
        <v>26.595833333333331</v>
      </c>
      <c r="J28" s="17">
        <f>[24]Outubro!$B$13</f>
        <v>25.554166666666664</v>
      </c>
      <c r="K28" s="17">
        <f>[24]Outubro!$B$14</f>
        <v>22.220833333333335</v>
      </c>
      <c r="L28" s="17">
        <f>[24]Outubro!$B$15</f>
        <v>18.058333333333334</v>
      </c>
      <c r="M28" s="17">
        <f>[24]Outubro!$B$16</f>
        <v>16.8</v>
      </c>
      <c r="N28" s="17">
        <f>[24]Outubro!$B$17</f>
        <v>21.179166666666667</v>
      </c>
      <c r="O28" s="17">
        <f>[24]Outubro!$B$18</f>
        <v>26.337500000000002</v>
      </c>
      <c r="P28" s="17">
        <f>[24]Outubro!$B$19</f>
        <v>28.004166666666666</v>
      </c>
      <c r="Q28" s="17">
        <f>[24]Outubro!$B$20</f>
        <v>26.770833333333332</v>
      </c>
      <c r="R28" s="17">
        <f>[24]Outubro!$B$21</f>
        <v>29.970833333333331</v>
      </c>
      <c r="S28" s="17">
        <f>[24]Outubro!$B$22</f>
        <v>29.345833333333331</v>
      </c>
      <c r="T28" s="17">
        <f>[24]Outubro!$B$23</f>
        <v>28.695833333333336</v>
      </c>
      <c r="U28" s="17">
        <f>[24]Outubro!$B$24</f>
        <v>28.829166666666669</v>
      </c>
      <c r="V28" s="17">
        <f>[24]Outubro!$B$25</f>
        <v>29.074999999999999</v>
      </c>
      <c r="W28" s="17">
        <f>[24]Outubro!$B$26</f>
        <v>29.083333333333329</v>
      </c>
      <c r="X28" s="17">
        <f>[24]Outubro!$B$27</f>
        <v>25.179166666666671</v>
      </c>
      <c r="Y28" s="17">
        <f>[24]Outubro!$B$28</f>
        <v>26.149999999999995</v>
      </c>
      <c r="Z28" s="17">
        <f>[24]Outubro!$B$29</f>
        <v>25.737500000000011</v>
      </c>
      <c r="AA28" s="17">
        <f>[24]Outubro!$B$30</f>
        <v>24.791666666666668</v>
      </c>
      <c r="AB28" s="17">
        <f>[24]Outubro!$B$31</f>
        <v>24.737500000000001</v>
      </c>
      <c r="AC28" s="17">
        <f>[24]Outubro!$B$32</f>
        <v>23.799999999999997</v>
      </c>
      <c r="AD28" s="17">
        <f>[24]Outubro!$B$33</f>
        <v>26.304166666666671</v>
      </c>
      <c r="AE28" s="17">
        <f>[24]Outubro!$B$34</f>
        <v>25.279166666666672</v>
      </c>
      <c r="AF28" s="17">
        <f>[24]Outubro!$B$35</f>
        <v>22.291666666666668</v>
      </c>
      <c r="AG28" s="29">
        <f t="shared" si="2"/>
        <v>25.246370967741932</v>
      </c>
    </row>
    <row r="29" spans="1:33" ht="17.100000000000001" customHeight="1" x14ac:dyDescent="0.2">
      <c r="A29" s="15" t="s">
        <v>19</v>
      </c>
      <c r="B29" s="17">
        <f>[25]Outubro!$B$5</f>
        <v>22.6875</v>
      </c>
      <c r="C29" s="17">
        <f>[25]Outubro!$B$6</f>
        <v>25.687499999999996</v>
      </c>
      <c r="D29" s="17">
        <f>[25]Outubro!$B$7</f>
        <v>20.083333333333336</v>
      </c>
      <c r="E29" s="17">
        <f>[25]Outubro!$B$8</f>
        <v>19.712500000000002</v>
      </c>
      <c r="F29" s="17">
        <f>[25]Outubro!$B$9</f>
        <v>23.683333333333337</v>
      </c>
      <c r="G29" s="17">
        <f>[25]Outubro!$B$10</f>
        <v>26.104166666666668</v>
      </c>
      <c r="H29" s="17">
        <f>[25]Outubro!$B$11</f>
        <v>26.379166666666666</v>
      </c>
      <c r="I29" s="17">
        <f>[25]Outubro!$B$12</f>
        <v>27.512500000000003</v>
      </c>
      <c r="J29" s="17">
        <f>[25]Outubro!$B$13</f>
        <v>24.200000000000003</v>
      </c>
      <c r="K29" s="17">
        <f>[25]Outubro!$B$14</f>
        <v>17.900000000000002</v>
      </c>
      <c r="L29" s="17">
        <f>[25]Outubro!$B$15</f>
        <v>15.12916666666667</v>
      </c>
      <c r="M29" s="17">
        <f>[25]Outubro!$B$16</f>
        <v>14.908333333333333</v>
      </c>
      <c r="N29" s="17">
        <f>[25]Outubro!$B$17</f>
        <v>17.295833333333338</v>
      </c>
      <c r="O29" s="17">
        <f>[25]Outubro!$B$18</f>
        <v>25.016666666666669</v>
      </c>
      <c r="P29" s="17">
        <f>[25]Outubro!$B$19</f>
        <v>28.445833333333336</v>
      </c>
      <c r="Q29" s="17">
        <f>[25]Outubro!$B$20</f>
        <v>28.804166666666674</v>
      </c>
      <c r="R29" s="17">
        <f>[25]Outubro!$B$21</f>
        <v>25.2</v>
      </c>
      <c r="S29" s="17">
        <f>[25]Outubro!$B$22</f>
        <v>24.150000000000002</v>
      </c>
      <c r="T29" s="17">
        <f>[25]Outubro!$B$23</f>
        <v>25.904166666666665</v>
      </c>
      <c r="U29" s="17">
        <f>[25]Outubro!$B$24</f>
        <v>28.587500000000002</v>
      </c>
      <c r="V29" s="17">
        <f>[25]Outubro!$B$25</f>
        <v>29.583333333333339</v>
      </c>
      <c r="W29" s="17">
        <f>[25]Outubro!$B$26</f>
        <v>29.741666666666664</v>
      </c>
      <c r="X29" s="17">
        <f>[25]Outubro!$B$27</f>
        <v>25.183333333333326</v>
      </c>
      <c r="Y29" s="17">
        <f>[25]Outubro!$B$28</f>
        <v>25.05</v>
      </c>
      <c r="Z29" s="17">
        <f>[25]Outubro!$B$29</f>
        <v>25.729166666666661</v>
      </c>
      <c r="AA29" s="17">
        <f>[25]Outubro!$B$30</f>
        <v>23.104166666666668</v>
      </c>
      <c r="AB29" s="17">
        <f>[25]Outubro!$B$31</f>
        <v>22.299999999999997</v>
      </c>
      <c r="AC29" s="17">
        <f>[25]Outubro!$B$32</f>
        <v>24.724999999999998</v>
      </c>
      <c r="AD29" s="17">
        <f>[25]Outubro!$B$33</f>
        <v>25.875</v>
      </c>
      <c r="AE29" s="17">
        <f>[25]Outubro!$B$34</f>
        <v>24.575000000000006</v>
      </c>
      <c r="AF29" s="17">
        <f>[25]Outubro!$B$35</f>
        <v>22.820833333333336</v>
      </c>
      <c r="AG29" s="29">
        <f t="shared" si="2"/>
        <v>24.067069892473111</v>
      </c>
    </row>
    <row r="30" spans="1:33" ht="17.100000000000001" customHeight="1" x14ac:dyDescent="0.2">
      <c r="A30" s="15" t="s">
        <v>31</v>
      </c>
      <c r="B30" s="17">
        <f>[26]Outubro!$B$5</f>
        <v>23.375</v>
      </c>
      <c r="C30" s="17">
        <f>[26]Outubro!$B$6</f>
        <v>27.400000000000002</v>
      </c>
      <c r="D30" s="17">
        <f>[26]Outubro!$B$7</f>
        <v>22.520833333333332</v>
      </c>
      <c r="E30" s="17">
        <f>[26]Outubro!$B$8</f>
        <v>22.166666666666668</v>
      </c>
      <c r="F30" s="17">
        <f>[26]Outubro!$B$9</f>
        <v>25.375000000000004</v>
      </c>
      <c r="G30" s="17">
        <f>[26]Outubro!$B$10</f>
        <v>28.4375</v>
      </c>
      <c r="H30" s="17">
        <f>[26]Outubro!$B$11</f>
        <v>28.237499999999997</v>
      </c>
      <c r="I30" s="17">
        <f>[26]Outubro!$B$12</f>
        <v>27.275000000000002</v>
      </c>
      <c r="J30" s="17">
        <f>[26]Outubro!$B$13</f>
        <v>27.220833333333331</v>
      </c>
      <c r="K30" s="17">
        <f>[26]Outubro!$B$14</f>
        <v>20.25416666666667</v>
      </c>
      <c r="L30" s="17">
        <f>[26]Outubro!$B$15</f>
        <v>16.579166666666669</v>
      </c>
      <c r="M30" s="17">
        <f>[26]Outubro!$B$16</f>
        <v>15.029166666666667</v>
      </c>
      <c r="N30" s="17">
        <f>[26]Outubro!$B$17</f>
        <v>19.5625</v>
      </c>
      <c r="O30" s="17">
        <f>[26]Outubro!$B$18</f>
        <v>27.475000000000005</v>
      </c>
      <c r="P30" s="17">
        <f>[26]Outubro!$B$19</f>
        <v>29.179166666666664</v>
      </c>
      <c r="Q30" s="17">
        <f>[26]Outubro!$B$20</f>
        <v>30.170833333333334</v>
      </c>
      <c r="R30" s="17">
        <f>[26]Outubro!$B$21</f>
        <v>27.945833333333329</v>
      </c>
      <c r="S30" s="17">
        <f>[26]Outubro!$B$22</f>
        <v>27.579166666666669</v>
      </c>
      <c r="T30" s="17">
        <f>[26]Outubro!$B$23</f>
        <v>27.63333333333334</v>
      </c>
      <c r="U30" s="17">
        <f>[26]Outubro!$B$24</f>
        <v>30.195833333333329</v>
      </c>
      <c r="V30" s="17">
        <f>[26]Outubro!$B$25</f>
        <v>30.304166666666664</v>
      </c>
      <c r="W30" s="17">
        <f>[26]Outubro!$B$26</f>
        <v>30.695833333333329</v>
      </c>
      <c r="X30" s="17">
        <f>[26]Outubro!$B$27</f>
        <v>26.474999999999994</v>
      </c>
      <c r="Y30" s="17">
        <f>[26]Outubro!$B$28</f>
        <v>24.495833333333326</v>
      </c>
      <c r="Z30" s="17">
        <f>[26]Outubro!$B$29</f>
        <v>27.212500000000006</v>
      </c>
      <c r="AA30" s="17">
        <f>[26]Outubro!$B$30</f>
        <v>24.454166666666666</v>
      </c>
      <c r="AB30" s="17">
        <f>[26]Outubro!$B$31</f>
        <v>23.570833333333329</v>
      </c>
      <c r="AC30" s="17">
        <f>[26]Outubro!$B$32</f>
        <v>24.783333333333331</v>
      </c>
      <c r="AD30" s="17">
        <f>[26]Outubro!$B$33</f>
        <v>26.637499999999992</v>
      </c>
      <c r="AE30" s="17">
        <f>[26]Outubro!$B$34</f>
        <v>25.245833333333334</v>
      </c>
      <c r="AF30" s="17">
        <f>[26]Outubro!$B$35</f>
        <v>23.137499999999999</v>
      </c>
      <c r="AG30" s="29">
        <f t="shared" si="2"/>
        <v>25.504032258064512</v>
      </c>
    </row>
    <row r="31" spans="1:33" ht="17.100000000000001" customHeight="1" x14ac:dyDescent="0.2">
      <c r="A31" s="15" t="s">
        <v>48</v>
      </c>
      <c r="B31" s="17">
        <f>[27]Outubro!$B$5</f>
        <v>26.074999999999999</v>
      </c>
      <c r="C31" s="17">
        <f>[27]Outubro!$B$6</f>
        <v>29.370833333333334</v>
      </c>
      <c r="D31" s="17">
        <f>[27]Outubro!$B$7</f>
        <v>25.662499999999998</v>
      </c>
      <c r="E31" s="17">
        <f>[27]Outubro!$B$8</f>
        <v>24.545833333333334</v>
      </c>
      <c r="F31" s="17">
        <f>[27]Outubro!$B$9</f>
        <v>27.129166666666663</v>
      </c>
      <c r="G31" s="17">
        <f>[27]Outubro!$B$10</f>
        <v>29.88333333333334</v>
      </c>
      <c r="H31" s="17">
        <f>[27]Outubro!$B$11</f>
        <v>29.191666666666663</v>
      </c>
      <c r="I31" s="17">
        <f>[27]Outubro!$B$12</f>
        <v>29.191666666666659</v>
      </c>
      <c r="J31" s="17">
        <f>[27]Outubro!$B$13</f>
        <v>27.55</v>
      </c>
      <c r="K31" s="17">
        <f>[27]Outubro!$B$14</f>
        <v>22.925000000000001</v>
      </c>
      <c r="L31" s="17">
        <f>[27]Outubro!$B$15</f>
        <v>18.412499999999998</v>
      </c>
      <c r="M31" s="17">
        <f>[27]Outubro!$B$16</f>
        <v>17.233333333333331</v>
      </c>
      <c r="N31" s="17">
        <f>[27]Outubro!$B$17</f>
        <v>22.629166666666666</v>
      </c>
      <c r="O31" s="17">
        <f>[27]Outubro!$B$18</f>
        <v>27.662500000000005</v>
      </c>
      <c r="P31" s="17">
        <f>[27]Outubro!$B$19</f>
        <v>29.008333333333326</v>
      </c>
      <c r="Q31" s="17">
        <f>[27]Outubro!$B$20</f>
        <v>29.974999999999998</v>
      </c>
      <c r="R31" s="17">
        <f>[27]Outubro!$B$21</f>
        <v>30.570833333333322</v>
      </c>
      <c r="S31" s="17">
        <f>[27]Outubro!$B$22</f>
        <v>28.958333333333332</v>
      </c>
      <c r="T31" s="17">
        <f>[27]Outubro!$B$23</f>
        <v>29.858333333333334</v>
      </c>
      <c r="U31" s="17">
        <f>[27]Outubro!$B$24</f>
        <v>30.170833333333334</v>
      </c>
      <c r="V31" s="17">
        <f>[27]Outubro!$B$25</f>
        <v>30.112499999999997</v>
      </c>
      <c r="W31" s="17">
        <f>[27]Outubro!$B$26</f>
        <v>30.837500000000002</v>
      </c>
      <c r="X31" s="17">
        <f>[27]Outubro!$B$27</f>
        <v>28.354166666666668</v>
      </c>
      <c r="Y31" s="17">
        <f>[27]Outubro!$B$28</f>
        <v>25.950000000000003</v>
      </c>
      <c r="Z31" s="17">
        <f>[27]Outubro!$B$29</f>
        <v>27.179166666666664</v>
      </c>
      <c r="AA31" s="17">
        <f>[27]Outubro!$B$30</f>
        <v>25.908333333333335</v>
      </c>
      <c r="AB31" s="17">
        <f>[27]Outubro!$B$31</f>
        <v>27.470833333333342</v>
      </c>
      <c r="AC31" s="17">
        <f>[27]Outubro!$B$32</f>
        <v>24.795833333333331</v>
      </c>
      <c r="AD31" s="17">
        <f>[27]Outubro!$B$33</f>
        <v>25.462500000000002</v>
      </c>
      <c r="AE31" s="17">
        <f>[27]Outubro!$B$34</f>
        <v>26.008333333333336</v>
      </c>
      <c r="AF31" s="17">
        <f>[27]Outubro!$B$35</f>
        <v>23.075000000000003</v>
      </c>
      <c r="AG31" s="29">
        <f>AVERAGE(B31:AF31)</f>
        <v>26.811559139784944</v>
      </c>
    </row>
    <row r="32" spans="1:33" ht="17.100000000000001" customHeight="1" x14ac:dyDescent="0.2">
      <c r="A32" s="15" t="s">
        <v>20</v>
      </c>
      <c r="B32" s="17">
        <f>[28]Outubro!$B$5</f>
        <v>26.629166666666663</v>
      </c>
      <c r="C32" s="17">
        <f>[28]Outubro!$B$6</f>
        <v>29.666666666666668</v>
      </c>
      <c r="D32" s="17">
        <f>[28]Outubro!$B$7</f>
        <v>22.766666666666666</v>
      </c>
      <c r="E32" s="17">
        <f>[28]Outubro!$B$8</f>
        <v>23.529166666666669</v>
      </c>
      <c r="F32" s="17">
        <f>[28]Outubro!$B$9</f>
        <v>26.545833333333331</v>
      </c>
      <c r="G32" s="17">
        <f>[28]Outubro!$B$10</f>
        <v>27.17916666666666</v>
      </c>
      <c r="H32" s="17">
        <f>[28]Outubro!$B$11</f>
        <v>28.966666666666669</v>
      </c>
      <c r="I32" s="17">
        <f>[28]Outubro!$B$12</f>
        <v>30.545833333333338</v>
      </c>
      <c r="J32" s="17">
        <f>[28]Outubro!$B$13</f>
        <v>27.120833333333341</v>
      </c>
      <c r="K32" s="17">
        <f>[28]Outubro!$B$14</f>
        <v>23.804166666666671</v>
      </c>
      <c r="L32" s="17">
        <f>[28]Outubro!$B$15</f>
        <v>22.029166666666658</v>
      </c>
      <c r="M32" s="17">
        <f>[28]Outubro!$B$16</f>
        <v>19.741666666666671</v>
      </c>
      <c r="N32" s="17">
        <f>[28]Outubro!$B$17</f>
        <v>22.583333333333332</v>
      </c>
      <c r="O32" s="17">
        <f>[28]Outubro!$B$18</f>
        <v>27.770833333333332</v>
      </c>
      <c r="P32" s="17">
        <f>[28]Outubro!$B$19</f>
        <v>29.708333333333332</v>
      </c>
      <c r="Q32" s="17">
        <f>[28]Outubro!$B$20</f>
        <v>30.666666666666671</v>
      </c>
      <c r="R32" s="17">
        <f>[28]Outubro!$B$21</f>
        <v>30.725000000000009</v>
      </c>
      <c r="S32" s="17">
        <f>[28]Outubro!$B$22</f>
        <v>28.783333333333335</v>
      </c>
      <c r="T32" s="17">
        <f>[28]Outubro!$B$23</f>
        <v>27.524999999999995</v>
      </c>
      <c r="U32" s="17">
        <f>[28]Outubro!$B$24</f>
        <v>30.829166666666669</v>
      </c>
      <c r="V32" s="17">
        <f>[28]Outubro!$B$25</f>
        <v>30.5625</v>
      </c>
      <c r="W32" s="17">
        <f>[28]Outubro!$B$26</f>
        <v>31.783333333333331</v>
      </c>
      <c r="X32" s="17">
        <f>[28]Outubro!$B$27</f>
        <v>25.041666666666668</v>
      </c>
      <c r="Y32" s="17">
        <f>[28]Outubro!$B$28</f>
        <v>26.183333333333326</v>
      </c>
      <c r="Z32" s="17">
        <f>[28]Outubro!$B$29</f>
        <v>27.129166666666666</v>
      </c>
      <c r="AA32" s="17">
        <f>[28]Outubro!$B$30</f>
        <v>26.412499999999998</v>
      </c>
      <c r="AB32" s="17">
        <f>[28]Outubro!$B$31</f>
        <v>25.8</v>
      </c>
      <c r="AC32" s="17">
        <f>[28]Outubro!$B$32</f>
        <v>25.279166666666669</v>
      </c>
      <c r="AD32" s="17">
        <f>[28]Outubro!$B$33</f>
        <v>27.533333333333331</v>
      </c>
      <c r="AE32" s="17">
        <f>[28]Outubro!$B$34</f>
        <v>27.362499999999997</v>
      </c>
      <c r="AF32" s="17">
        <f>[28]Outubro!$B$35</f>
        <v>23.675000000000001</v>
      </c>
      <c r="AG32" s="29">
        <f t="shared" si="2"/>
        <v>26.899327956989243</v>
      </c>
    </row>
    <row r="33" spans="1:35" s="5" customFormat="1" ht="17.100000000000001" customHeight="1" thickBot="1" x14ac:dyDescent="0.25">
      <c r="A33" s="82" t="s">
        <v>34</v>
      </c>
      <c r="B33" s="83">
        <f t="shared" ref="B33:AG33" si="3">AVERAGE(B5:B32)</f>
        <v>24.170192307692307</v>
      </c>
      <c r="C33" s="83">
        <f t="shared" si="3"/>
        <v>27.822870370370364</v>
      </c>
      <c r="D33" s="83">
        <f t="shared" si="3"/>
        <v>23.165595238095243</v>
      </c>
      <c r="E33" s="83">
        <f t="shared" si="3"/>
        <v>22.514519557823128</v>
      </c>
      <c r="F33" s="83">
        <f t="shared" si="3"/>
        <v>25.570059523809523</v>
      </c>
      <c r="G33" s="83">
        <f t="shared" si="3"/>
        <v>27.650595238095232</v>
      </c>
      <c r="H33" s="83">
        <f t="shared" si="3"/>
        <v>28.412351190476183</v>
      </c>
      <c r="I33" s="83">
        <f t="shared" si="3"/>
        <v>28.760416666666664</v>
      </c>
      <c r="J33" s="83">
        <f t="shared" si="3"/>
        <v>26.305059523809526</v>
      </c>
      <c r="K33" s="83">
        <f t="shared" si="3"/>
        <v>20.883630952380958</v>
      </c>
      <c r="L33" s="83">
        <f t="shared" si="3"/>
        <v>18.041369047619046</v>
      </c>
      <c r="M33" s="83">
        <f t="shared" si="3"/>
        <v>16.983184523809523</v>
      </c>
      <c r="N33" s="83">
        <f t="shared" si="3"/>
        <v>20.821726190476195</v>
      </c>
      <c r="O33" s="83">
        <f t="shared" si="3"/>
        <v>26.994345238095235</v>
      </c>
      <c r="P33" s="83">
        <f t="shared" si="3"/>
        <v>29.595839803312629</v>
      </c>
      <c r="Q33" s="83">
        <f t="shared" si="3"/>
        <v>29.474482401656324</v>
      </c>
      <c r="R33" s="83">
        <f t="shared" si="3"/>
        <v>28.324404761904766</v>
      </c>
      <c r="S33" s="83">
        <f t="shared" si="3"/>
        <v>27.574702380952381</v>
      </c>
      <c r="T33" s="83">
        <f t="shared" si="3"/>
        <v>27.939136904761906</v>
      </c>
      <c r="U33" s="83">
        <f t="shared" si="3"/>
        <v>30.13035714285714</v>
      </c>
      <c r="V33" s="83">
        <f t="shared" si="3"/>
        <v>30.122534937888197</v>
      </c>
      <c r="W33" s="83">
        <f t="shared" si="3"/>
        <v>30.637946428571432</v>
      </c>
      <c r="X33" s="83">
        <f t="shared" si="3"/>
        <v>26.206696428571426</v>
      </c>
      <c r="Y33" s="83">
        <f t="shared" si="3"/>
        <v>26.219940476190466</v>
      </c>
      <c r="Z33" s="83">
        <f t="shared" si="3"/>
        <v>27.190178571428572</v>
      </c>
      <c r="AA33" s="83">
        <f t="shared" si="3"/>
        <v>25.527232142857137</v>
      </c>
      <c r="AB33" s="83">
        <f t="shared" si="3"/>
        <v>24.101388888888888</v>
      </c>
      <c r="AC33" s="83">
        <f t="shared" si="3"/>
        <v>24.78514492753623</v>
      </c>
      <c r="AD33" s="83">
        <f t="shared" si="3"/>
        <v>26.804783950617281</v>
      </c>
      <c r="AE33" s="83">
        <f t="shared" si="3"/>
        <v>26.388734567901238</v>
      </c>
      <c r="AF33" s="83">
        <f t="shared" si="3"/>
        <v>23.628858024691358</v>
      </c>
      <c r="AG33" s="84">
        <f t="shared" si="3"/>
        <v>25.918949872578519</v>
      </c>
      <c r="AH33" s="8"/>
    </row>
    <row r="34" spans="1:35" x14ac:dyDescent="0.2">
      <c r="A34" s="88"/>
      <c r="B34" s="85"/>
      <c r="C34" s="85" t="s">
        <v>134</v>
      </c>
      <c r="D34" s="85"/>
      <c r="E34" s="85"/>
      <c r="F34" s="85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90"/>
      <c r="AE34" s="91"/>
      <c r="AF34" s="92"/>
      <c r="AG34" s="93"/>
      <c r="AH34"/>
    </row>
    <row r="35" spans="1:35" x14ac:dyDescent="0.2">
      <c r="A35" s="86"/>
      <c r="B35" s="87"/>
      <c r="C35" s="87"/>
      <c r="D35" s="87"/>
      <c r="E35" s="87"/>
      <c r="F35" s="87"/>
      <c r="G35" s="87"/>
      <c r="H35" s="94"/>
      <c r="I35" s="94"/>
      <c r="J35" s="94"/>
      <c r="K35" s="94"/>
      <c r="L35" s="94"/>
      <c r="M35" s="94" t="s">
        <v>49</v>
      </c>
      <c r="N35" s="94"/>
      <c r="O35" s="94"/>
      <c r="P35" s="94"/>
      <c r="Q35" s="94"/>
      <c r="R35" s="94"/>
      <c r="S35" s="94"/>
      <c r="T35" s="94"/>
      <c r="U35" s="94"/>
      <c r="V35" s="94" t="s">
        <v>53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6"/>
      <c r="AH35" s="2"/>
    </row>
    <row r="36" spans="1:35" x14ac:dyDescent="0.2">
      <c r="A36" s="86"/>
      <c r="B36" s="87" t="s">
        <v>135</v>
      </c>
      <c r="C36" s="87"/>
      <c r="D36" s="87"/>
      <c r="E36" s="87"/>
      <c r="F36" s="87"/>
      <c r="G36" s="94"/>
      <c r="H36" s="94"/>
      <c r="I36" s="94"/>
      <c r="J36" s="97"/>
      <c r="K36" s="97"/>
      <c r="L36" s="97"/>
      <c r="M36" s="97" t="s">
        <v>50</v>
      </c>
      <c r="N36" s="97"/>
      <c r="O36" s="97"/>
      <c r="P36" s="97"/>
      <c r="Q36" s="94"/>
      <c r="R36" s="94"/>
      <c r="S36" s="94"/>
      <c r="T36" s="94"/>
      <c r="U36" s="94"/>
      <c r="V36" s="97" t="s">
        <v>54</v>
      </c>
      <c r="W36" s="97"/>
      <c r="X36" s="94"/>
      <c r="Y36" s="94"/>
      <c r="Z36" s="94"/>
      <c r="AA36" s="94"/>
      <c r="AB36" s="94"/>
      <c r="AC36" s="94"/>
      <c r="AD36" s="95"/>
      <c r="AE36" s="98"/>
      <c r="AF36" s="99"/>
      <c r="AG36" s="100"/>
      <c r="AH36" s="2"/>
      <c r="AI36" s="2"/>
    </row>
    <row r="37" spans="1:35" ht="13.5" thickBot="1" x14ac:dyDescent="0.25">
      <c r="A37" s="101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4"/>
      <c r="AE37" s="105"/>
      <c r="AF37" s="106"/>
      <c r="AG37" s="107"/>
      <c r="AH37" s="37"/>
      <c r="AI37" s="2"/>
    </row>
    <row r="38" spans="1:35" x14ac:dyDescent="0.2">
      <c r="G38" s="9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42" spans="1:35" x14ac:dyDescent="0.2">
      <c r="C42" s="2" t="s">
        <v>51</v>
      </c>
      <c r="P42" s="2" t="s">
        <v>51</v>
      </c>
    </row>
    <row r="43" spans="1:35" x14ac:dyDescent="0.2">
      <c r="D43" s="2" t="s">
        <v>51</v>
      </c>
    </row>
    <row r="50" spans="8:8" x14ac:dyDescent="0.2">
      <c r="H50" s="2" t="s">
        <v>51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4"/>
  <sheetViews>
    <sheetView tabSelected="1" zoomScale="90" zoomScaleNormal="90" workbookViewId="0">
      <selection activeCell="J41" sqref="J41"/>
    </sheetView>
  </sheetViews>
  <sheetFormatPr defaultRowHeight="12.75" x14ac:dyDescent="0.2"/>
  <cols>
    <col min="1" max="1" width="18.7109375" style="2" customWidth="1"/>
    <col min="2" max="2" width="6" style="2" customWidth="1"/>
    <col min="3" max="3" width="5.7109375" style="2" customWidth="1"/>
    <col min="4" max="4" width="6.42578125" style="2" customWidth="1"/>
    <col min="5" max="5" width="6" style="2" customWidth="1"/>
    <col min="6" max="6" width="5.7109375" style="2" customWidth="1"/>
    <col min="7" max="7" width="6.140625" style="2" customWidth="1"/>
    <col min="8" max="8" width="5.7109375" style="2" customWidth="1"/>
    <col min="9" max="9" width="6.42578125" style="2" customWidth="1"/>
    <col min="10" max="10" width="6.140625" style="2" customWidth="1"/>
    <col min="11" max="11" width="6" style="2" customWidth="1"/>
    <col min="12" max="14" width="6.28515625" style="2" customWidth="1"/>
    <col min="15" max="15" width="5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5.5703125" style="2" customWidth="1"/>
    <col min="21" max="21" width="5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8" width="6.7109375" style="2" customWidth="1"/>
    <col min="29" max="29" width="5.5703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3" customWidth="1"/>
  </cols>
  <sheetData>
    <row r="1" spans="1:35" ht="20.100000000000001" customHeight="1" x14ac:dyDescent="0.2">
      <c r="A1" s="136" t="s">
        <v>30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</row>
    <row r="2" spans="1:35" s="4" customFormat="1" ht="20.100000000000001" customHeight="1" x14ac:dyDescent="0.2">
      <c r="A2" s="135" t="s">
        <v>21</v>
      </c>
      <c r="B2" s="133" t="s">
        <v>136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81"/>
      <c r="AI2" s="20" t="s">
        <v>42</v>
      </c>
    </row>
    <row r="3" spans="1:35" s="5" customFormat="1" ht="20.100000000000001" customHeight="1" x14ac:dyDescent="0.2">
      <c r="A3" s="135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26" t="s">
        <v>41</v>
      </c>
      <c r="AH3" s="34" t="s">
        <v>39</v>
      </c>
      <c r="AI3" s="20" t="s">
        <v>43</v>
      </c>
    </row>
    <row r="4" spans="1:35" s="5" customFormat="1" ht="20.100000000000001" customHeight="1" x14ac:dyDescent="0.2">
      <c r="A4" s="13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26" t="s">
        <v>37</v>
      </c>
      <c r="AH4" s="34" t="s">
        <v>37</v>
      </c>
      <c r="AI4" s="21"/>
    </row>
    <row r="5" spans="1:35" s="5" customFormat="1" ht="20.100000000000001" customHeight="1" x14ac:dyDescent="0.2">
      <c r="A5" s="15" t="s">
        <v>44</v>
      </c>
      <c r="B5" s="17">
        <f>[1]Outubro!$K$5</f>
        <v>0</v>
      </c>
      <c r="C5" s="17">
        <f>[1]Outubro!$K$6</f>
        <v>0</v>
      </c>
      <c r="D5" s="17">
        <f>[1]Outubro!$K$7</f>
        <v>29.8</v>
      </c>
      <c r="E5" s="17">
        <f>[1]Outubro!$K$8</f>
        <v>0.60000000000000009</v>
      </c>
      <c r="F5" s="17">
        <f>[1]Outubro!$K$9</f>
        <v>0</v>
      </c>
      <c r="G5" s="17">
        <f>[1]Outubro!$K$10</f>
        <v>0</v>
      </c>
      <c r="H5" s="17">
        <f>[1]Outubro!$K$11</f>
        <v>0</v>
      </c>
      <c r="I5" s="17">
        <f>[1]Outubro!$K$12</f>
        <v>0</v>
      </c>
      <c r="J5" s="17">
        <f>[1]Outubro!$K$13</f>
        <v>1.8</v>
      </c>
      <c r="K5" s="17">
        <f>[1]Outubro!$K$14</f>
        <v>25</v>
      </c>
      <c r="L5" s="17">
        <f>[1]Outubro!$K$15</f>
        <v>0</v>
      </c>
      <c r="M5" s="17">
        <f>[1]Outubro!$K$16</f>
        <v>0</v>
      </c>
      <c r="N5" s="17">
        <f>[1]Outubro!$K$17</f>
        <v>0</v>
      </c>
      <c r="O5" s="17">
        <f>[1]Outubro!$K$18</f>
        <v>0</v>
      </c>
      <c r="P5" s="17">
        <f>[1]Outubro!$K$19</f>
        <v>0</v>
      </c>
      <c r="Q5" s="17">
        <f>[1]Outubro!$K$20</f>
        <v>0</v>
      </c>
      <c r="R5" s="17">
        <f>[1]Outubro!$K$21</f>
        <v>0</v>
      </c>
      <c r="S5" s="17">
        <f>[1]Outubro!$K$22</f>
        <v>0</v>
      </c>
      <c r="T5" s="17">
        <f>[1]Outubro!$K$23</f>
        <v>0</v>
      </c>
      <c r="U5" s="17">
        <f>[1]Outubro!$K$24</f>
        <v>0</v>
      </c>
      <c r="V5" s="17">
        <f>[1]Outubro!$K$25</f>
        <v>0</v>
      </c>
      <c r="W5" s="17">
        <f>[1]Outubro!$K$26</f>
        <v>0</v>
      </c>
      <c r="X5" s="17">
        <f>[1]Outubro!$K$27</f>
        <v>0</v>
      </c>
      <c r="Y5" s="17">
        <f>[1]Outubro!$K$28</f>
        <v>0</v>
      </c>
      <c r="Z5" s="17">
        <f>[1]Outubro!$K$29</f>
        <v>0</v>
      </c>
      <c r="AA5" s="17">
        <f>[1]Outubro!$K$30</f>
        <v>0</v>
      </c>
      <c r="AB5" s="17">
        <f>[1]Outubro!$K$31</f>
        <v>0</v>
      </c>
      <c r="AC5" s="17">
        <f>[1]Outubro!$K$32</f>
        <v>0</v>
      </c>
      <c r="AD5" s="17">
        <f>[1]Outubro!$K$33</f>
        <v>0</v>
      </c>
      <c r="AE5" s="17">
        <f>[1]Outubro!$K$34</f>
        <v>0</v>
      </c>
      <c r="AF5" s="16">
        <f>[1]Outubro!$K$35</f>
        <v>0</v>
      </c>
      <c r="AG5" s="27">
        <f>SUM(B5:AF5)</f>
        <v>57.2</v>
      </c>
      <c r="AH5" s="30">
        <f>MAX(B5:AF5)</f>
        <v>29.8</v>
      </c>
      <c r="AI5" s="73">
        <f t="shared" ref="AI5:AI31" si="1">COUNTIF(B5:AF5,"=0,0")</f>
        <v>27</v>
      </c>
    </row>
    <row r="6" spans="1:35" ht="17.100000000000001" customHeight="1" x14ac:dyDescent="0.2">
      <c r="A6" s="15" t="s">
        <v>0</v>
      </c>
      <c r="B6" s="17">
        <f>[2]Outubro!$K$5</f>
        <v>0.2</v>
      </c>
      <c r="C6" s="17">
        <f>[2]Outubro!$K$6</f>
        <v>0.2</v>
      </c>
      <c r="D6" s="17">
        <f>[2]Outubro!$K$7</f>
        <v>0.2</v>
      </c>
      <c r="E6" s="17">
        <f>[2]Outubro!$K$8</f>
        <v>0.2</v>
      </c>
      <c r="F6" s="17">
        <f>[2]Outubro!$K$9</f>
        <v>2.2000000000000002</v>
      </c>
      <c r="G6" s="17">
        <f>[2]Outubro!$K$10</f>
        <v>0</v>
      </c>
      <c r="H6" s="17">
        <f>[2]Outubro!$K$11</f>
        <v>0</v>
      </c>
      <c r="I6" s="17">
        <f>[2]Outubro!$K$12</f>
        <v>0</v>
      </c>
      <c r="J6" s="17">
        <f>[2]Outubro!$K$13</f>
        <v>0</v>
      </c>
      <c r="K6" s="17">
        <f>[2]Outubro!$K$14</f>
        <v>2.8</v>
      </c>
      <c r="L6" s="17">
        <f>[2]Outubro!$K$15</f>
        <v>20.999999999999996</v>
      </c>
      <c r="M6" s="17">
        <f>[2]Outubro!$K$16</f>
        <v>40.20000000000001</v>
      </c>
      <c r="N6" s="17">
        <f>[2]Outubro!$K$17</f>
        <v>0</v>
      </c>
      <c r="O6" s="17">
        <f>[2]Outubro!$K$18</f>
        <v>0</v>
      </c>
      <c r="P6" s="17">
        <f>[2]Outubro!$K$19</f>
        <v>0</v>
      </c>
      <c r="Q6" s="17">
        <f>[2]Outubro!$K$20</f>
        <v>0</v>
      </c>
      <c r="R6" s="17">
        <f>[2]Outubro!$K$21</f>
        <v>50.2</v>
      </c>
      <c r="S6" s="17">
        <f>[2]Outubro!$K$22</f>
        <v>0</v>
      </c>
      <c r="T6" s="17">
        <f>[2]Outubro!$K$23</f>
        <v>0</v>
      </c>
      <c r="U6" s="17">
        <f>[2]Outubro!$K$24</f>
        <v>0</v>
      </c>
      <c r="V6" s="17">
        <f>[2]Outubro!$K$25</f>
        <v>0</v>
      </c>
      <c r="W6" s="17">
        <f>[2]Outubro!$K$26</f>
        <v>0</v>
      </c>
      <c r="X6" s="17">
        <f>[2]Outubro!$K$27</f>
        <v>37.599999999999994</v>
      </c>
      <c r="Y6" s="17">
        <f>[2]Outubro!$K$28</f>
        <v>0</v>
      </c>
      <c r="Z6" s="17">
        <f>[2]Outubro!$K$29</f>
        <v>2.2000000000000002</v>
      </c>
      <c r="AA6" s="17">
        <f>[2]Outubro!$K$30</f>
        <v>3.6000000000000005</v>
      </c>
      <c r="AB6" s="17">
        <f>[2]Outubro!$K$31</f>
        <v>48.600000000000009</v>
      </c>
      <c r="AC6" s="17">
        <f>[2]Outubro!$K$32</f>
        <v>0</v>
      </c>
      <c r="AD6" s="17">
        <f>[2]Outubro!$K$33</f>
        <v>0</v>
      </c>
      <c r="AE6" s="17">
        <f>[2]Outubro!$K$34</f>
        <v>18.799999999999997</v>
      </c>
      <c r="AF6" s="17">
        <f>[2]Outubro!$K$35</f>
        <v>25.999999999999996</v>
      </c>
      <c r="AG6" s="28">
        <f t="shared" ref="AG6:AG17" si="2">SUM(B6:AF6)</f>
        <v>254</v>
      </c>
      <c r="AH6" s="31">
        <f>MAX(B6:AF6)</f>
        <v>50.2</v>
      </c>
      <c r="AI6" s="73">
        <f t="shared" si="1"/>
        <v>16</v>
      </c>
    </row>
    <row r="7" spans="1:35" ht="17.100000000000001" customHeight="1" x14ac:dyDescent="0.2">
      <c r="A7" s="15" t="s">
        <v>1</v>
      </c>
      <c r="B7" s="17">
        <f>[3]Outubro!$K$5</f>
        <v>0.2</v>
      </c>
      <c r="C7" s="17">
        <f>[3]Outubro!$K$6</f>
        <v>0</v>
      </c>
      <c r="D7" s="17">
        <f>[3]Outubro!$K$7</f>
        <v>0.4</v>
      </c>
      <c r="E7" s="17">
        <f>[3]Outubro!$K$8</f>
        <v>0</v>
      </c>
      <c r="F7" s="17">
        <f>[3]Outubro!$K$9</f>
        <v>0</v>
      </c>
      <c r="G7" s="17">
        <f>[3]Outubro!$K$10</f>
        <v>0</v>
      </c>
      <c r="H7" s="17">
        <f>[3]Outubro!$K$11</f>
        <v>0</v>
      </c>
      <c r="I7" s="17">
        <f>[3]Outubro!$K$12</f>
        <v>0</v>
      </c>
      <c r="J7" s="17">
        <f>[3]Outubro!$K$13</f>
        <v>0</v>
      </c>
      <c r="K7" s="17">
        <f>[3]Outubro!$K$14</f>
        <v>2.8</v>
      </c>
      <c r="L7" s="17">
        <f>[3]Outubro!$K$15</f>
        <v>1</v>
      </c>
      <c r="M7" s="17">
        <f>[3]Outubro!$K$16</f>
        <v>0.4</v>
      </c>
      <c r="N7" s="17">
        <f>[3]Outubro!$K$17</f>
        <v>0.2</v>
      </c>
      <c r="O7" s="17">
        <f>[3]Outubro!$K$18</f>
        <v>0</v>
      </c>
      <c r="P7" s="17">
        <f>[3]Outubro!$K$19</f>
        <v>0</v>
      </c>
      <c r="Q7" s="17">
        <f>[3]Outubro!$K$20</f>
        <v>0</v>
      </c>
      <c r="R7" s="17">
        <f>[3]Outubro!$K$21</f>
        <v>0</v>
      </c>
      <c r="S7" s="17">
        <f>[3]Outubro!$K$22</f>
        <v>0</v>
      </c>
      <c r="T7" s="17">
        <f>[3]Outubro!$K$23</f>
        <v>0</v>
      </c>
      <c r="U7" s="17">
        <f>[3]Outubro!$K$24</f>
        <v>0</v>
      </c>
      <c r="V7" s="17">
        <f>[3]Outubro!$K$25</f>
        <v>0</v>
      </c>
      <c r="W7" s="17">
        <f>[3]Outubro!$K$26</f>
        <v>0</v>
      </c>
      <c r="X7" s="17">
        <f>[3]Outubro!$K$27</f>
        <v>0</v>
      </c>
      <c r="Y7" s="17">
        <f>[3]Outubro!$K$28</f>
        <v>0</v>
      </c>
      <c r="Z7" s="17">
        <f>[3]Outubro!$K$29</f>
        <v>0</v>
      </c>
      <c r="AA7" s="17">
        <f>[3]Outubro!$K$30</f>
        <v>0.8</v>
      </c>
      <c r="AB7" s="17">
        <f>[3]Outubro!$K$31</f>
        <v>12.8</v>
      </c>
      <c r="AC7" s="17">
        <f>[3]Outubro!$K$32</f>
        <v>0</v>
      </c>
      <c r="AD7" s="17">
        <f>[3]Outubro!$K$33</f>
        <v>0</v>
      </c>
      <c r="AE7" s="17">
        <f>[3]Outubro!$K$34</f>
        <v>5.6</v>
      </c>
      <c r="AF7" s="17">
        <f>[3]Outubro!$K$35</f>
        <v>23.799999999999994</v>
      </c>
      <c r="AG7" s="28">
        <f t="shared" si="2"/>
        <v>48</v>
      </c>
      <c r="AH7" s="31">
        <f t="shared" ref="AH7:AH17" si="3">MAX(B7:AF7)</f>
        <v>23.799999999999994</v>
      </c>
      <c r="AI7" s="73">
        <f t="shared" si="1"/>
        <v>21</v>
      </c>
    </row>
    <row r="8" spans="1:35" ht="17.100000000000001" customHeight="1" x14ac:dyDescent="0.2">
      <c r="A8" s="15" t="s">
        <v>74</v>
      </c>
      <c r="B8" s="17">
        <f>[4]Outubro!$K$5</f>
        <v>0.2</v>
      </c>
      <c r="C8" s="17">
        <f>[4]Outubro!$K$6</f>
        <v>0.2</v>
      </c>
      <c r="D8" s="17">
        <f>[4]Outubro!$K$7</f>
        <v>31.999999999999989</v>
      </c>
      <c r="E8" s="17">
        <f>[4]Outubro!$K$8</f>
        <v>0.4</v>
      </c>
      <c r="F8" s="17">
        <f>[4]Outubro!$K$9</f>
        <v>0</v>
      </c>
      <c r="G8" s="17">
        <f>[4]Outubro!$K$10</f>
        <v>0</v>
      </c>
      <c r="H8" s="17">
        <f>[4]Outubro!$K$11</f>
        <v>0</v>
      </c>
      <c r="I8" s="17">
        <f>[4]Outubro!$K$12</f>
        <v>0</v>
      </c>
      <c r="J8" s="17">
        <f>[4]Outubro!$K$13</f>
        <v>20.799999999999997</v>
      </c>
      <c r="K8" s="17">
        <f>[4]Outubro!$K$14</f>
        <v>67.599999999999994</v>
      </c>
      <c r="L8" s="17">
        <f>[4]Outubro!$K$15</f>
        <v>21.400000000000002</v>
      </c>
      <c r="M8" s="17">
        <f>[4]Outubro!$K$16</f>
        <v>27.599999999999994</v>
      </c>
      <c r="N8" s="17">
        <f>[4]Outubro!$K$17</f>
        <v>3.8000000000000003</v>
      </c>
      <c r="O8" s="17">
        <f>[4]Outubro!$K$18</f>
        <v>0</v>
      </c>
      <c r="P8" s="17">
        <f>[4]Outubro!$K$19</f>
        <v>0</v>
      </c>
      <c r="Q8" s="17">
        <f>[4]Outubro!$K$20</f>
        <v>0</v>
      </c>
      <c r="R8" s="17">
        <f>[4]Outubro!$K$21</f>
        <v>0</v>
      </c>
      <c r="S8" s="17">
        <f>[4]Outubro!$K$22</f>
        <v>0</v>
      </c>
      <c r="T8" s="17">
        <f>[4]Outubro!$K$23</f>
        <v>0</v>
      </c>
      <c r="U8" s="17">
        <f>[4]Outubro!$K$24</f>
        <v>0</v>
      </c>
      <c r="V8" s="17">
        <f>[4]Outubro!$K$25</f>
        <v>0</v>
      </c>
      <c r="W8" s="17">
        <f>[4]Outubro!$K$26</f>
        <v>2.4</v>
      </c>
      <c r="X8" s="17">
        <f>[4]Outubro!$K$27</f>
        <v>8</v>
      </c>
      <c r="Y8" s="17">
        <f>[4]Outubro!$K$28</f>
        <v>0</v>
      </c>
      <c r="Z8" s="17">
        <f>[4]Outubro!$K$29</f>
        <v>0</v>
      </c>
      <c r="AA8" s="17">
        <f>[4]Outubro!$K$30</f>
        <v>30</v>
      </c>
      <c r="AB8" s="17">
        <f>[4]Outubro!$K$31</f>
        <v>4.6000000000000005</v>
      </c>
      <c r="AC8" s="17">
        <f>[4]Outubro!$K$32</f>
        <v>0</v>
      </c>
      <c r="AD8" s="17">
        <f>[4]Outubro!$K$33</f>
        <v>0</v>
      </c>
      <c r="AE8" s="17">
        <f>[4]Outubro!$K$34</f>
        <v>0</v>
      </c>
      <c r="AF8" s="17">
        <f>[4]Outubro!$K$35</f>
        <v>29.999999999999996</v>
      </c>
      <c r="AG8" s="28">
        <f t="shared" si="2"/>
        <v>249</v>
      </c>
      <c r="AH8" s="31">
        <f t="shared" si="3"/>
        <v>67.599999999999994</v>
      </c>
      <c r="AI8" s="73">
        <f t="shared" si="1"/>
        <v>17</v>
      </c>
    </row>
    <row r="9" spans="1:35" ht="17.100000000000001" customHeight="1" x14ac:dyDescent="0.2">
      <c r="A9" s="15" t="s">
        <v>45</v>
      </c>
      <c r="B9" s="17">
        <f>[5]Outubro!$K$5</f>
        <v>0.2</v>
      </c>
      <c r="C9" s="17">
        <f>[5]Outubro!$K$6</f>
        <v>0</v>
      </c>
      <c r="D9" s="17">
        <f>[5]Outubro!$K$7</f>
        <v>34.800000000000004</v>
      </c>
      <c r="E9" s="17">
        <f>[5]Outubro!$K$8</f>
        <v>0.2</v>
      </c>
      <c r="F9" s="17">
        <f>[5]Outubro!$K$9</f>
        <v>0</v>
      </c>
      <c r="G9" s="17">
        <f>[5]Outubro!$K$10</f>
        <v>0</v>
      </c>
      <c r="H9" s="17">
        <f>[5]Outubro!$K$11</f>
        <v>0</v>
      </c>
      <c r="I9" s="17">
        <f>[5]Outubro!$K$12</f>
        <v>0</v>
      </c>
      <c r="J9" s="17">
        <f>[5]Outubro!$K$13</f>
        <v>1.4</v>
      </c>
      <c r="K9" s="17">
        <f>[5]Outubro!$K$14</f>
        <v>1.2000000000000002</v>
      </c>
      <c r="L9" s="17">
        <f>[5]Outubro!$K$15</f>
        <v>9.6</v>
      </c>
      <c r="M9" s="17">
        <f>[5]Outubro!$K$16</f>
        <v>33.6</v>
      </c>
      <c r="N9" s="17">
        <f>[5]Outubro!$K$17</f>
        <v>0</v>
      </c>
      <c r="O9" s="17">
        <f>[5]Outubro!$K$18</f>
        <v>0</v>
      </c>
      <c r="P9" s="17">
        <f>[5]Outubro!$K$19</f>
        <v>0</v>
      </c>
      <c r="Q9" s="17">
        <f>[5]Outubro!$K$20</f>
        <v>0</v>
      </c>
      <c r="R9" s="17">
        <f>[5]Outubro!$K$21</f>
        <v>0</v>
      </c>
      <c r="S9" s="17">
        <f>[5]Outubro!$K$22</f>
        <v>0</v>
      </c>
      <c r="T9" s="17">
        <f>[5]Outubro!$K$23</f>
        <v>0</v>
      </c>
      <c r="U9" s="17">
        <f>[5]Outubro!$K$24</f>
        <v>0</v>
      </c>
      <c r="V9" s="17">
        <f>[5]Outubro!$K$25</f>
        <v>0</v>
      </c>
      <c r="W9" s="17">
        <f>[5]Outubro!$K$26</f>
        <v>0</v>
      </c>
      <c r="X9" s="17">
        <f>[5]Outubro!$K$27</f>
        <v>0</v>
      </c>
      <c r="Y9" s="17">
        <f>[5]Outubro!$K$28</f>
        <v>0</v>
      </c>
      <c r="Z9" s="17">
        <f>[5]Outubro!$K$29</f>
        <v>0</v>
      </c>
      <c r="AA9" s="17">
        <f>[5]Outubro!$K$30</f>
        <v>11.8</v>
      </c>
      <c r="AB9" s="17">
        <f>[5]Outubro!$K$31</f>
        <v>35.4</v>
      </c>
      <c r="AC9" s="17">
        <f>[5]Outubro!$K$32</f>
        <v>0</v>
      </c>
      <c r="AD9" s="17">
        <f>[5]Outubro!$K$33</f>
        <v>0.2</v>
      </c>
      <c r="AE9" s="17">
        <f>[5]Outubro!$K$34</f>
        <v>4.8000000000000007</v>
      </c>
      <c r="AF9" s="17">
        <f>[5]Outubro!$K$35</f>
        <v>3.2</v>
      </c>
      <c r="AG9" s="28">
        <f t="shared" ref="AG9" si="4">SUM(B9:AF9)</f>
        <v>136.4</v>
      </c>
      <c r="AH9" s="31">
        <f t="shared" ref="AH9" si="5">MAX(B9:AF9)</f>
        <v>35.4</v>
      </c>
      <c r="AI9" s="73">
        <f t="shared" si="1"/>
        <v>19</v>
      </c>
    </row>
    <row r="10" spans="1:35" ht="17.100000000000001" customHeight="1" x14ac:dyDescent="0.2">
      <c r="A10" s="15" t="s">
        <v>2</v>
      </c>
      <c r="B10" s="17">
        <f>[6]Outubro!$K$5</f>
        <v>3</v>
      </c>
      <c r="C10" s="17">
        <f>[6]Outubro!$K$6</f>
        <v>0</v>
      </c>
      <c r="D10" s="17">
        <f>[6]Outubro!$K$7</f>
        <v>9</v>
      </c>
      <c r="E10" s="17">
        <f>[6]Outubro!$K$8</f>
        <v>0</v>
      </c>
      <c r="F10" s="17">
        <f>[6]Outubro!$K$9</f>
        <v>0</v>
      </c>
      <c r="G10" s="17">
        <f>[6]Outubro!$K$10</f>
        <v>0</v>
      </c>
      <c r="H10" s="17">
        <f>[6]Outubro!$K$11</f>
        <v>0</v>
      </c>
      <c r="I10" s="17">
        <f>[6]Outubro!$K$12</f>
        <v>0</v>
      </c>
      <c r="J10" s="17">
        <f>[6]Outubro!$K$13</f>
        <v>2.4</v>
      </c>
      <c r="K10" s="17">
        <f>[6]Outubro!$K$14</f>
        <v>0.6</v>
      </c>
      <c r="L10" s="17">
        <f>[6]Outubro!$K$15</f>
        <v>0.2</v>
      </c>
      <c r="M10" s="17">
        <f>[6]Outubro!$K$16</f>
        <v>0</v>
      </c>
      <c r="N10" s="17">
        <f>[6]Outubro!$K$17</f>
        <v>0</v>
      </c>
      <c r="O10" s="17">
        <f>[6]Outubro!$K$18</f>
        <v>0</v>
      </c>
      <c r="P10" s="17">
        <f>[6]Outubro!$K$19</f>
        <v>0</v>
      </c>
      <c r="Q10" s="17">
        <f>[6]Outubro!$K$20</f>
        <v>0</v>
      </c>
      <c r="R10" s="17">
        <f>[6]Outubro!$K$21</f>
        <v>0</v>
      </c>
      <c r="S10" s="17">
        <f>[6]Outubro!$K$22</f>
        <v>0</v>
      </c>
      <c r="T10" s="17">
        <f>[6]Outubro!$K$23</f>
        <v>0</v>
      </c>
      <c r="U10" s="17">
        <f>[6]Outubro!$K$24</f>
        <v>0</v>
      </c>
      <c r="V10" s="17">
        <f>[6]Outubro!$K$25</f>
        <v>0</v>
      </c>
      <c r="W10" s="17">
        <f>[6]Outubro!$K$26</f>
        <v>0</v>
      </c>
      <c r="X10" s="17">
        <f>[6]Outubro!$K$27</f>
        <v>0</v>
      </c>
      <c r="Y10" s="17">
        <f>[6]Outubro!$K$28</f>
        <v>0</v>
      </c>
      <c r="Z10" s="17">
        <f>[6]Outubro!$K$29</f>
        <v>0</v>
      </c>
      <c r="AA10" s="17">
        <f>[6]Outubro!$K$30</f>
        <v>16</v>
      </c>
      <c r="AB10" s="17">
        <f>[6]Outubro!$K$31</f>
        <v>7.1999999999999993</v>
      </c>
      <c r="AC10" s="17">
        <f>[6]Outubro!$K$32</f>
        <v>0</v>
      </c>
      <c r="AD10" s="17">
        <f>[6]Outubro!$K$33</f>
        <v>0</v>
      </c>
      <c r="AE10" s="17">
        <f>[6]Outubro!$K$34</f>
        <v>5.6000000000000005</v>
      </c>
      <c r="AF10" s="17">
        <f>[6]Outubro!$K$35</f>
        <v>51.599999999999994</v>
      </c>
      <c r="AG10" s="28">
        <f t="shared" si="2"/>
        <v>95.6</v>
      </c>
      <c r="AH10" s="31">
        <f t="shared" si="3"/>
        <v>51.599999999999994</v>
      </c>
      <c r="AI10" s="73">
        <f t="shared" si="1"/>
        <v>22</v>
      </c>
    </row>
    <row r="11" spans="1:35" ht="17.100000000000001" customHeight="1" x14ac:dyDescent="0.2">
      <c r="A11" s="15" t="s">
        <v>3</v>
      </c>
      <c r="B11" s="17">
        <f>[7]Outubro!$K$5</f>
        <v>0</v>
      </c>
      <c r="C11" s="17">
        <f>[7]Outubro!$K$6</f>
        <v>0</v>
      </c>
      <c r="D11" s="17">
        <f>[7]Outubro!$K$7</f>
        <v>15.799999999999999</v>
      </c>
      <c r="E11" s="17">
        <f>[7]Outubro!$K$8</f>
        <v>2</v>
      </c>
      <c r="F11" s="17">
        <f>[7]Outubro!$K$9</f>
        <v>0</v>
      </c>
      <c r="G11" s="17">
        <f>[7]Outubro!$K$10</f>
        <v>0</v>
      </c>
      <c r="H11" s="17">
        <f>[7]Outubro!$K$11</f>
        <v>0</v>
      </c>
      <c r="I11" s="17">
        <f>[7]Outubro!$K$12</f>
        <v>0</v>
      </c>
      <c r="J11" s="17">
        <f>[7]Outubro!$K$13</f>
        <v>0</v>
      </c>
      <c r="K11" s="17">
        <f>[7]Outubro!$K$14</f>
        <v>12.599999999999998</v>
      </c>
      <c r="L11" s="17">
        <f>[7]Outubro!$K$15</f>
        <v>9.1999999999999993</v>
      </c>
      <c r="M11" s="17">
        <f>[7]Outubro!$K$16</f>
        <v>0</v>
      </c>
      <c r="N11" s="17">
        <f>[7]Outubro!$K$17</f>
        <v>0</v>
      </c>
      <c r="O11" s="17">
        <f>[7]Outubro!$K$18</f>
        <v>0</v>
      </c>
      <c r="P11" s="17">
        <f>[7]Outubro!$K$19</f>
        <v>0</v>
      </c>
      <c r="Q11" s="17">
        <f>[7]Outubro!$K$20</f>
        <v>0</v>
      </c>
      <c r="R11" s="17">
        <f>[7]Outubro!$K$21</f>
        <v>0</v>
      </c>
      <c r="S11" s="17">
        <f>[7]Outubro!$K$22</f>
        <v>0</v>
      </c>
      <c r="T11" s="17">
        <f>[7]Outubro!$K$23</f>
        <v>0</v>
      </c>
      <c r="U11" s="17">
        <f>[7]Outubro!$K$24</f>
        <v>0</v>
      </c>
      <c r="V11" s="17">
        <f>[7]Outubro!$K$25</f>
        <v>0</v>
      </c>
      <c r="W11" s="17">
        <f>[7]Outubro!$K$26</f>
        <v>0</v>
      </c>
      <c r="X11" s="17">
        <f>[7]Outubro!$K$27</f>
        <v>2</v>
      </c>
      <c r="Y11" s="17">
        <f>[7]Outubro!$K$28</f>
        <v>0</v>
      </c>
      <c r="Z11" s="17">
        <f>[7]Outubro!$K$29</f>
        <v>6</v>
      </c>
      <c r="AA11" s="17">
        <f>[7]Outubro!$K$30</f>
        <v>0.6</v>
      </c>
      <c r="AB11" s="17">
        <f>[7]Outubro!$K$31</f>
        <v>0.8</v>
      </c>
      <c r="AC11" s="17">
        <f>[7]Outubro!$K$32</f>
        <v>2.4</v>
      </c>
      <c r="AD11" s="17">
        <f>[7]Outubro!$K$33</f>
        <v>0</v>
      </c>
      <c r="AE11" s="17">
        <f>[7]Outubro!$K$34</f>
        <v>0.60000000000000009</v>
      </c>
      <c r="AF11" s="17">
        <f>[7]Outubro!$K$35</f>
        <v>23.799999999999997</v>
      </c>
      <c r="AG11" s="28">
        <f t="shared" si="2"/>
        <v>75.799999999999983</v>
      </c>
      <c r="AH11" s="31">
        <f t="shared" si="3"/>
        <v>23.799999999999997</v>
      </c>
      <c r="AI11" s="73">
        <f t="shared" si="1"/>
        <v>20</v>
      </c>
    </row>
    <row r="12" spans="1:35" ht="17.100000000000001" customHeight="1" x14ac:dyDescent="0.2">
      <c r="A12" s="15" t="s">
        <v>4</v>
      </c>
      <c r="B12" s="17">
        <f>[8]Outubro!$K$5</f>
        <v>0</v>
      </c>
      <c r="C12" s="17">
        <f>[8]Outubro!$K$6</f>
        <v>0.2</v>
      </c>
      <c r="D12" s="17">
        <f>[8]Outubro!$K$7</f>
        <v>0.8</v>
      </c>
      <c r="E12" s="17">
        <f>[8]Outubro!$K$8</f>
        <v>0</v>
      </c>
      <c r="F12" s="17">
        <f>[8]Outubro!$K$9</f>
        <v>0</v>
      </c>
      <c r="G12" s="17">
        <f>[8]Outubro!$K$10</f>
        <v>0</v>
      </c>
      <c r="H12" s="17">
        <f>[8]Outubro!$K$11</f>
        <v>0</v>
      </c>
      <c r="I12" s="17">
        <f>[8]Outubro!$K$12</f>
        <v>0</v>
      </c>
      <c r="J12" s="17">
        <f>[8]Outubro!$K$13</f>
        <v>9.8000000000000007</v>
      </c>
      <c r="K12" s="17">
        <f>[8]Outubro!$K$14</f>
        <v>0.8</v>
      </c>
      <c r="L12" s="17">
        <f>[8]Outubro!$K$15</f>
        <v>0.4</v>
      </c>
      <c r="M12" s="17">
        <f>[8]Outubro!$K$16</f>
        <v>1.4</v>
      </c>
      <c r="N12" s="17">
        <f>[8]Outubro!$K$17</f>
        <v>1.2</v>
      </c>
      <c r="O12" s="17">
        <f>[8]Outubro!$K$18</f>
        <v>0</v>
      </c>
      <c r="P12" s="17">
        <f>[8]Outubro!$K$19</f>
        <v>0</v>
      </c>
      <c r="Q12" s="17">
        <f>[8]Outubro!$K$20</f>
        <v>0</v>
      </c>
      <c r="R12" s="17">
        <f>[8]Outubro!$K$21</f>
        <v>0</v>
      </c>
      <c r="S12" s="17">
        <f>[8]Outubro!$K$22</f>
        <v>0</v>
      </c>
      <c r="T12" s="17">
        <f>[8]Outubro!$K$23</f>
        <v>0</v>
      </c>
      <c r="U12" s="17">
        <f>[8]Outubro!$K$24</f>
        <v>0</v>
      </c>
      <c r="V12" s="17">
        <f>[8]Outubro!$K$25</f>
        <v>0</v>
      </c>
      <c r="W12" s="17">
        <f>[8]Outubro!$K$26</f>
        <v>26</v>
      </c>
      <c r="X12" s="17">
        <f>[8]Outubro!$K$27</f>
        <v>3.4000000000000004</v>
      </c>
      <c r="Y12" s="17">
        <f>[8]Outubro!$K$28</f>
        <v>0</v>
      </c>
      <c r="Z12" s="17">
        <f>[8]Outubro!$K$29</f>
        <v>3.2</v>
      </c>
      <c r="AA12" s="17">
        <f>[8]Outubro!$K$30</f>
        <v>19.600000000000001</v>
      </c>
      <c r="AB12" s="17">
        <f>[8]Outubro!$K$31</f>
        <v>5.8000000000000007</v>
      </c>
      <c r="AC12" s="17">
        <f>[8]Outubro!$K$32</f>
        <v>8.1999999999999993</v>
      </c>
      <c r="AD12" s="17">
        <f>[8]Outubro!$K$33</f>
        <v>0</v>
      </c>
      <c r="AE12" s="17">
        <f>[8]Outubro!$K$34</f>
        <v>4.5999999999999996</v>
      </c>
      <c r="AF12" s="17">
        <f>[8]Outubro!$K$35</f>
        <v>15</v>
      </c>
      <c r="AG12" s="28">
        <f t="shared" si="2"/>
        <v>100.4</v>
      </c>
      <c r="AH12" s="31">
        <f t="shared" si="3"/>
        <v>26</v>
      </c>
      <c r="AI12" s="73">
        <f t="shared" si="1"/>
        <v>16</v>
      </c>
    </row>
    <row r="13" spans="1:35" ht="17.100000000000001" customHeight="1" x14ac:dyDescent="0.2">
      <c r="A13" s="15" t="s">
        <v>5</v>
      </c>
      <c r="B13" s="17" t="str">
        <f>[9]Outubro!$K$5</f>
        <v>*</v>
      </c>
      <c r="C13" s="17" t="str">
        <f>[9]Outubro!$K$6</f>
        <v>*</v>
      </c>
      <c r="D13" s="17">
        <f>[9]Outubro!$K$7</f>
        <v>0</v>
      </c>
      <c r="E13" s="17">
        <f>[9]Outubro!$K$8</f>
        <v>0</v>
      </c>
      <c r="F13" s="17">
        <f>[9]Outubro!$K$9</f>
        <v>0</v>
      </c>
      <c r="G13" s="17">
        <f>[9]Outubro!$K$10</f>
        <v>0</v>
      </c>
      <c r="H13" s="17">
        <f>[9]Outubro!$K$11</f>
        <v>0</v>
      </c>
      <c r="I13" s="17">
        <f>[9]Outubro!$K$12</f>
        <v>0</v>
      </c>
      <c r="J13" s="17">
        <f>[9]Outubro!$K$13</f>
        <v>1</v>
      </c>
      <c r="K13" s="17">
        <f>[9]Outubro!$K$14</f>
        <v>0</v>
      </c>
      <c r="L13" s="17">
        <f>[9]Outubro!$K$15</f>
        <v>0.2</v>
      </c>
      <c r="M13" s="17">
        <f>[9]Outubro!$K$16</f>
        <v>0</v>
      </c>
      <c r="N13" s="17">
        <f>[9]Outubro!$K$17</f>
        <v>0</v>
      </c>
      <c r="O13" s="17">
        <f>[9]Outubro!$K$18</f>
        <v>0</v>
      </c>
      <c r="P13" s="17">
        <f>[9]Outubro!$K$19</f>
        <v>0</v>
      </c>
      <c r="Q13" s="17">
        <f>[9]Outubro!$K$20</f>
        <v>0</v>
      </c>
      <c r="R13" s="17">
        <f>[9]Outubro!$K$21</f>
        <v>0</v>
      </c>
      <c r="S13" s="17">
        <f>[9]Outubro!$K$22</f>
        <v>0</v>
      </c>
      <c r="T13" s="17">
        <f>[9]Outubro!$K$23</f>
        <v>0</v>
      </c>
      <c r="U13" s="17">
        <f>[9]Outubro!$K$24</f>
        <v>0</v>
      </c>
      <c r="V13" s="17">
        <f>[9]Outubro!$K$25</f>
        <v>0</v>
      </c>
      <c r="W13" s="17">
        <f>[9]Outubro!$K$26</f>
        <v>0</v>
      </c>
      <c r="X13" s="17">
        <f>[9]Outubro!$K$27</f>
        <v>0</v>
      </c>
      <c r="Y13" s="17">
        <f>[9]Outubro!$K$28</f>
        <v>0</v>
      </c>
      <c r="Z13" s="17">
        <f>[9]Outubro!$K$29</f>
        <v>0</v>
      </c>
      <c r="AA13" s="17">
        <f>[9]Outubro!$K$30</f>
        <v>0</v>
      </c>
      <c r="AB13" s="17">
        <f>[9]Outubro!$K$31</f>
        <v>38.599999999999994</v>
      </c>
      <c r="AC13" s="17">
        <f>[9]Outubro!$K$32</f>
        <v>0</v>
      </c>
      <c r="AD13" s="17">
        <f>[9]Outubro!$K$33</f>
        <v>0</v>
      </c>
      <c r="AE13" s="17">
        <f>[9]Outubro!$K$34</f>
        <v>0</v>
      </c>
      <c r="AF13" s="18">
        <f>[9]Outubro!$K$35</f>
        <v>24.8</v>
      </c>
      <c r="AG13" s="28">
        <f t="shared" si="2"/>
        <v>64.599999999999994</v>
      </c>
      <c r="AH13" s="31">
        <f t="shared" si="3"/>
        <v>38.599999999999994</v>
      </c>
      <c r="AI13" s="73">
        <f t="shared" si="1"/>
        <v>25</v>
      </c>
    </row>
    <row r="14" spans="1:35" ht="17.100000000000001" customHeight="1" x14ac:dyDescent="0.2">
      <c r="A14" s="15" t="s">
        <v>47</v>
      </c>
      <c r="B14" s="17">
        <f>[10]Outubro!$K$5</f>
        <v>0</v>
      </c>
      <c r="C14" s="17">
        <f>[10]Outubro!$K$6</f>
        <v>0</v>
      </c>
      <c r="D14" s="17">
        <f>[10]Outubro!$K$7</f>
        <v>0</v>
      </c>
      <c r="E14" s="17">
        <f>[10]Outubro!$K$8</f>
        <v>0</v>
      </c>
      <c r="F14" s="17">
        <f>[10]Outubro!$K$9</f>
        <v>0</v>
      </c>
      <c r="G14" s="17">
        <f>[10]Outubro!$K$10</f>
        <v>0</v>
      </c>
      <c r="H14" s="17">
        <f>[10]Outubro!$K$11</f>
        <v>0</v>
      </c>
      <c r="I14" s="17">
        <f>[10]Outubro!$K$12</f>
        <v>0</v>
      </c>
      <c r="J14" s="17">
        <f>[10]Outubro!$K$13</f>
        <v>0.4</v>
      </c>
      <c r="K14" s="17">
        <f>[10]Outubro!$K$14</f>
        <v>2.1999999999999997</v>
      </c>
      <c r="L14" s="17">
        <f>[10]Outubro!$K$15</f>
        <v>0</v>
      </c>
      <c r="M14" s="17">
        <f>[10]Outubro!$K$16</f>
        <v>0.2</v>
      </c>
      <c r="N14" s="17">
        <f>[10]Outubro!$K$17</f>
        <v>0</v>
      </c>
      <c r="O14" s="17">
        <f>[10]Outubro!$K$18</f>
        <v>0.60000000000000009</v>
      </c>
      <c r="P14" s="17">
        <f>[10]Outubro!$K$19</f>
        <v>0</v>
      </c>
      <c r="Q14" s="17">
        <f>[10]Outubro!$K$20</f>
        <v>0</v>
      </c>
      <c r="R14" s="17">
        <f>[10]Outubro!$K$21</f>
        <v>0</v>
      </c>
      <c r="S14" s="17">
        <f>[10]Outubro!$K$22</f>
        <v>0</v>
      </c>
      <c r="T14" s="17">
        <f>[10]Outubro!$K$23</f>
        <v>0</v>
      </c>
      <c r="U14" s="17">
        <f>[10]Outubro!$K$24</f>
        <v>0</v>
      </c>
      <c r="V14" s="17">
        <f>[10]Outubro!$K$25</f>
        <v>0</v>
      </c>
      <c r="W14" s="17">
        <f>[10]Outubro!$K$26</f>
        <v>0</v>
      </c>
      <c r="X14" s="17">
        <f>[10]Outubro!$K$27</f>
        <v>1.2</v>
      </c>
      <c r="Y14" s="17">
        <f>[10]Outubro!$K$28</f>
        <v>0.8</v>
      </c>
      <c r="Z14" s="17">
        <f>[10]Outubro!$K$29</f>
        <v>0.2</v>
      </c>
      <c r="AA14" s="17">
        <f>[10]Outubro!$K$30</f>
        <v>0.2</v>
      </c>
      <c r="AB14" s="17">
        <f>[10]Outubro!$K$31</f>
        <v>0</v>
      </c>
      <c r="AC14" s="17">
        <f>[10]Outubro!$K$32</f>
        <v>0</v>
      </c>
      <c r="AD14" s="17">
        <f>[10]Outubro!$K$33</f>
        <v>0</v>
      </c>
      <c r="AE14" s="17">
        <f>[10]Outubro!$K$34</f>
        <v>0</v>
      </c>
      <c r="AF14" s="18">
        <f>[10]Outubro!$K$35</f>
        <v>0</v>
      </c>
      <c r="AG14" s="28">
        <f>SUM(B14:AF14)</f>
        <v>5.8</v>
      </c>
      <c r="AH14" s="31">
        <f>MAX(B14:AF14)</f>
        <v>2.1999999999999997</v>
      </c>
      <c r="AI14" s="73">
        <f t="shared" si="1"/>
        <v>23</v>
      </c>
    </row>
    <row r="15" spans="1:35" ht="17.100000000000001" customHeight="1" x14ac:dyDescent="0.2">
      <c r="A15" s="15" t="s">
        <v>6</v>
      </c>
      <c r="B15" s="17">
        <f>[11]Outubro!$K$5</f>
        <v>0</v>
      </c>
      <c r="C15" s="17">
        <f>[11]Outubro!$K$6</f>
        <v>0</v>
      </c>
      <c r="D15" s="17">
        <f>[11]Outubro!$K$7</f>
        <v>72.600000000000009</v>
      </c>
      <c r="E15" s="17">
        <f>[11]Outubro!$K$8</f>
        <v>5.1999999999999993</v>
      </c>
      <c r="F15" s="17">
        <f>[11]Outubro!$K$9</f>
        <v>0.2</v>
      </c>
      <c r="G15" s="17">
        <f>[11]Outubro!$K$10</f>
        <v>0</v>
      </c>
      <c r="H15" s="17">
        <f>[11]Outubro!$K$11</f>
        <v>0</v>
      </c>
      <c r="I15" s="17">
        <f>[11]Outubro!$K$12</f>
        <v>0</v>
      </c>
      <c r="J15" s="17">
        <f>[11]Outubro!$K$13</f>
        <v>4.4000000000000004</v>
      </c>
      <c r="K15" s="17">
        <f>[11]Outubro!$K$14</f>
        <v>1.4000000000000001</v>
      </c>
      <c r="L15" s="17">
        <f>[11]Outubro!$K$15</f>
        <v>0.4</v>
      </c>
      <c r="M15" s="17">
        <f>[11]Outubro!$K$16</f>
        <v>0</v>
      </c>
      <c r="N15" s="17">
        <f>[11]Outubro!$K$17</f>
        <v>0</v>
      </c>
      <c r="O15" s="17">
        <f>[11]Outubro!$K$18</f>
        <v>0</v>
      </c>
      <c r="P15" s="17">
        <f>[11]Outubro!$K$19</f>
        <v>0</v>
      </c>
      <c r="Q15" s="17">
        <f>[11]Outubro!$K$20</f>
        <v>11.2</v>
      </c>
      <c r="R15" s="17">
        <f>[11]Outubro!$K$21</f>
        <v>0</v>
      </c>
      <c r="S15" s="17">
        <f>[11]Outubro!$K$22</f>
        <v>0</v>
      </c>
      <c r="T15" s="17">
        <f>[11]Outubro!$K$23</f>
        <v>0</v>
      </c>
      <c r="U15" s="17">
        <f>[11]Outubro!$K$24</f>
        <v>0</v>
      </c>
      <c r="V15" s="17">
        <f>[11]Outubro!$K$25</f>
        <v>0</v>
      </c>
      <c r="W15" s="17">
        <f>[11]Outubro!$K$26</f>
        <v>0</v>
      </c>
      <c r="X15" s="17">
        <f>[11]Outubro!$K$27</f>
        <v>58</v>
      </c>
      <c r="Y15" s="17">
        <f>[11]Outubro!$K$28</f>
        <v>0</v>
      </c>
      <c r="Z15" s="17">
        <f>[11]Outubro!$K$29</f>
        <v>0</v>
      </c>
      <c r="AA15" s="17">
        <f>[11]Outubro!$K$30</f>
        <v>0.4</v>
      </c>
      <c r="AB15" s="17">
        <f>[11]Outubro!$K$31</f>
        <v>0</v>
      </c>
      <c r="AC15" s="17">
        <f>[11]Outubro!$K$32</f>
        <v>0</v>
      </c>
      <c r="AD15" s="17">
        <f>[11]Outubro!$K$33</f>
        <v>28.2</v>
      </c>
      <c r="AE15" s="17">
        <f>[11]Outubro!$K$34</f>
        <v>5.6000000000000005</v>
      </c>
      <c r="AF15" s="18">
        <f>[11]Outubro!$K$35</f>
        <v>48.2</v>
      </c>
      <c r="AG15" s="28">
        <f t="shared" si="2"/>
        <v>235.8</v>
      </c>
      <c r="AH15" s="31">
        <f t="shared" si="3"/>
        <v>72.600000000000009</v>
      </c>
      <c r="AI15" s="73">
        <f t="shared" si="1"/>
        <v>19</v>
      </c>
    </row>
    <row r="16" spans="1:35" ht="17.100000000000001" customHeight="1" x14ac:dyDescent="0.2">
      <c r="A16" s="15" t="s">
        <v>7</v>
      </c>
      <c r="B16" s="17">
        <f>[12]Outubro!$K$5</f>
        <v>0</v>
      </c>
      <c r="C16" s="17">
        <f>[12]Outubro!$K$6</f>
        <v>0</v>
      </c>
      <c r="D16" s="17">
        <f>[12]Outubro!$K$7</f>
        <v>50.6</v>
      </c>
      <c r="E16" s="17">
        <f>[12]Outubro!$K$8</f>
        <v>0.4</v>
      </c>
      <c r="F16" s="17">
        <f>[12]Outubro!$K$9</f>
        <v>0</v>
      </c>
      <c r="G16" s="17">
        <f>[12]Outubro!$K$10</f>
        <v>0</v>
      </c>
      <c r="H16" s="17">
        <f>[12]Outubro!$K$11</f>
        <v>0</v>
      </c>
      <c r="I16" s="17">
        <f>[12]Outubro!$K$12</f>
        <v>0</v>
      </c>
      <c r="J16" s="17">
        <f>[12]Outubro!$K$13</f>
        <v>1.6</v>
      </c>
      <c r="K16" s="17">
        <f>[12]Outubro!$K$14</f>
        <v>8.1999999999999993</v>
      </c>
      <c r="L16" s="17">
        <f>[12]Outubro!$K$15</f>
        <v>2.4</v>
      </c>
      <c r="M16" s="17">
        <f>[12]Outubro!$K$16</f>
        <v>0.60000000000000009</v>
      </c>
      <c r="N16" s="17">
        <f>[12]Outubro!$K$17</f>
        <v>0</v>
      </c>
      <c r="O16" s="17">
        <f>[12]Outubro!$K$18</f>
        <v>0.2</v>
      </c>
      <c r="P16" s="17">
        <f>[12]Outubro!$K$19</f>
        <v>0</v>
      </c>
      <c r="Q16" s="17">
        <f>[12]Outubro!$K$20</f>
        <v>0</v>
      </c>
      <c r="R16" s="17">
        <f>[12]Outubro!$K$21</f>
        <v>0</v>
      </c>
      <c r="S16" s="17">
        <f>[12]Outubro!$K$22</f>
        <v>0</v>
      </c>
      <c r="T16" s="17">
        <f>[12]Outubro!$K$23</f>
        <v>0</v>
      </c>
      <c r="U16" s="17">
        <f>[12]Outubro!$K$24</f>
        <v>0</v>
      </c>
      <c r="V16" s="17">
        <f>[12]Outubro!$K$25</f>
        <v>0</v>
      </c>
      <c r="W16" s="17">
        <f>[12]Outubro!$K$26</f>
        <v>0</v>
      </c>
      <c r="X16" s="17">
        <f>[12]Outubro!$K$27</f>
        <v>0</v>
      </c>
      <c r="Y16" s="17">
        <f>[12]Outubro!$K$28</f>
        <v>0</v>
      </c>
      <c r="Z16" s="17">
        <f>[12]Outubro!$K$29</f>
        <v>0</v>
      </c>
      <c r="AA16" s="17">
        <f>[12]Outubro!$K$30</f>
        <v>0</v>
      </c>
      <c r="AB16" s="17">
        <f>[12]Outubro!$K$31</f>
        <v>0</v>
      </c>
      <c r="AC16" s="17">
        <f>[12]Outubro!$K$32</f>
        <v>0</v>
      </c>
      <c r="AD16" s="17">
        <f>[12]Outubro!$K$33</f>
        <v>0</v>
      </c>
      <c r="AE16" s="17">
        <f>[12]Outubro!$K$34</f>
        <v>0</v>
      </c>
      <c r="AF16" s="18">
        <f>[12]Outubro!$K$35</f>
        <v>0</v>
      </c>
      <c r="AG16" s="28">
        <f t="shared" si="2"/>
        <v>64</v>
      </c>
      <c r="AH16" s="31">
        <f t="shared" si="3"/>
        <v>50.6</v>
      </c>
      <c r="AI16" s="73">
        <f t="shared" si="1"/>
        <v>24</v>
      </c>
    </row>
    <row r="17" spans="1:37" ht="17.100000000000001" customHeight="1" x14ac:dyDescent="0.2">
      <c r="A17" s="15" t="s">
        <v>8</v>
      </c>
      <c r="B17" s="17">
        <f>[13]Outubro!$K$5</f>
        <v>0.2</v>
      </c>
      <c r="C17" s="17">
        <f>[13]Outubro!$K$6</f>
        <v>7.8</v>
      </c>
      <c r="D17" s="17">
        <f>[13]Outubro!$K$7</f>
        <v>37.6</v>
      </c>
      <c r="E17" s="17">
        <f>[13]Outubro!$K$8</f>
        <v>0.2</v>
      </c>
      <c r="F17" s="17">
        <f>[13]Outubro!$K$9</f>
        <v>0.2</v>
      </c>
      <c r="G17" s="17">
        <f>[13]Outubro!$K$10</f>
        <v>0</v>
      </c>
      <c r="H17" s="17">
        <f>[13]Outubro!$K$11</f>
        <v>0</v>
      </c>
      <c r="I17" s="17">
        <f>[13]Outubro!$K$12</f>
        <v>0</v>
      </c>
      <c r="J17" s="17">
        <f>[13]Outubro!$K$13</f>
        <v>19.600000000000005</v>
      </c>
      <c r="K17" s="17">
        <f>[13]Outubro!$K$14</f>
        <v>12.399999999999999</v>
      </c>
      <c r="L17" s="17">
        <f>[13]Outubro!$K$15</f>
        <v>19.000000000000004</v>
      </c>
      <c r="M17" s="17">
        <f>[13]Outubro!$K$16</f>
        <v>40.4</v>
      </c>
      <c r="N17" s="17">
        <f>[13]Outubro!$K$17</f>
        <v>0.2</v>
      </c>
      <c r="O17" s="17">
        <f>[13]Outubro!$K$18</f>
        <v>0</v>
      </c>
      <c r="P17" s="17">
        <f>[13]Outubro!$K$19</f>
        <v>0</v>
      </c>
      <c r="Q17" s="17">
        <f>[13]Outubro!$K$20</f>
        <v>3.8000000000000003</v>
      </c>
      <c r="R17" s="17">
        <f>[13]Outubro!$K$21</f>
        <v>0.4</v>
      </c>
      <c r="S17" s="17">
        <f>[13]Outubro!$K$22</f>
        <v>0</v>
      </c>
      <c r="T17" s="17">
        <f>[13]Outubro!$K$23</f>
        <v>0</v>
      </c>
      <c r="U17" s="17">
        <f>[13]Outubro!$K$24</f>
        <v>0</v>
      </c>
      <c r="V17" s="17">
        <f>[13]Outubro!$K$25</f>
        <v>0</v>
      </c>
      <c r="W17" s="17">
        <f>[13]Outubro!$K$26</f>
        <v>0</v>
      </c>
      <c r="X17" s="17">
        <f>[13]Outubro!$K$27</f>
        <v>8</v>
      </c>
      <c r="Y17" s="17">
        <f>[13]Outubro!$K$28</f>
        <v>0</v>
      </c>
      <c r="Z17" s="17">
        <f>[13]Outubro!$K$29</f>
        <v>0</v>
      </c>
      <c r="AA17" s="17">
        <f>[13]Outubro!$K$30</f>
        <v>0</v>
      </c>
      <c r="AB17" s="17">
        <f>[13]Outubro!$K$31</f>
        <v>33.799999999999997</v>
      </c>
      <c r="AC17" s="17">
        <f>[13]Outubro!$K$32</f>
        <v>0.2</v>
      </c>
      <c r="AD17" s="17">
        <f>[13]Outubro!$K$33</f>
        <v>0</v>
      </c>
      <c r="AE17" s="17">
        <f>[13]Outubro!$K$34</f>
        <v>0.4</v>
      </c>
      <c r="AF17" s="17">
        <f>[13]Outubro!$K$35</f>
        <v>1.7999999999999998</v>
      </c>
      <c r="AG17" s="28">
        <f t="shared" si="2"/>
        <v>186.00000000000003</v>
      </c>
      <c r="AH17" s="31">
        <f t="shared" si="3"/>
        <v>40.4</v>
      </c>
      <c r="AI17" s="73">
        <f t="shared" si="1"/>
        <v>14</v>
      </c>
      <c r="AK17" s="23" t="s">
        <v>51</v>
      </c>
    </row>
    <row r="18" spans="1:37" ht="17.100000000000001" customHeight="1" x14ac:dyDescent="0.2">
      <c r="A18" s="15" t="s">
        <v>9</v>
      </c>
      <c r="B18" s="17">
        <f>[14]Outubro!$K$5</f>
        <v>0</v>
      </c>
      <c r="C18" s="17">
        <f>[14]Outubro!$K$6</f>
        <v>0</v>
      </c>
      <c r="D18" s="17">
        <f>[14]Outubro!$K$7</f>
        <v>29.799999999999997</v>
      </c>
      <c r="E18" s="17">
        <f>[14]Outubro!$K$8</f>
        <v>0.4</v>
      </c>
      <c r="F18" s="17">
        <f>[14]Outubro!$K$9</f>
        <v>0</v>
      </c>
      <c r="G18" s="17">
        <f>[14]Outubro!$K$10</f>
        <v>0</v>
      </c>
      <c r="H18" s="17">
        <f>[14]Outubro!$K$11</f>
        <v>0</v>
      </c>
      <c r="I18" s="17">
        <f>[14]Outubro!$K$12</f>
        <v>0</v>
      </c>
      <c r="J18" s="17">
        <f>[14]Outubro!$K$13</f>
        <v>11</v>
      </c>
      <c r="K18" s="17">
        <f>[14]Outubro!$K$14</f>
        <v>4</v>
      </c>
      <c r="L18" s="17">
        <f>[14]Outubro!$K$15</f>
        <v>0.8</v>
      </c>
      <c r="M18" s="17">
        <f>[14]Outubro!$K$16</f>
        <v>0.2</v>
      </c>
      <c r="N18" s="17">
        <f>[14]Outubro!$K$17</f>
        <v>0.8</v>
      </c>
      <c r="O18" s="17">
        <f>[14]Outubro!$K$18</f>
        <v>0.2</v>
      </c>
      <c r="P18" s="17">
        <f>[14]Outubro!$K$19</f>
        <v>0.2</v>
      </c>
      <c r="Q18" s="17">
        <f>[14]Outubro!$K$20</f>
        <v>0</v>
      </c>
      <c r="R18" s="17">
        <f>[14]Outubro!$K$21</f>
        <v>0</v>
      </c>
      <c r="S18" s="17">
        <f>[14]Outubro!$K$22</f>
        <v>0</v>
      </c>
      <c r="T18" s="17">
        <f>[14]Outubro!$K$23</f>
        <v>0</v>
      </c>
      <c r="U18" s="17">
        <f>[14]Outubro!$K$24</f>
        <v>0</v>
      </c>
      <c r="V18" s="17">
        <f>[14]Outubro!$K$25</f>
        <v>0</v>
      </c>
      <c r="W18" s="17">
        <f>[14]Outubro!$K$26</f>
        <v>0</v>
      </c>
      <c r="X18" s="17">
        <f>[14]Outubro!$K$27</f>
        <v>4</v>
      </c>
      <c r="Y18" s="17">
        <f>[14]Outubro!$K$28</f>
        <v>1.4</v>
      </c>
      <c r="Z18" s="17">
        <f>[14]Outubro!$K$29</f>
        <v>2.4000000000000004</v>
      </c>
      <c r="AA18" s="17">
        <f>[14]Outubro!$K$30</f>
        <v>0.4</v>
      </c>
      <c r="AB18" s="17">
        <f>[14]Outubro!$K$31</f>
        <v>19.399999999999999</v>
      </c>
      <c r="AC18" s="17">
        <f>[14]Outubro!$K$32</f>
        <v>9</v>
      </c>
      <c r="AD18" s="17">
        <f>[14]Outubro!$K$33</f>
        <v>0.2</v>
      </c>
      <c r="AE18" s="17">
        <f>[14]Outubro!$K$34</f>
        <v>0</v>
      </c>
      <c r="AF18" s="18">
        <f>[14]Outubro!$K$35</f>
        <v>25</v>
      </c>
      <c r="AG18" s="28">
        <f t="shared" ref="AG18:AG32" si="6">SUM(B18:AF18)</f>
        <v>109.2</v>
      </c>
      <c r="AH18" s="31">
        <f t="shared" ref="AH18:AH32" si="7">MAX(B18:AF18)</f>
        <v>29.799999999999997</v>
      </c>
      <c r="AI18" s="73">
        <f t="shared" si="1"/>
        <v>14</v>
      </c>
      <c r="AJ18" s="23" t="s">
        <v>51</v>
      </c>
      <c r="AK18" s="23" t="s">
        <v>51</v>
      </c>
    </row>
    <row r="19" spans="1:37" ht="17.100000000000001" customHeight="1" x14ac:dyDescent="0.2">
      <c r="A19" s="15" t="s">
        <v>46</v>
      </c>
      <c r="B19" s="17">
        <f>[15]Outubro!$K$5</f>
        <v>0.2</v>
      </c>
      <c r="C19" s="17">
        <f>[15]Outubro!$K$6</f>
        <v>0</v>
      </c>
      <c r="D19" s="17">
        <f>[15]Outubro!$K$7</f>
        <v>46.599999999999994</v>
      </c>
      <c r="E19" s="17">
        <f>[15]Outubro!$K$8</f>
        <v>3</v>
      </c>
      <c r="F19" s="17">
        <f>[15]Outubro!$K$9</f>
        <v>0</v>
      </c>
      <c r="G19" s="17">
        <f>[15]Outubro!$K$10</f>
        <v>0</v>
      </c>
      <c r="H19" s="17">
        <f>[15]Outubro!$K$11</f>
        <v>0</v>
      </c>
      <c r="I19" s="17">
        <f>[15]Outubro!$K$12</f>
        <v>0</v>
      </c>
      <c r="J19" s="17">
        <f>[15]Outubro!$K$13</f>
        <v>0</v>
      </c>
      <c r="K19" s="17">
        <f>[15]Outubro!$K$14</f>
        <v>12.2</v>
      </c>
      <c r="L19" s="17">
        <f>[15]Outubro!$K$15</f>
        <v>11.799999999999999</v>
      </c>
      <c r="M19" s="17">
        <f>[15]Outubro!$K$16</f>
        <v>69.400000000000006</v>
      </c>
      <c r="N19" s="17">
        <f>[15]Outubro!$K$17</f>
        <v>0</v>
      </c>
      <c r="O19" s="17">
        <f>[15]Outubro!$K$18</f>
        <v>0</v>
      </c>
      <c r="P19" s="17">
        <f>[15]Outubro!$K$19</f>
        <v>0</v>
      </c>
      <c r="Q19" s="17">
        <f>[15]Outubro!$K$20</f>
        <v>0</v>
      </c>
      <c r="R19" s="17">
        <f>[15]Outubro!$K$21</f>
        <v>0</v>
      </c>
      <c r="S19" s="17">
        <f>[15]Outubro!$K$22</f>
        <v>0</v>
      </c>
      <c r="T19" s="17">
        <f>[15]Outubro!$K$23</f>
        <v>0</v>
      </c>
      <c r="U19" s="17">
        <f>[15]Outubro!$K$24</f>
        <v>0</v>
      </c>
      <c r="V19" s="17">
        <f>[15]Outubro!$K$25</f>
        <v>0</v>
      </c>
      <c r="W19" s="17">
        <f>[15]Outubro!$K$26</f>
        <v>0</v>
      </c>
      <c r="X19" s="17">
        <f>[15]Outubro!$K$27</f>
        <v>0</v>
      </c>
      <c r="Y19" s="17">
        <f>[15]Outubro!$K$28</f>
        <v>0</v>
      </c>
      <c r="Z19" s="17">
        <f>[15]Outubro!$K$29</f>
        <v>0</v>
      </c>
      <c r="AA19" s="17">
        <f>[15]Outubro!$K$30</f>
        <v>2.8</v>
      </c>
      <c r="AB19" s="17">
        <f>[15]Outubro!$K$31</f>
        <v>19.400000000000002</v>
      </c>
      <c r="AC19" s="17">
        <f>[15]Outubro!$K$32</f>
        <v>0.2</v>
      </c>
      <c r="AD19" s="17">
        <f>[15]Outubro!$K$33</f>
        <v>0</v>
      </c>
      <c r="AE19" s="17">
        <f>[15]Outubro!$K$34</f>
        <v>1.4</v>
      </c>
      <c r="AF19" s="18">
        <f>[15]Outubro!$K$35</f>
        <v>1.9999999999999998</v>
      </c>
      <c r="AG19" s="28">
        <f t="shared" ref="AG19:AG20" si="8">SUM(B19:AF19)</f>
        <v>169</v>
      </c>
      <c r="AH19" s="31">
        <f t="shared" ref="AH19:AH20" si="9">MAX(B19:AF19)</f>
        <v>69.400000000000006</v>
      </c>
      <c r="AI19" s="73">
        <f t="shared" si="1"/>
        <v>20</v>
      </c>
    </row>
    <row r="20" spans="1:37" ht="17.100000000000001" customHeight="1" x14ac:dyDescent="0.2">
      <c r="A20" s="15" t="s">
        <v>10</v>
      </c>
      <c r="B20" s="17">
        <f>[16]Outubro!$K$5</f>
        <v>0</v>
      </c>
      <c r="C20" s="17">
        <f>[16]Outubro!$K$6</f>
        <v>0</v>
      </c>
      <c r="D20" s="17">
        <f>[16]Outubro!$K$7</f>
        <v>0.60000000000000009</v>
      </c>
      <c r="E20" s="17">
        <f>[16]Outubro!$K$8</f>
        <v>0</v>
      </c>
      <c r="F20" s="17">
        <f>[16]Outubro!$K$9</f>
        <v>2</v>
      </c>
      <c r="G20" s="17">
        <f>[16]Outubro!$K$10</f>
        <v>0</v>
      </c>
      <c r="H20" s="17">
        <f>[16]Outubro!$K$11</f>
        <v>0</v>
      </c>
      <c r="I20" s="17">
        <f>[16]Outubro!$K$12</f>
        <v>0</v>
      </c>
      <c r="J20" s="17">
        <f>[16]Outubro!$K$13</f>
        <v>1.6</v>
      </c>
      <c r="K20" s="17">
        <f>[16]Outubro!$K$14</f>
        <v>0</v>
      </c>
      <c r="L20" s="17">
        <f>[16]Outubro!$K$15</f>
        <v>43.199999999999996</v>
      </c>
      <c r="M20" s="17">
        <f>[16]Outubro!$K$16</f>
        <v>58.8</v>
      </c>
      <c r="N20" s="17">
        <f>[16]Outubro!$K$17</f>
        <v>0</v>
      </c>
      <c r="O20" s="17">
        <f>[16]Outubro!$K$18</f>
        <v>0</v>
      </c>
      <c r="P20" s="17">
        <f>[16]Outubro!$K$19</f>
        <v>0</v>
      </c>
      <c r="Q20" s="17">
        <f>[16]Outubro!$K$20</f>
        <v>0</v>
      </c>
      <c r="R20" s="17">
        <f>[16]Outubro!$K$21</f>
        <v>0</v>
      </c>
      <c r="S20" s="17">
        <f>[16]Outubro!$K$22</f>
        <v>0</v>
      </c>
      <c r="T20" s="17">
        <f>[16]Outubro!$K$23</f>
        <v>0</v>
      </c>
      <c r="U20" s="17">
        <f>[16]Outubro!$K$24</f>
        <v>0</v>
      </c>
      <c r="V20" s="17">
        <f>[16]Outubro!$K$25</f>
        <v>0</v>
      </c>
      <c r="W20" s="17">
        <f>[16]Outubro!$K$26</f>
        <v>0</v>
      </c>
      <c r="X20" s="17">
        <f>[16]Outubro!$K$27</f>
        <v>14.399999999999999</v>
      </c>
      <c r="Y20" s="17">
        <f>[16]Outubro!$K$28</f>
        <v>0</v>
      </c>
      <c r="Z20" s="17">
        <f>[16]Outubro!$K$29</f>
        <v>0</v>
      </c>
      <c r="AA20" s="17">
        <f>[16]Outubro!$K$30</f>
        <v>24.8</v>
      </c>
      <c r="AB20" s="17">
        <f>[16]Outubro!$K$31</f>
        <v>35.800000000000011</v>
      </c>
      <c r="AC20" s="17">
        <f>[16]Outubro!$K$32</f>
        <v>0</v>
      </c>
      <c r="AD20" s="17">
        <f>[16]Outubro!$K$33</f>
        <v>0</v>
      </c>
      <c r="AE20" s="17">
        <f>[16]Outubro!$K$34</f>
        <v>0.2</v>
      </c>
      <c r="AF20" s="18">
        <f>[16]Outubro!$K$35</f>
        <v>3.9999999999999996</v>
      </c>
      <c r="AG20" s="28">
        <f t="shared" si="8"/>
        <v>185.4</v>
      </c>
      <c r="AH20" s="31">
        <f t="shared" si="9"/>
        <v>58.8</v>
      </c>
      <c r="AI20" s="73">
        <f t="shared" si="1"/>
        <v>21</v>
      </c>
      <c r="AJ20" s="23" t="s">
        <v>51</v>
      </c>
    </row>
    <row r="21" spans="1:37" ht="17.100000000000001" customHeight="1" x14ac:dyDescent="0.2">
      <c r="A21" s="15" t="s">
        <v>11</v>
      </c>
      <c r="B21" s="17">
        <f>[17]Outubro!$K$5</f>
        <v>0.2</v>
      </c>
      <c r="C21" s="17">
        <f>[17]Outubro!$K$6</f>
        <v>0</v>
      </c>
      <c r="D21" s="17">
        <f>[17]Outubro!$K$7</f>
        <v>25.4</v>
      </c>
      <c r="E21" s="17">
        <f>[17]Outubro!$K$8</f>
        <v>0.4</v>
      </c>
      <c r="F21" s="17">
        <f>[17]Outubro!$K$9</f>
        <v>0</v>
      </c>
      <c r="G21" s="17">
        <f>[17]Outubro!$K$10</f>
        <v>0</v>
      </c>
      <c r="H21" s="17">
        <f>[17]Outubro!$K$11</f>
        <v>0</v>
      </c>
      <c r="I21" s="17">
        <f>[17]Outubro!$K$12</f>
        <v>0</v>
      </c>
      <c r="J21" s="17">
        <f>[17]Outubro!$K$13</f>
        <v>2.4</v>
      </c>
      <c r="K21" s="17">
        <f>[17]Outubro!$K$14</f>
        <v>20</v>
      </c>
      <c r="L21" s="17">
        <f>[17]Outubro!$K$15</f>
        <v>8</v>
      </c>
      <c r="M21" s="17">
        <f>[17]Outubro!$K$16</f>
        <v>21.4</v>
      </c>
      <c r="N21" s="17">
        <f>[17]Outubro!$K$17</f>
        <v>0</v>
      </c>
      <c r="O21" s="17">
        <f>[17]Outubro!$K$18</f>
        <v>0</v>
      </c>
      <c r="P21" s="17">
        <f>[17]Outubro!$K$19</f>
        <v>0</v>
      </c>
      <c r="Q21" s="17">
        <f>[17]Outubro!$K$20</f>
        <v>0</v>
      </c>
      <c r="R21" s="17">
        <f>[17]Outubro!$K$21</f>
        <v>0</v>
      </c>
      <c r="S21" s="17">
        <f>[17]Outubro!$K$22</f>
        <v>0</v>
      </c>
      <c r="T21" s="17">
        <f>[17]Outubro!$K$23</f>
        <v>0</v>
      </c>
      <c r="U21" s="17">
        <f>[17]Outubro!$K$24</f>
        <v>0</v>
      </c>
      <c r="V21" s="17">
        <f>[17]Outubro!$K$25</f>
        <v>0</v>
      </c>
      <c r="W21" s="17">
        <f>[17]Outubro!$K$26</f>
        <v>0</v>
      </c>
      <c r="X21" s="17">
        <f>[17]Outubro!$K$27</f>
        <v>6.8</v>
      </c>
      <c r="Y21" s="17">
        <f>[17]Outubro!$K$28</f>
        <v>0</v>
      </c>
      <c r="Z21" s="17">
        <f>[17]Outubro!$K$29</f>
        <v>0</v>
      </c>
      <c r="AA21" s="17">
        <f>[17]Outubro!$K$30</f>
        <v>0.2</v>
      </c>
      <c r="AB21" s="17">
        <f>[17]Outubro!$K$31</f>
        <v>38.4</v>
      </c>
      <c r="AC21" s="17">
        <f>[17]Outubro!$K$32</f>
        <v>0</v>
      </c>
      <c r="AD21" s="17">
        <f>[17]Outubro!$K$33</f>
        <v>0</v>
      </c>
      <c r="AE21" s="17">
        <f>[17]Outubro!$K$34</f>
        <v>3.5999999999999996</v>
      </c>
      <c r="AF21" s="18">
        <f>[17]Outubro!$K$35</f>
        <v>48</v>
      </c>
      <c r="AG21" s="28">
        <f t="shared" si="6"/>
        <v>174.79999999999998</v>
      </c>
      <c r="AH21" s="31">
        <f t="shared" si="7"/>
        <v>48</v>
      </c>
      <c r="AI21" s="73">
        <f t="shared" si="1"/>
        <v>19</v>
      </c>
    </row>
    <row r="22" spans="1:37" ht="17.100000000000001" customHeight="1" x14ac:dyDescent="0.2">
      <c r="A22" s="15" t="s">
        <v>12</v>
      </c>
      <c r="B22" s="17">
        <f>[18]Outubro!$K$5</f>
        <v>0</v>
      </c>
      <c r="C22" s="17">
        <f>[18]Outubro!$K$6</f>
        <v>0</v>
      </c>
      <c r="D22" s="17">
        <f>[18]Outubro!$K$7</f>
        <v>9.9999999999999982</v>
      </c>
      <c r="E22" s="17">
        <f>[18]Outubro!$K$8</f>
        <v>0</v>
      </c>
      <c r="F22" s="17">
        <f>[18]Outubro!$K$9</f>
        <v>0</v>
      </c>
      <c r="G22" s="17">
        <f>[18]Outubro!$K$10</f>
        <v>0</v>
      </c>
      <c r="H22" s="17">
        <f>[18]Outubro!$K$11</f>
        <v>0</v>
      </c>
      <c r="I22" s="17">
        <f>[18]Outubro!$K$12</f>
        <v>0</v>
      </c>
      <c r="J22" s="17">
        <f>[18]Outubro!$K$13</f>
        <v>0</v>
      </c>
      <c r="K22" s="17">
        <f>[18]Outubro!$K$14</f>
        <v>5.8</v>
      </c>
      <c r="L22" s="17">
        <f>[18]Outubro!$K$15</f>
        <v>7</v>
      </c>
      <c r="M22" s="17">
        <f>[18]Outubro!$K$16</f>
        <v>0.2</v>
      </c>
      <c r="N22" s="17">
        <f>[18]Outubro!$K$17</f>
        <v>0</v>
      </c>
      <c r="O22" s="17">
        <f>[18]Outubro!$K$18</f>
        <v>0</v>
      </c>
      <c r="P22" s="17">
        <f>[18]Outubro!$K$19</f>
        <v>0</v>
      </c>
      <c r="Q22" s="17">
        <f>[18]Outubro!$K$20</f>
        <v>0</v>
      </c>
      <c r="R22" s="17">
        <f>[18]Outubro!$K$21</f>
        <v>0</v>
      </c>
      <c r="S22" s="17">
        <f>[18]Outubro!$K$22</f>
        <v>0</v>
      </c>
      <c r="T22" s="17">
        <f>[18]Outubro!$K$23</f>
        <v>0</v>
      </c>
      <c r="U22" s="17">
        <f>[18]Outubro!$K$24</f>
        <v>0</v>
      </c>
      <c r="V22" s="17">
        <f>[18]Outubro!$K$25</f>
        <v>0</v>
      </c>
      <c r="W22" s="17">
        <f>[18]Outubro!$K$26</f>
        <v>0</v>
      </c>
      <c r="X22" s="17">
        <f>[18]Outubro!$K$27</f>
        <v>0</v>
      </c>
      <c r="Y22" s="17">
        <f>[18]Outubro!$K$28</f>
        <v>0</v>
      </c>
      <c r="Z22" s="17">
        <f>[18]Outubro!$K$29</f>
        <v>0</v>
      </c>
      <c r="AA22" s="17">
        <f>[18]Outubro!$K$30</f>
        <v>7.0000000000000009</v>
      </c>
      <c r="AB22" s="17">
        <f>[18]Outubro!$K$31</f>
        <v>10.6</v>
      </c>
      <c r="AC22" s="17">
        <f>[18]Outubro!$K$32</f>
        <v>0</v>
      </c>
      <c r="AD22" s="17">
        <f>[18]Outubro!$K$33</f>
        <v>0</v>
      </c>
      <c r="AE22" s="17">
        <f>[18]Outubro!$K$34</f>
        <v>5</v>
      </c>
      <c r="AF22" s="18">
        <f>[18]Outubro!$K$35</f>
        <v>8</v>
      </c>
      <c r="AG22" s="28">
        <f t="shared" si="6"/>
        <v>53.599999999999994</v>
      </c>
      <c r="AH22" s="31">
        <f t="shared" si="7"/>
        <v>10.6</v>
      </c>
      <c r="AI22" s="73">
        <f t="shared" si="1"/>
        <v>23</v>
      </c>
    </row>
    <row r="23" spans="1:37" ht="17.100000000000001" customHeight="1" x14ac:dyDescent="0.2">
      <c r="A23" s="15" t="s">
        <v>13</v>
      </c>
      <c r="B23" s="17" t="str">
        <f>[19]Outubro!$K$5</f>
        <v>*</v>
      </c>
      <c r="C23" s="17">
        <f>[19]Outubro!$K$6</f>
        <v>2</v>
      </c>
      <c r="D23" s="17">
        <f>[19]Outubro!$K$7</f>
        <v>0</v>
      </c>
      <c r="E23" s="17">
        <f>[19]Outubro!$K$8</f>
        <v>0</v>
      </c>
      <c r="F23" s="17">
        <f>[19]Outubro!$K$9</f>
        <v>0</v>
      </c>
      <c r="G23" s="17">
        <f>[19]Outubro!$K$10</f>
        <v>0</v>
      </c>
      <c r="H23" s="17">
        <f>[19]Outubro!$K$11</f>
        <v>0</v>
      </c>
      <c r="I23" s="17">
        <f>[19]Outubro!$K$12</f>
        <v>0</v>
      </c>
      <c r="J23" s="17">
        <f>[19]Outubro!$K$13</f>
        <v>0</v>
      </c>
      <c r="K23" s="17">
        <f>[19]Outubro!$K$14</f>
        <v>0.2</v>
      </c>
      <c r="L23" s="17">
        <f>[19]Outubro!$K$15</f>
        <v>0</v>
      </c>
      <c r="M23" s="17">
        <f>[19]Outubro!$K$16</f>
        <v>0</v>
      </c>
      <c r="N23" s="17">
        <f>[19]Outubro!$K$17</f>
        <v>0</v>
      </c>
      <c r="O23" s="17">
        <f>[19]Outubro!$K$18</f>
        <v>0</v>
      </c>
      <c r="P23" s="17">
        <f>[19]Outubro!$K$19</f>
        <v>0</v>
      </c>
      <c r="Q23" s="17">
        <f>[19]Outubro!$K$20</f>
        <v>0</v>
      </c>
      <c r="R23" s="17">
        <f>[19]Outubro!$K$21</f>
        <v>0</v>
      </c>
      <c r="S23" s="17">
        <f>[19]Outubro!$K$22</f>
        <v>0</v>
      </c>
      <c r="T23" s="17">
        <f>[19]Outubro!$K$23</f>
        <v>0</v>
      </c>
      <c r="U23" s="17">
        <f>[19]Outubro!$K$24</f>
        <v>0</v>
      </c>
      <c r="V23" s="17">
        <f>[19]Outubro!$K$25</f>
        <v>0</v>
      </c>
      <c r="W23" s="17">
        <f>[19]Outubro!$K$26</f>
        <v>0</v>
      </c>
      <c r="X23" s="17">
        <f>[19]Outubro!$K$27</f>
        <v>0</v>
      </c>
      <c r="Y23" s="17">
        <f>[19]Outubro!$K$28</f>
        <v>1</v>
      </c>
      <c r="Z23" s="17">
        <f>[19]Outubro!$K$29</f>
        <v>0</v>
      </c>
      <c r="AA23" s="17">
        <f>[19]Outubro!$K$30</f>
        <v>0</v>
      </c>
      <c r="AB23" s="17" t="str">
        <f>[19]Outubro!$K$31</f>
        <v>*</v>
      </c>
      <c r="AC23" s="17" t="str">
        <f>[19]Outubro!$K$32</f>
        <v>*</v>
      </c>
      <c r="AD23" s="17" t="str">
        <f>[19]Outubro!$K$33</f>
        <v>*</v>
      </c>
      <c r="AE23" s="17" t="str">
        <f>[19]Outubro!$K$34</f>
        <v>*</v>
      </c>
      <c r="AF23" s="18" t="str">
        <f>[19]Outubro!$K$35</f>
        <v>*</v>
      </c>
      <c r="AG23" s="28">
        <f t="shared" si="6"/>
        <v>3.2</v>
      </c>
      <c r="AH23" s="31">
        <f t="shared" si="7"/>
        <v>2</v>
      </c>
      <c r="AI23" s="73">
        <f t="shared" si="1"/>
        <v>22</v>
      </c>
    </row>
    <row r="24" spans="1:37" ht="17.100000000000001" customHeight="1" x14ac:dyDescent="0.2">
      <c r="A24" s="15" t="s">
        <v>14</v>
      </c>
      <c r="B24" s="17">
        <f>[20]Outubro!$K$5</f>
        <v>0</v>
      </c>
      <c r="C24" s="17">
        <f>[20]Outubro!$K$6</f>
        <v>0</v>
      </c>
      <c r="D24" s="17">
        <f>[20]Outubro!$K$7</f>
        <v>0</v>
      </c>
      <c r="E24" s="17">
        <f>[20]Outubro!$K$8</f>
        <v>0.8</v>
      </c>
      <c r="F24" s="17">
        <f>[20]Outubro!$K$9</f>
        <v>0.2</v>
      </c>
      <c r="G24" s="17">
        <f>[20]Outubro!$K$10</f>
        <v>0</v>
      </c>
      <c r="H24" s="17">
        <f>[20]Outubro!$K$11</f>
        <v>0</v>
      </c>
      <c r="I24" s="17">
        <f>[20]Outubro!$K$12</f>
        <v>0.2</v>
      </c>
      <c r="J24" s="17">
        <f>[20]Outubro!$K$13</f>
        <v>4</v>
      </c>
      <c r="K24" s="17">
        <f>[20]Outubro!$K$14</f>
        <v>13.599999999999998</v>
      </c>
      <c r="L24" s="17">
        <f>[20]Outubro!$K$15</f>
        <v>0</v>
      </c>
      <c r="M24" s="17">
        <f>[20]Outubro!$K$16</f>
        <v>0</v>
      </c>
      <c r="N24" s="17">
        <f>[20]Outubro!$K$17</f>
        <v>0</v>
      </c>
      <c r="O24" s="17">
        <f>[20]Outubro!$K$18</f>
        <v>0</v>
      </c>
      <c r="P24" s="17">
        <f>[20]Outubro!$K$19</f>
        <v>0</v>
      </c>
      <c r="Q24" s="17">
        <f>[20]Outubro!$K$20</f>
        <v>0</v>
      </c>
      <c r="R24" s="17">
        <f>[20]Outubro!$K$21</f>
        <v>0</v>
      </c>
      <c r="S24" s="17">
        <f>[20]Outubro!$K$22</f>
        <v>0</v>
      </c>
      <c r="T24" s="17">
        <f>[20]Outubro!$K$23</f>
        <v>0</v>
      </c>
      <c r="U24" s="17">
        <f>[20]Outubro!$K$24</f>
        <v>0</v>
      </c>
      <c r="V24" s="17">
        <f>[20]Outubro!$K$25</f>
        <v>13.8</v>
      </c>
      <c r="W24" s="17">
        <f>[20]Outubro!$K$26</f>
        <v>0</v>
      </c>
      <c r="X24" s="17">
        <f>[20]Outubro!$K$27</f>
        <v>28.2</v>
      </c>
      <c r="Y24" s="17">
        <f>[20]Outubro!$K$28</f>
        <v>0</v>
      </c>
      <c r="Z24" s="17">
        <f>[20]Outubro!$K$29</f>
        <v>0.4</v>
      </c>
      <c r="AA24" s="17">
        <f>[20]Outubro!$K$30</f>
        <v>0</v>
      </c>
      <c r="AB24" s="17">
        <f>[20]Outubro!$K$31</f>
        <v>21.2</v>
      </c>
      <c r="AC24" s="17">
        <f>[20]Outubro!$K$32</f>
        <v>0.60000000000000009</v>
      </c>
      <c r="AD24" s="17">
        <f>[20]Outubro!$K$33</f>
        <v>0</v>
      </c>
      <c r="AE24" s="17">
        <f>[20]Outubro!$K$34</f>
        <v>0</v>
      </c>
      <c r="AF24" s="18">
        <f>[20]Outubro!$K$35</f>
        <v>6.8</v>
      </c>
      <c r="AG24" s="28">
        <f t="shared" si="6"/>
        <v>89.799999999999983</v>
      </c>
      <c r="AH24" s="31">
        <f t="shared" si="7"/>
        <v>28.2</v>
      </c>
      <c r="AI24" s="73">
        <f t="shared" si="1"/>
        <v>20</v>
      </c>
    </row>
    <row r="25" spans="1:37" ht="17.100000000000001" customHeight="1" x14ac:dyDescent="0.2">
      <c r="A25" s="15" t="s">
        <v>15</v>
      </c>
      <c r="B25" s="17">
        <f>[21]Outubro!$K$5</f>
        <v>0.2</v>
      </c>
      <c r="C25" s="17">
        <f>[21]Outubro!$K$6</f>
        <v>0</v>
      </c>
      <c r="D25" s="17">
        <f>[21]Outubro!$K$7</f>
        <v>43.400000000000013</v>
      </c>
      <c r="E25" s="17">
        <f>[21]Outubro!$K$8</f>
        <v>1</v>
      </c>
      <c r="F25" s="17">
        <f>[21]Outubro!$K$9</f>
        <v>0</v>
      </c>
      <c r="G25" s="17">
        <f>[21]Outubro!$K$10</f>
        <v>0</v>
      </c>
      <c r="H25" s="17">
        <f>[21]Outubro!$K$11</f>
        <v>0</v>
      </c>
      <c r="I25" s="17">
        <f>[21]Outubro!$K$12</f>
        <v>0</v>
      </c>
      <c r="J25" s="17">
        <f>[21]Outubro!$K$13</f>
        <v>0</v>
      </c>
      <c r="K25" s="17">
        <f>[21]Outubro!$K$14</f>
        <v>2.2000000000000002</v>
      </c>
      <c r="L25" s="17">
        <f>[21]Outubro!$K$15</f>
        <v>23.8</v>
      </c>
      <c r="M25" s="17">
        <f>[21]Outubro!$K$16</f>
        <v>47.999999999999993</v>
      </c>
      <c r="N25" s="17">
        <f>[21]Outubro!$K$17</f>
        <v>0</v>
      </c>
      <c r="O25" s="17">
        <f>[21]Outubro!$K$18</f>
        <v>0</v>
      </c>
      <c r="P25" s="17">
        <f>[21]Outubro!$K$19</f>
        <v>0</v>
      </c>
      <c r="Q25" s="17">
        <f>[21]Outubro!$K$20</f>
        <v>0</v>
      </c>
      <c r="R25" s="17">
        <f>[21]Outubro!$K$21</f>
        <v>1.6</v>
      </c>
      <c r="S25" s="17">
        <f>[21]Outubro!$K$22</f>
        <v>0</v>
      </c>
      <c r="T25" s="17">
        <f>[21]Outubro!$K$23</f>
        <v>0</v>
      </c>
      <c r="U25" s="17">
        <f>[21]Outubro!$K$24</f>
        <v>0</v>
      </c>
      <c r="V25" s="17">
        <f>[21]Outubro!$K$25</f>
        <v>0</v>
      </c>
      <c r="W25" s="17">
        <f>[21]Outubro!$K$26</f>
        <v>0</v>
      </c>
      <c r="X25" s="17">
        <f>[21]Outubro!$K$27</f>
        <v>0.4</v>
      </c>
      <c r="Y25" s="17">
        <f>[21]Outubro!$K$28</f>
        <v>0</v>
      </c>
      <c r="Z25" s="17">
        <f>[21]Outubro!$K$29</f>
        <v>0</v>
      </c>
      <c r="AA25" s="17">
        <f>[21]Outubro!$K$30</f>
        <v>4.2</v>
      </c>
      <c r="AB25" s="17">
        <f>[21]Outubro!$K$31</f>
        <v>44.79999999999999</v>
      </c>
      <c r="AC25" s="17">
        <f>[21]Outubro!$K$32</f>
        <v>0.2</v>
      </c>
      <c r="AD25" s="17">
        <f>[21]Outubro!$K$33</f>
        <v>0</v>
      </c>
      <c r="AE25" s="17">
        <f>[21]Outubro!$K$34</f>
        <v>0.2</v>
      </c>
      <c r="AF25" s="18">
        <f>[21]Outubro!$K$35</f>
        <v>5.0000000000000009</v>
      </c>
      <c r="AG25" s="28">
        <f t="shared" si="6"/>
        <v>175</v>
      </c>
      <c r="AH25" s="31">
        <f t="shared" si="7"/>
        <v>47.999999999999993</v>
      </c>
      <c r="AI25" s="73">
        <f t="shared" si="1"/>
        <v>18</v>
      </c>
      <c r="AJ25" s="23" t="s">
        <v>51</v>
      </c>
    </row>
    <row r="26" spans="1:37" ht="17.100000000000001" customHeight="1" x14ac:dyDescent="0.2">
      <c r="A26" s="15" t="s">
        <v>16</v>
      </c>
      <c r="B26" s="17">
        <f>[22]Outubro!$K$5</f>
        <v>0</v>
      </c>
      <c r="C26" s="17">
        <f>[22]Outubro!$K$6</f>
        <v>0</v>
      </c>
      <c r="D26" s="17">
        <f>[22]Outubro!$K$7</f>
        <v>15</v>
      </c>
      <c r="E26" s="17">
        <f>[22]Outubro!$K$8</f>
        <v>0</v>
      </c>
      <c r="F26" s="17">
        <f>[22]Outubro!$K$9</f>
        <v>0</v>
      </c>
      <c r="G26" s="17">
        <f>[22]Outubro!$K$10</f>
        <v>0</v>
      </c>
      <c r="H26" s="17">
        <f>[22]Outubro!$K$11</f>
        <v>0</v>
      </c>
      <c r="I26" s="17">
        <f>[22]Outubro!$K$12</f>
        <v>0.2</v>
      </c>
      <c r="J26" s="17">
        <f>[22]Outubro!$K$13</f>
        <v>0</v>
      </c>
      <c r="K26" s="17">
        <f>[22]Outubro!$K$14</f>
        <v>0.60000000000000009</v>
      </c>
      <c r="L26" s="17">
        <f>[22]Outubro!$K$15</f>
        <v>24.599999999999998</v>
      </c>
      <c r="M26" s="17">
        <f>[22]Outubro!$K$16</f>
        <v>22.599999999999998</v>
      </c>
      <c r="N26" s="17">
        <f>[22]Outubro!$K$17</f>
        <v>0</v>
      </c>
      <c r="O26" s="17">
        <f>[22]Outubro!$K$18</f>
        <v>0</v>
      </c>
      <c r="P26" s="17">
        <f>[22]Outubro!$K$19</f>
        <v>0</v>
      </c>
      <c r="Q26" s="17">
        <f>[22]Outubro!$K$20</f>
        <v>0.2</v>
      </c>
      <c r="R26" s="17">
        <f>[22]Outubro!$K$21</f>
        <v>0</v>
      </c>
      <c r="S26" s="17">
        <f>[22]Outubro!$K$22</f>
        <v>0</v>
      </c>
      <c r="T26" s="17">
        <f>[22]Outubro!$K$23</f>
        <v>0</v>
      </c>
      <c r="U26" s="17">
        <f>[22]Outubro!$K$24</f>
        <v>0</v>
      </c>
      <c r="V26" s="17">
        <f>[22]Outubro!$K$25</f>
        <v>0</v>
      </c>
      <c r="W26" s="17">
        <f>[22]Outubro!$K$26</f>
        <v>0</v>
      </c>
      <c r="X26" s="17">
        <f>[22]Outubro!$K$27</f>
        <v>0</v>
      </c>
      <c r="Y26" s="17">
        <f>[22]Outubro!$K$28</f>
        <v>0</v>
      </c>
      <c r="Z26" s="17">
        <f>[22]Outubro!$K$29</f>
        <v>0</v>
      </c>
      <c r="AA26" s="17">
        <f>[22]Outubro!$K$30</f>
        <v>0.8</v>
      </c>
      <c r="AB26" s="17">
        <f>[22]Outubro!$K$31</f>
        <v>0</v>
      </c>
      <c r="AC26" s="17">
        <f>[22]Outubro!$K$32</f>
        <v>0</v>
      </c>
      <c r="AD26" s="17">
        <f>[22]Outubro!$K$33</f>
        <v>0</v>
      </c>
      <c r="AE26" s="17">
        <f>[22]Outubro!$K$34</f>
        <v>23</v>
      </c>
      <c r="AF26" s="18">
        <f>[22]Outubro!$K$35</f>
        <v>3.2</v>
      </c>
      <c r="AG26" s="28">
        <f t="shared" si="6"/>
        <v>90.2</v>
      </c>
      <c r="AH26" s="31">
        <f t="shared" si="7"/>
        <v>24.599999999999998</v>
      </c>
      <c r="AI26" s="73">
        <f t="shared" si="1"/>
        <v>22</v>
      </c>
    </row>
    <row r="27" spans="1:37" ht="17.100000000000001" customHeight="1" x14ac:dyDescent="0.2">
      <c r="A27" s="15" t="s">
        <v>17</v>
      </c>
      <c r="B27" s="17">
        <f>[23]Outubro!$K$5</f>
        <v>0</v>
      </c>
      <c r="C27" s="17">
        <f>[23]Outubro!$K$6</f>
        <v>0</v>
      </c>
      <c r="D27" s="17">
        <f>[23]Outubro!$K$7</f>
        <v>15.799999999999997</v>
      </c>
      <c r="E27" s="17">
        <f>[23]Outubro!$K$8</f>
        <v>0.2</v>
      </c>
      <c r="F27" s="17">
        <f>[23]Outubro!$K$9</f>
        <v>0</v>
      </c>
      <c r="G27" s="17">
        <f>[23]Outubro!$K$10</f>
        <v>0</v>
      </c>
      <c r="H27" s="17">
        <f>[23]Outubro!$K$11</f>
        <v>0</v>
      </c>
      <c r="I27" s="17">
        <f>[23]Outubro!$K$12</f>
        <v>0</v>
      </c>
      <c r="J27" s="17">
        <f>[23]Outubro!$K$13</f>
        <v>6</v>
      </c>
      <c r="K27" s="17">
        <f>[23]Outubro!$K$14</f>
        <v>30.799999999999997</v>
      </c>
      <c r="L27" s="17">
        <f>[23]Outubro!$K$15</f>
        <v>24.799999999999997</v>
      </c>
      <c r="M27" s="17">
        <f>[23]Outubro!$K$16</f>
        <v>28</v>
      </c>
      <c r="N27" s="17">
        <f>[23]Outubro!$K$17</f>
        <v>0</v>
      </c>
      <c r="O27" s="17">
        <f>[23]Outubro!$K$18</f>
        <v>0</v>
      </c>
      <c r="P27" s="17">
        <f>[23]Outubro!$K$19</f>
        <v>0</v>
      </c>
      <c r="Q27" s="17">
        <f>[23]Outubro!$K$20</f>
        <v>0</v>
      </c>
      <c r="R27" s="17">
        <f>[23]Outubro!$K$21</f>
        <v>1</v>
      </c>
      <c r="S27" s="17">
        <f>[23]Outubro!$K$22</f>
        <v>0</v>
      </c>
      <c r="T27" s="17">
        <f>[23]Outubro!$K$23</f>
        <v>0</v>
      </c>
      <c r="U27" s="17">
        <f>[23]Outubro!$K$24</f>
        <v>0</v>
      </c>
      <c r="V27" s="17">
        <f>[23]Outubro!$K$25</f>
        <v>0</v>
      </c>
      <c r="W27" s="17">
        <f>[23]Outubro!$K$26</f>
        <v>0</v>
      </c>
      <c r="X27" s="17">
        <f>[23]Outubro!$K$27</f>
        <v>19.599999999999998</v>
      </c>
      <c r="Y27" s="17">
        <f>[23]Outubro!$K$28</f>
        <v>0.2</v>
      </c>
      <c r="Z27" s="17">
        <f>[23]Outubro!$K$29</f>
        <v>0</v>
      </c>
      <c r="AA27" s="17">
        <f>[23]Outubro!$K$30</f>
        <v>17.600000000000001</v>
      </c>
      <c r="AB27" s="17">
        <f>[23]Outubro!$K$31</f>
        <v>15.999999999999998</v>
      </c>
      <c r="AC27" s="17">
        <f>[23]Outubro!$K$32</f>
        <v>0.2</v>
      </c>
      <c r="AD27" s="17">
        <f>[23]Outubro!$K$33</f>
        <v>0</v>
      </c>
      <c r="AE27" s="17">
        <f>[23]Outubro!$K$34</f>
        <v>0</v>
      </c>
      <c r="AF27" s="18">
        <f>[23]Outubro!$K$35</f>
        <v>37.200000000000003</v>
      </c>
      <c r="AG27" s="28">
        <f t="shared" si="6"/>
        <v>197.39999999999998</v>
      </c>
      <c r="AH27" s="31">
        <f t="shared" si="7"/>
        <v>37.200000000000003</v>
      </c>
      <c r="AI27" s="73">
        <f t="shared" si="1"/>
        <v>18</v>
      </c>
    </row>
    <row r="28" spans="1:37" ht="17.100000000000001" customHeight="1" x14ac:dyDescent="0.2">
      <c r="A28" s="15" t="s">
        <v>18</v>
      </c>
      <c r="B28" s="17">
        <f>[24]Outubro!$K$5</f>
        <v>0</v>
      </c>
      <c r="C28" s="17">
        <f>[24]Outubro!$K$6</f>
        <v>0</v>
      </c>
      <c r="D28" s="17">
        <f>[24]Outubro!$K$7</f>
        <v>3.4000000000000004</v>
      </c>
      <c r="E28" s="17">
        <f>[24]Outubro!$K$8</f>
        <v>18.399999999999999</v>
      </c>
      <c r="F28" s="17">
        <f>[24]Outubro!$K$9</f>
        <v>0</v>
      </c>
      <c r="G28" s="17">
        <f>[24]Outubro!$K$10</f>
        <v>0</v>
      </c>
      <c r="H28" s="17">
        <f>[24]Outubro!$K$11</f>
        <v>0</v>
      </c>
      <c r="I28" s="17">
        <f>[24]Outubro!$K$12</f>
        <v>0</v>
      </c>
      <c r="J28" s="17">
        <f>[24]Outubro!$K$13</f>
        <v>7.2</v>
      </c>
      <c r="K28" s="17">
        <f>[24]Outubro!$K$14</f>
        <v>11.200000000000001</v>
      </c>
      <c r="L28" s="17">
        <f>[24]Outubro!$K$15</f>
        <v>0.2</v>
      </c>
      <c r="M28" s="17">
        <f>[24]Outubro!$K$16</f>
        <v>0</v>
      </c>
      <c r="N28" s="17">
        <f>[24]Outubro!$K$17</f>
        <v>0</v>
      </c>
      <c r="O28" s="17">
        <f>[24]Outubro!$K$18</f>
        <v>0</v>
      </c>
      <c r="P28" s="17">
        <f>[24]Outubro!$K$19</f>
        <v>0</v>
      </c>
      <c r="Q28" s="17">
        <f>[24]Outubro!$K$20</f>
        <v>7.6000000000000005</v>
      </c>
      <c r="R28" s="17">
        <f>[24]Outubro!$K$21</f>
        <v>0</v>
      </c>
      <c r="S28" s="17">
        <f>[24]Outubro!$K$22</f>
        <v>0</v>
      </c>
      <c r="T28" s="17">
        <f>[24]Outubro!$K$23</f>
        <v>0</v>
      </c>
      <c r="U28" s="17">
        <f>[24]Outubro!$K$24</f>
        <v>0</v>
      </c>
      <c r="V28" s="17">
        <f>[24]Outubro!$K$25</f>
        <v>0</v>
      </c>
      <c r="W28" s="17">
        <f>[24]Outubro!$K$26</f>
        <v>0</v>
      </c>
      <c r="X28" s="17">
        <f>[24]Outubro!$K$27</f>
        <v>1.6</v>
      </c>
      <c r="Y28" s="17">
        <f>[24]Outubro!$K$28</f>
        <v>0</v>
      </c>
      <c r="Z28" s="17">
        <f>[24]Outubro!$K$29</f>
        <v>33</v>
      </c>
      <c r="AA28" s="17">
        <f>[24]Outubro!$K$30</f>
        <v>0</v>
      </c>
      <c r="AB28" s="17">
        <f>[24]Outubro!$K$31</f>
        <v>0</v>
      </c>
      <c r="AC28" s="17">
        <f>[24]Outubro!$K$32</f>
        <v>10.8</v>
      </c>
      <c r="AD28" s="17">
        <f>[24]Outubro!$K$33</f>
        <v>0</v>
      </c>
      <c r="AE28" s="17">
        <f>[24]Outubro!$K$34</f>
        <v>5.2</v>
      </c>
      <c r="AF28" s="18">
        <f>[24]Outubro!$K$35</f>
        <v>95.000000000000014</v>
      </c>
      <c r="AG28" s="28">
        <f t="shared" si="6"/>
        <v>193.60000000000002</v>
      </c>
      <c r="AH28" s="31">
        <f t="shared" si="7"/>
        <v>95.000000000000014</v>
      </c>
      <c r="AI28" s="73">
        <f t="shared" si="1"/>
        <v>20</v>
      </c>
    </row>
    <row r="29" spans="1:37" ht="17.100000000000001" customHeight="1" x14ac:dyDescent="0.2">
      <c r="A29" s="15" t="s">
        <v>19</v>
      </c>
      <c r="B29" s="17">
        <f>[25]Outubro!$K$5</f>
        <v>0</v>
      </c>
      <c r="C29" s="17">
        <f>[25]Outubro!$K$6</f>
        <v>0</v>
      </c>
      <c r="D29" s="17">
        <f>[25]Outubro!$K$7</f>
        <v>47.4</v>
      </c>
      <c r="E29" s="17">
        <f>[25]Outubro!$K$8</f>
        <v>0.4</v>
      </c>
      <c r="F29" s="17">
        <f>[25]Outubro!$K$9</f>
        <v>0.2</v>
      </c>
      <c r="G29" s="17">
        <f>[25]Outubro!$K$10</f>
        <v>0</v>
      </c>
      <c r="H29" s="17">
        <f>[25]Outubro!$K$11</f>
        <v>1.6</v>
      </c>
      <c r="I29" s="17">
        <f>[25]Outubro!$K$12</f>
        <v>0</v>
      </c>
      <c r="J29" s="17">
        <f>[25]Outubro!$K$13</f>
        <v>0</v>
      </c>
      <c r="K29" s="17">
        <f>[25]Outubro!$K$14</f>
        <v>0.4</v>
      </c>
      <c r="L29" s="17">
        <f>[25]Outubro!$K$15</f>
        <v>10.199999999999999</v>
      </c>
      <c r="M29" s="17">
        <f>[25]Outubro!$K$16</f>
        <v>28.2</v>
      </c>
      <c r="N29" s="17">
        <f>[25]Outubro!$K$17</f>
        <v>0</v>
      </c>
      <c r="O29" s="17">
        <f>[25]Outubro!$K$18</f>
        <v>0</v>
      </c>
      <c r="P29" s="17">
        <f>[25]Outubro!$K$19</f>
        <v>0</v>
      </c>
      <c r="Q29" s="17">
        <f>[25]Outubro!$K$20</f>
        <v>0</v>
      </c>
      <c r="R29" s="17">
        <f>[25]Outubro!$K$21</f>
        <v>0</v>
      </c>
      <c r="S29" s="17">
        <f>[25]Outubro!$K$22</f>
        <v>0</v>
      </c>
      <c r="T29" s="17">
        <f>[25]Outubro!$K$23</f>
        <v>0</v>
      </c>
      <c r="U29" s="17">
        <f>[25]Outubro!$K$24</f>
        <v>0</v>
      </c>
      <c r="V29" s="17">
        <f>[25]Outubro!$K$25</f>
        <v>0</v>
      </c>
      <c r="W29" s="17">
        <f>[25]Outubro!$K$26</f>
        <v>0</v>
      </c>
      <c r="X29" s="17">
        <f>[25]Outubro!$K$27</f>
        <v>18.599999999999998</v>
      </c>
      <c r="Y29" s="17">
        <f>[25]Outubro!$K$28</f>
        <v>0</v>
      </c>
      <c r="Z29" s="17">
        <f>[25]Outubro!$K$29</f>
        <v>0</v>
      </c>
      <c r="AA29" s="17">
        <f>[25]Outubro!$K$30</f>
        <v>3</v>
      </c>
      <c r="AB29" s="17">
        <f>[25]Outubro!$K$31</f>
        <v>18.799999999999997</v>
      </c>
      <c r="AC29" s="17">
        <f>[25]Outubro!$K$32</f>
        <v>0.2</v>
      </c>
      <c r="AD29" s="17">
        <f>[25]Outubro!$K$33</f>
        <v>0</v>
      </c>
      <c r="AE29" s="17">
        <f>[25]Outubro!$K$34</f>
        <v>4</v>
      </c>
      <c r="AF29" s="18">
        <f>[25]Outubro!$K$35</f>
        <v>0</v>
      </c>
      <c r="AG29" s="28">
        <f t="shared" si="6"/>
        <v>133</v>
      </c>
      <c r="AH29" s="31">
        <f t="shared" si="7"/>
        <v>47.4</v>
      </c>
      <c r="AI29" s="73">
        <f t="shared" si="1"/>
        <v>19</v>
      </c>
    </row>
    <row r="30" spans="1:37" ht="17.100000000000001" customHeight="1" x14ac:dyDescent="0.2">
      <c r="A30" s="15" t="s">
        <v>31</v>
      </c>
      <c r="B30" s="17">
        <f>[26]Outubro!$K$5</f>
        <v>0</v>
      </c>
      <c r="C30" s="17">
        <f>[26]Outubro!$K$6</f>
        <v>0</v>
      </c>
      <c r="D30" s="17">
        <f>[26]Outubro!$K$7</f>
        <v>0</v>
      </c>
      <c r="E30" s="17">
        <f>[26]Outubro!$K$8</f>
        <v>0</v>
      </c>
      <c r="F30" s="17">
        <f>[26]Outubro!$K$9</f>
        <v>0</v>
      </c>
      <c r="G30" s="17">
        <f>[26]Outubro!$K$10</f>
        <v>0</v>
      </c>
      <c r="H30" s="17">
        <f>[26]Outubro!$K$11</f>
        <v>0</v>
      </c>
      <c r="I30" s="17">
        <f>[26]Outubro!$K$12</f>
        <v>0</v>
      </c>
      <c r="J30" s="17">
        <f>[26]Outubro!$K$13</f>
        <v>0</v>
      </c>
      <c r="K30" s="17">
        <f>[26]Outubro!$K$14</f>
        <v>0</v>
      </c>
      <c r="L30" s="17">
        <f>[26]Outubro!$K$15</f>
        <v>0</v>
      </c>
      <c r="M30" s="17">
        <f>[26]Outubro!$K$16</f>
        <v>0</v>
      </c>
      <c r="N30" s="17">
        <f>[26]Outubro!$K$17</f>
        <v>0</v>
      </c>
      <c r="O30" s="17">
        <f>[26]Outubro!$K$18</f>
        <v>0</v>
      </c>
      <c r="P30" s="17">
        <f>[26]Outubro!$K$19</f>
        <v>0</v>
      </c>
      <c r="Q30" s="17">
        <f>[26]Outubro!$K$20</f>
        <v>0</v>
      </c>
      <c r="R30" s="17">
        <f>[26]Outubro!$K$21</f>
        <v>0</v>
      </c>
      <c r="S30" s="17">
        <f>[26]Outubro!$K$22</f>
        <v>0</v>
      </c>
      <c r="T30" s="17">
        <f>[26]Outubro!$K$23</f>
        <v>0</v>
      </c>
      <c r="U30" s="17">
        <f>[26]Outubro!$K$24</f>
        <v>0</v>
      </c>
      <c r="V30" s="17">
        <f>[26]Outubro!$K$25</f>
        <v>0</v>
      </c>
      <c r="W30" s="17">
        <f>[26]Outubro!$K$26</f>
        <v>0</v>
      </c>
      <c r="X30" s="17">
        <f>[26]Outubro!$K$27</f>
        <v>0</v>
      </c>
      <c r="Y30" s="17">
        <f>[26]Outubro!$K$28</f>
        <v>0</v>
      </c>
      <c r="Z30" s="17">
        <f>[26]Outubro!$K$29</f>
        <v>0</v>
      </c>
      <c r="AA30" s="17">
        <f>[26]Outubro!$K$30</f>
        <v>0</v>
      </c>
      <c r="AB30" s="17">
        <f>[26]Outubro!$K$31</f>
        <v>0.4</v>
      </c>
      <c r="AC30" s="17">
        <f>[26]Outubro!$K$32</f>
        <v>0</v>
      </c>
      <c r="AD30" s="17">
        <f>[26]Outubro!$K$33</f>
        <v>0</v>
      </c>
      <c r="AE30" s="17">
        <f>[26]Outubro!$K$34</f>
        <v>0</v>
      </c>
      <c r="AF30" s="18">
        <f>[26]Outubro!$K$35</f>
        <v>0</v>
      </c>
      <c r="AG30" s="28">
        <f t="shared" ref="AG30" si="10">SUM(B30:AF30)</f>
        <v>0.4</v>
      </c>
      <c r="AH30" s="31">
        <f t="shared" ref="AH30" si="11">MAX(B30:AF30)</f>
        <v>0.4</v>
      </c>
      <c r="AI30" s="73">
        <f t="shared" si="1"/>
        <v>30</v>
      </c>
    </row>
    <row r="31" spans="1:37" ht="17.100000000000001" customHeight="1" x14ac:dyDescent="0.2">
      <c r="A31" s="15" t="s">
        <v>48</v>
      </c>
      <c r="B31" s="17">
        <f>[27]Outubro!$K$5</f>
        <v>0</v>
      </c>
      <c r="C31" s="17">
        <f>[27]Outubro!$K$6</f>
        <v>0</v>
      </c>
      <c r="D31" s="17">
        <f>[27]Outubro!$K$7</f>
        <v>0.4</v>
      </c>
      <c r="E31" s="17">
        <f>[27]Outubro!$K$8</f>
        <v>0</v>
      </c>
      <c r="F31" s="17">
        <f>[27]Outubro!$K$9</f>
        <v>0</v>
      </c>
      <c r="G31" s="17">
        <f>[27]Outubro!$K$10</f>
        <v>0</v>
      </c>
      <c r="H31" s="17">
        <f>[27]Outubro!$K$11</f>
        <v>0</v>
      </c>
      <c r="I31" s="17">
        <f>[27]Outubro!$K$12</f>
        <v>0</v>
      </c>
      <c r="J31" s="17">
        <f>[27]Outubro!$K$13</f>
        <v>6.4</v>
      </c>
      <c r="K31" s="17">
        <f>[27]Outubro!$K$14</f>
        <v>46.599999999999994</v>
      </c>
      <c r="L31" s="17">
        <f>[27]Outubro!$K$15</f>
        <v>0.8</v>
      </c>
      <c r="M31" s="17">
        <f>[27]Outubro!$K$16</f>
        <v>1</v>
      </c>
      <c r="N31" s="17">
        <f>[27]Outubro!$K$17</f>
        <v>0</v>
      </c>
      <c r="O31" s="17">
        <f>[27]Outubro!$K$18</f>
        <v>0</v>
      </c>
      <c r="P31" s="17">
        <f>[27]Outubro!$K$19</f>
        <v>0</v>
      </c>
      <c r="Q31" s="17">
        <f>[27]Outubro!$K$20</f>
        <v>0</v>
      </c>
      <c r="R31" s="17">
        <f>[27]Outubro!$K$21</f>
        <v>0</v>
      </c>
      <c r="S31" s="17">
        <f>[27]Outubro!$K$22</f>
        <v>4.2</v>
      </c>
      <c r="T31" s="17">
        <f>[27]Outubro!$K$23</f>
        <v>0</v>
      </c>
      <c r="U31" s="17">
        <f>[27]Outubro!$K$24</f>
        <v>0</v>
      </c>
      <c r="V31" s="17">
        <f>[27]Outubro!$K$25</f>
        <v>0</v>
      </c>
      <c r="W31" s="17">
        <f>[27]Outubro!$K$26</f>
        <v>0</v>
      </c>
      <c r="X31" s="17">
        <f>[27]Outubro!$K$27</f>
        <v>23.599999999999998</v>
      </c>
      <c r="Y31" s="17">
        <f>[27]Outubro!$K$28</f>
        <v>0.6</v>
      </c>
      <c r="Z31" s="17">
        <f>[27]Outubro!$K$29</f>
        <v>0</v>
      </c>
      <c r="AA31" s="17">
        <f>[27]Outubro!$K$30</f>
        <v>9.7999999999999989</v>
      </c>
      <c r="AB31" s="17">
        <f>[27]Outubro!$K$31</f>
        <v>0</v>
      </c>
      <c r="AC31" s="17">
        <f>[27]Outubro!$K$32</f>
        <v>0</v>
      </c>
      <c r="AD31" s="17">
        <f>[27]Outubro!$K$33</f>
        <v>24.6</v>
      </c>
      <c r="AE31" s="17">
        <f>[27]Outubro!$K$34</f>
        <v>0</v>
      </c>
      <c r="AF31" s="17">
        <f>[27]Outubro!$K$35</f>
        <v>12.4</v>
      </c>
      <c r="AG31" s="28">
        <f t="shared" ref="AG31" si="12">SUM(B31:AF31)</f>
        <v>130.39999999999998</v>
      </c>
      <c r="AH31" s="31">
        <f>MAX(B31:AF31)</f>
        <v>46.599999999999994</v>
      </c>
      <c r="AI31" s="73">
        <f t="shared" si="1"/>
        <v>20</v>
      </c>
      <c r="AJ31" s="23" t="s">
        <v>51</v>
      </c>
    </row>
    <row r="32" spans="1:37" ht="17.100000000000001" customHeight="1" x14ac:dyDescent="0.2">
      <c r="A32" s="15" t="s">
        <v>20</v>
      </c>
      <c r="B32" s="17">
        <f>[28]Outubro!$K$5</f>
        <v>0</v>
      </c>
      <c r="C32" s="17">
        <f>[28]Outubro!$K$6</f>
        <v>0</v>
      </c>
      <c r="D32" s="17">
        <f>[28]Outubro!$K$7</f>
        <v>40.800000000000004</v>
      </c>
      <c r="E32" s="17">
        <f>[28]Outubro!$K$8</f>
        <v>0.2</v>
      </c>
      <c r="F32" s="17">
        <f>[28]Outubro!$K$9</f>
        <v>0</v>
      </c>
      <c r="G32" s="17">
        <f>[28]Outubro!$K$10</f>
        <v>0</v>
      </c>
      <c r="H32" s="17">
        <f>[28]Outubro!$K$11</f>
        <v>0</v>
      </c>
      <c r="I32" s="17">
        <f>[28]Outubro!$K$12</f>
        <v>0</v>
      </c>
      <c r="J32" s="17">
        <f>[28]Outubro!$K$13</f>
        <v>22.200000000000003</v>
      </c>
      <c r="K32" s="17">
        <f>[28]Outubro!$K$14</f>
        <v>31.599999999999998</v>
      </c>
      <c r="L32" s="17">
        <f>[28]Outubro!$K$15</f>
        <v>0.2</v>
      </c>
      <c r="M32" s="17">
        <f>[28]Outubro!$K$16</f>
        <v>5.8</v>
      </c>
      <c r="N32" s="17">
        <f>[28]Outubro!$K$17</f>
        <v>0.2</v>
      </c>
      <c r="O32" s="17">
        <f>[28]Outubro!$K$18</f>
        <v>0.4</v>
      </c>
      <c r="P32" s="17">
        <f>[28]Outubro!$K$19</f>
        <v>0.2</v>
      </c>
      <c r="Q32" s="17">
        <f>[28]Outubro!$K$20</f>
        <v>0</v>
      </c>
      <c r="R32" s="17">
        <f>[28]Outubro!$K$21</f>
        <v>0</v>
      </c>
      <c r="S32" s="17">
        <f>[28]Outubro!$K$22</f>
        <v>0</v>
      </c>
      <c r="T32" s="17">
        <f>[28]Outubro!$K$23</f>
        <v>0</v>
      </c>
      <c r="U32" s="17">
        <f>[28]Outubro!$K$24</f>
        <v>0</v>
      </c>
      <c r="V32" s="17">
        <f>[28]Outubro!$K$25</f>
        <v>0.4</v>
      </c>
      <c r="W32" s="17">
        <f>[28]Outubro!$K$26</f>
        <v>0</v>
      </c>
      <c r="X32" s="17">
        <f>[28]Outubro!$K$27</f>
        <v>3.8</v>
      </c>
      <c r="Y32" s="17">
        <f>[28]Outubro!$K$28</f>
        <v>0</v>
      </c>
      <c r="Z32" s="17">
        <f>[28]Outubro!$K$29</f>
        <v>0</v>
      </c>
      <c r="AA32" s="17">
        <f>[28]Outubro!$K$30</f>
        <v>3.1999999999999997</v>
      </c>
      <c r="AB32" s="17">
        <f>[28]Outubro!$K$31</f>
        <v>10.8</v>
      </c>
      <c r="AC32" s="17">
        <f>[28]Outubro!$K$32</f>
        <v>0.2</v>
      </c>
      <c r="AD32" s="17">
        <f>[28]Outubro!$K$33</f>
        <v>0</v>
      </c>
      <c r="AE32" s="17">
        <f>[28]Outubro!$K$34</f>
        <v>14.399999999999999</v>
      </c>
      <c r="AF32" s="17">
        <f>[28]Outubro!$K$35</f>
        <v>36.400000000000006</v>
      </c>
      <c r="AG32" s="28">
        <f t="shared" si="6"/>
        <v>170.80000000000004</v>
      </c>
      <c r="AH32" s="31">
        <f t="shared" si="7"/>
        <v>40.800000000000004</v>
      </c>
      <c r="AI32" s="73">
        <f>COUNTIF(B32:AF32,"=0,0")</f>
        <v>15</v>
      </c>
    </row>
    <row r="33" spans="1:50" s="5" customFormat="1" ht="17.100000000000001" customHeight="1" x14ac:dyDescent="0.2">
      <c r="A33" s="24" t="s">
        <v>33</v>
      </c>
      <c r="B33" s="25">
        <f t="shared" ref="B33:AH33" si="13">MAX(B5:B32)</f>
        <v>3</v>
      </c>
      <c r="C33" s="25">
        <f t="shared" si="13"/>
        <v>7.8</v>
      </c>
      <c r="D33" s="25">
        <f t="shared" si="13"/>
        <v>72.600000000000009</v>
      </c>
      <c r="E33" s="25">
        <f t="shared" si="13"/>
        <v>18.399999999999999</v>
      </c>
      <c r="F33" s="25">
        <f t="shared" si="13"/>
        <v>2.2000000000000002</v>
      </c>
      <c r="G33" s="25">
        <f t="shared" si="13"/>
        <v>0</v>
      </c>
      <c r="H33" s="25">
        <f t="shared" si="13"/>
        <v>1.6</v>
      </c>
      <c r="I33" s="25">
        <f t="shared" si="13"/>
        <v>0.2</v>
      </c>
      <c r="J33" s="25">
        <f t="shared" si="13"/>
        <v>22.200000000000003</v>
      </c>
      <c r="K33" s="25">
        <f t="shared" si="13"/>
        <v>67.599999999999994</v>
      </c>
      <c r="L33" s="25">
        <f t="shared" si="13"/>
        <v>43.199999999999996</v>
      </c>
      <c r="M33" s="25">
        <f t="shared" si="13"/>
        <v>69.400000000000006</v>
      </c>
      <c r="N33" s="25">
        <f t="shared" si="13"/>
        <v>3.8000000000000003</v>
      </c>
      <c r="O33" s="25">
        <f t="shared" si="13"/>
        <v>0.60000000000000009</v>
      </c>
      <c r="P33" s="25">
        <f t="shared" si="13"/>
        <v>0.2</v>
      </c>
      <c r="Q33" s="25">
        <f t="shared" si="13"/>
        <v>11.2</v>
      </c>
      <c r="R33" s="25">
        <f t="shared" si="13"/>
        <v>50.2</v>
      </c>
      <c r="S33" s="25">
        <f t="shared" si="13"/>
        <v>4.2</v>
      </c>
      <c r="T33" s="25">
        <f t="shared" si="13"/>
        <v>0</v>
      </c>
      <c r="U33" s="25">
        <f t="shared" si="13"/>
        <v>0</v>
      </c>
      <c r="V33" s="25">
        <f t="shared" si="13"/>
        <v>13.8</v>
      </c>
      <c r="W33" s="25">
        <f t="shared" si="13"/>
        <v>26</v>
      </c>
      <c r="X33" s="25">
        <f t="shared" si="13"/>
        <v>58</v>
      </c>
      <c r="Y33" s="25">
        <f t="shared" si="13"/>
        <v>1.4</v>
      </c>
      <c r="Z33" s="25">
        <f t="shared" si="13"/>
        <v>33</v>
      </c>
      <c r="AA33" s="25">
        <f t="shared" si="13"/>
        <v>30</v>
      </c>
      <c r="AB33" s="25">
        <f t="shared" si="13"/>
        <v>48.600000000000009</v>
      </c>
      <c r="AC33" s="25">
        <f t="shared" si="13"/>
        <v>10.8</v>
      </c>
      <c r="AD33" s="25">
        <f t="shared" si="13"/>
        <v>28.2</v>
      </c>
      <c r="AE33" s="25">
        <f t="shared" si="13"/>
        <v>23</v>
      </c>
      <c r="AF33" s="25">
        <f t="shared" si="13"/>
        <v>95.000000000000014</v>
      </c>
      <c r="AG33" s="27">
        <f t="shared" si="13"/>
        <v>254</v>
      </c>
      <c r="AH33" s="30">
        <f t="shared" si="13"/>
        <v>95.000000000000014</v>
      </c>
      <c r="AI33" s="142"/>
    </row>
    <row r="34" spans="1:50" s="11" customFormat="1" ht="13.5" thickBot="1" x14ac:dyDescent="0.25">
      <c r="A34" s="122" t="s">
        <v>36</v>
      </c>
      <c r="B34" s="123">
        <f t="shared" ref="B34:AG34" si="14">SUM(B5:B32)</f>
        <v>4.6000000000000005</v>
      </c>
      <c r="C34" s="123">
        <f t="shared" si="14"/>
        <v>10.4</v>
      </c>
      <c r="D34" s="123">
        <f t="shared" si="14"/>
        <v>562.19999999999993</v>
      </c>
      <c r="E34" s="123">
        <f t="shared" si="14"/>
        <v>34</v>
      </c>
      <c r="F34" s="123">
        <f t="shared" si="14"/>
        <v>5.0000000000000009</v>
      </c>
      <c r="G34" s="123">
        <f t="shared" si="14"/>
        <v>0</v>
      </c>
      <c r="H34" s="123">
        <f t="shared" si="14"/>
        <v>1.6</v>
      </c>
      <c r="I34" s="123">
        <f t="shared" si="14"/>
        <v>0.4</v>
      </c>
      <c r="J34" s="123">
        <f t="shared" si="14"/>
        <v>124.00000000000001</v>
      </c>
      <c r="K34" s="123">
        <f t="shared" si="14"/>
        <v>316.79999999999995</v>
      </c>
      <c r="L34" s="123">
        <f t="shared" si="14"/>
        <v>240.2</v>
      </c>
      <c r="M34" s="123">
        <f t="shared" si="14"/>
        <v>428</v>
      </c>
      <c r="N34" s="123">
        <f t="shared" si="14"/>
        <v>6.4</v>
      </c>
      <c r="O34" s="123">
        <f t="shared" si="14"/>
        <v>1.4</v>
      </c>
      <c r="P34" s="123">
        <f t="shared" si="14"/>
        <v>0.4</v>
      </c>
      <c r="Q34" s="123">
        <f t="shared" si="14"/>
        <v>22.8</v>
      </c>
      <c r="R34" s="123">
        <f t="shared" si="14"/>
        <v>53.2</v>
      </c>
      <c r="S34" s="123">
        <f t="shared" si="14"/>
        <v>4.2</v>
      </c>
      <c r="T34" s="123">
        <f t="shared" si="14"/>
        <v>0</v>
      </c>
      <c r="U34" s="123">
        <f t="shared" si="14"/>
        <v>0</v>
      </c>
      <c r="V34" s="123">
        <f t="shared" si="14"/>
        <v>14.200000000000001</v>
      </c>
      <c r="W34" s="123">
        <f t="shared" si="14"/>
        <v>28.4</v>
      </c>
      <c r="X34" s="123">
        <f t="shared" si="14"/>
        <v>239.2</v>
      </c>
      <c r="Y34" s="123">
        <f t="shared" si="14"/>
        <v>4</v>
      </c>
      <c r="Z34" s="123">
        <f t="shared" si="14"/>
        <v>47.4</v>
      </c>
      <c r="AA34" s="123">
        <f t="shared" si="14"/>
        <v>156.80000000000001</v>
      </c>
      <c r="AB34" s="123">
        <f t="shared" si="14"/>
        <v>423.20000000000005</v>
      </c>
      <c r="AC34" s="123">
        <f t="shared" si="14"/>
        <v>32.199999999999996</v>
      </c>
      <c r="AD34" s="123">
        <f t="shared" si="14"/>
        <v>53.2</v>
      </c>
      <c r="AE34" s="123">
        <f t="shared" si="14"/>
        <v>103</v>
      </c>
      <c r="AF34" s="123">
        <f t="shared" si="14"/>
        <v>531.19999999999993</v>
      </c>
      <c r="AG34" s="113">
        <f t="shared" si="14"/>
        <v>3448.4</v>
      </c>
      <c r="AH34" s="124"/>
      <c r="AI34" s="143"/>
    </row>
    <row r="35" spans="1:50" x14ac:dyDescent="0.2">
      <c r="A35" s="110"/>
      <c r="B35" s="85"/>
      <c r="C35" s="85"/>
      <c r="D35" s="85" t="s">
        <v>134</v>
      </c>
      <c r="E35" s="85"/>
      <c r="F35" s="85"/>
      <c r="G35" s="85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90"/>
      <c r="AE35" s="91"/>
      <c r="AF35" s="92"/>
      <c r="AG35" s="92"/>
      <c r="AH35" s="92"/>
      <c r="AI35" s="93"/>
    </row>
    <row r="36" spans="1:50" x14ac:dyDescent="0.2">
      <c r="A36" s="109"/>
      <c r="B36" s="87"/>
      <c r="C36" s="87"/>
      <c r="D36" s="87"/>
      <c r="E36" s="87"/>
      <c r="F36" s="87"/>
      <c r="G36" s="87"/>
      <c r="H36" s="94"/>
      <c r="I36" s="94"/>
      <c r="J36" s="94"/>
      <c r="K36" s="94"/>
      <c r="L36" s="94"/>
      <c r="M36" s="94" t="s">
        <v>49</v>
      </c>
      <c r="N36" s="94"/>
      <c r="O36" s="94"/>
      <c r="P36" s="94"/>
      <c r="Q36" s="94"/>
      <c r="R36" s="94"/>
      <c r="S36" s="94"/>
      <c r="T36" s="94"/>
      <c r="U36" s="94"/>
      <c r="V36" s="94" t="s">
        <v>53</v>
      </c>
      <c r="W36" s="94"/>
      <c r="X36" s="94"/>
      <c r="Y36" s="94"/>
      <c r="Z36" s="94"/>
      <c r="AA36" s="94"/>
      <c r="AB36" s="94"/>
      <c r="AC36" s="94"/>
      <c r="AD36" s="95"/>
      <c r="AE36" s="94"/>
      <c r="AF36" s="94"/>
      <c r="AG36" s="95"/>
      <c r="AH36" s="94"/>
      <c r="AI36" s="125"/>
    </row>
    <row r="37" spans="1:50" x14ac:dyDescent="0.2">
      <c r="A37" s="109"/>
      <c r="B37" s="87"/>
      <c r="C37" s="87" t="s">
        <v>135</v>
      </c>
      <c r="D37" s="87"/>
      <c r="E37" s="87"/>
      <c r="F37" s="87"/>
      <c r="G37" s="87"/>
      <c r="H37" s="94"/>
      <c r="I37" s="94"/>
      <c r="J37" s="97"/>
      <c r="K37" s="97"/>
      <c r="L37" s="97"/>
      <c r="M37" s="97" t="s">
        <v>50</v>
      </c>
      <c r="N37" s="97"/>
      <c r="O37" s="97"/>
      <c r="P37" s="97"/>
      <c r="Q37" s="94"/>
      <c r="R37" s="94"/>
      <c r="S37" s="94"/>
      <c r="T37" s="94"/>
      <c r="U37" s="94"/>
      <c r="V37" s="97" t="s">
        <v>54</v>
      </c>
      <c r="W37" s="97"/>
      <c r="X37" s="94"/>
      <c r="Y37" s="94"/>
      <c r="Z37" s="94"/>
      <c r="AA37" s="94"/>
      <c r="AB37" s="94"/>
      <c r="AC37" s="94"/>
      <c r="AD37" s="95"/>
      <c r="AE37" s="98"/>
      <c r="AF37" s="99"/>
      <c r="AG37" s="94"/>
      <c r="AH37" s="94"/>
      <c r="AI37" s="100"/>
    </row>
    <row r="38" spans="1:50" ht="13.5" thickBot="1" x14ac:dyDescent="0.25">
      <c r="A38" s="111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4"/>
      <c r="AE38" s="105"/>
      <c r="AF38" s="106"/>
      <c r="AG38" s="112"/>
      <c r="AH38" s="112"/>
      <c r="AI38" s="126"/>
    </row>
    <row r="39" spans="1:50" x14ac:dyDescent="0.2">
      <c r="F39" s="2" t="s">
        <v>51</v>
      </c>
    </row>
    <row r="40" spans="1:50" x14ac:dyDescent="0.2">
      <c r="H40" s="40"/>
      <c r="I40" s="40"/>
      <c r="J40" s="14"/>
      <c r="K40" s="40"/>
      <c r="L40" s="40"/>
      <c r="M40" s="40"/>
      <c r="N40" s="40"/>
      <c r="O40" s="40"/>
      <c r="P40" s="14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50" x14ac:dyDescent="0.2">
      <c r="AI41" s="13" t="s">
        <v>51</v>
      </c>
    </row>
    <row r="42" spans="1:50" x14ac:dyDescent="0.2">
      <c r="AH42" s="39" t="s">
        <v>51</v>
      </c>
      <c r="AI42" s="13" t="s">
        <v>51</v>
      </c>
    </row>
    <row r="43" spans="1:50" ht="20.25" x14ac:dyDescent="0.2">
      <c r="E43" s="2" t="s">
        <v>51</v>
      </c>
      <c r="F43" s="2" t="s">
        <v>51</v>
      </c>
      <c r="S43" s="141" t="s">
        <v>51</v>
      </c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</row>
    <row r="44" spans="1:50" x14ac:dyDescent="0.2">
      <c r="AH44" s="39" t="s">
        <v>51</v>
      </c>
    </row>
  </sheetData>
  <mergeCells count="36"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E3:E4"/>
    <mergeCell ref="F3:F4"/>
    <mergeCell ref="G3:G4"/>
    <mergeCell ref="J3:J4"/>
    <mergeCell ref="A2:A4"/>
    <mergeCell ref="B3:B4"/>
    <mergeCell ref="C3:C4"/>
    <mergeCell ref="D3:D4"/>
    <mergeCell ref="B2:AG2"/>
    <mergeCell ref="S43:AX43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0 AG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="60" zoomScaleNormal="100" zoomScalePageLayoutView="60" workbookViewId="0">
      <selection activeCell="M6" sqref="M6"/>
    </sheetView>
  </sheetViews>
  <sheetFormatPr defaultRowHeight="12.75" x14ac:dyDescent="0.2"/>
  <cols>
    <col min="1" max="1" width="30.28515625" customWidth="1"/>
    <col min="2" max="2" width="9.5703125" style="70" customWidth="1"/>
    <col min="3" max="3" width="9.5703125" style="71" customWidth="1"/>
    <col min="4" max="4" width="9.5703125" style="70" customWidth="1"/>
    <col min="5" max="5" width="9.85546875" style="70" customWidth="1"/>
    <col min="6" max="6" width="9.5703125" style="70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45" customFormat="1" ht="42.75" customHeight="1" x14ac:dyDescent="0.2">
      <c r="A1" s="43" t="s">
        <v>55</v>
      </c>
      <c r="B1" s="43" t="s">
        <v>56</v>
      </c>
      <c r="C1" s="43" t="s">
        <v>57</v>
      </c>
      <c r="D1" s="43" t="s">
        <v>58</v>
      </c>
      <c r="E1" s="43" t="s">
        <v>59</v>
      </c>
      <c r="F1" s="43" t="s">
        <v>60</v>
      </c>
      <c r="G1" s="43" t="s">
        <v>61</v>
      </c>
      <c r="H1" s="43" t="s">
        <v>62</v>
      </c>
      <c r="I1" s="43" t="s">
        <v>63</v>
      </c>
      <c r="J1" s="44"/>
      <c r="K1" s="44"/>
      <c r="L1" s="44"/>
      <c r="M1" s="44"/>
    </row>
    <row r="2" spans="1:13" s="50" customFormat="1" x14ac:dyDescent="0.2">
      <c r="A2" s="46" t="s">
        <v>64</v>
      </c>
      <c r="B2" s="46" t="s">
        <v>65</v>
      </c>
      <c r="C2" s="47" t="s">
        <v>66</v>
      </c>
      <c r="D2" s="47">
        <v>-20.444199999999999</v>
      </c>
      <c r="E2" s="47">
        <v>-52.875599999999999</v>
      </c>
      <c r="F2" s="47">
        <v>388</v>
      </c>
      <c r="G2" s="48">
        <v>40405</v>
      </c>
      <c r="H2" s="49">
        <v>1</v>
      </c>
      <c r="I2" s="47" t="s">
        <v>67</v>
      </c>
      <c r="J2" s="44"/>
      <c r="K2" s="44"/>
      <c r="L2" s="44"/>
      <c r="M2" s="44"/>
    </row>
    <row r="3" spans="1:13" ht="12.75" customHeight="1" x14ac:dyDescent="0.2">
      <c r="A3" s="46" t="s">
        <v>0</v>
      </c>
      <c r="B3" s="46" t="s">
        <v>65</v>
      </c>
      <c r="C3" s="47" t="s">
        <v>68</v>
      </c>
      <c r="D3" s="49">
        <v>-23.002500000000001</v>
      </c>
      <c r="E3" s="49">
        <v>-55.3294</v>
      </c>
      <c r="F3" s="49">
        <v>431</v>
      </c>
      <c r="G3" s="51">
        <v>39611</v>
      </c>
      <c r="H3" s="49">
        <v>1</v>
      </c>
      <c r="I3" s="47" t="s">
        <v>69</v>
      </c>
      <c r="J3" s="52"/>
      <c r="K3" s="52"/>
      <c r="L3" s="52"/>
      <c r="M3" s="52"/>
    </row>
    <row r="4" spans="1:13" x14ac:dyDescent="0.2">
      <c r="A4" s="46" t="s">
        <v>1</v>
      </c>
      <c r="B4" s="46" t="s">
        <v>65</v>
      </c>
      <c r="C4" s="47" t="s">
        <v>70</v>
      </c>
      <c r="D4" s="53">
        <v>-20.4756</v>
      </c>
      <c r="E4" s="53">
        <v>-55.783900000000003</v>
      </c>
      <c r="F4" s="53">
        <v>155</v>
      </c>
      <c r="G4" s="51">
        <v>39022</v>
      </c>
      <c r="H4" s="49">
        <v>1</v>
      </c>
      <c r="I4" s="47" t="s">
        <v>71</v>
      </c>
      <c r="J4" s="52"/>
      <c r="K4" s="52"/>
      <c r="L4" s="52"/>
      <c r="M4" s="52"/>
    </row>
    <row r="5" spans="1:13" s="55" customFormat="1" x14ac:dyDescent="0.2">
      <c r="A5" s="46" t="s">
        <v>45</v>
      </c>
      <c r="B5" s="46" t="s">
        <v>65</v>
      </c>
      <c r="C5" s="47" t="s">
        <v>72</v>
      </c>
      <c r="D5" s="53">
        <v>-22.1008</v>
      </c>
      <c r="E5" s="53">
        <v>-56.54</v>
      </c>
      <c r="F5" s="53">
        <v>208</v>
      </c>
      <c r="G5" s="51">
        <v>40764</v>
      </c>
      <c r="H5" s="49">
        <v>1</v>
      </c>
      <c r="I5" s="54" t="s">
        <v>73</v>
      </c>
      <c r="J5" s="52"/>
      <c r="K5" s="52"/>
      <c r="L5" s="52"/>
      <c r="M5" s="52"/>
    </row>
    <row r="6" spans="1:13" s="55" customFormat="1" x14ac:dyDescent="0.2">
      <c r="A6" s="46" t="s">
        <v>74</v>
      </c>
      <c r="B6" s="46" t="s">
        <v>65</v>
      </c>
      <c r="C6" s="47" t="s">
        <v>75</v>
      </c>
      <c r="D6" s="53">
        <v>-21.7514</v>
      </c>
      <c r="E6" s="53">
        <v>-52.470599999999997</v>
      </c>
      <c r="F6" s="53">
        <v>387</v>
      </c>
      <c r="G6" s="51">
        <v>41354</v>
      </c>
      <c r="H6" s="49">
        <v>1</v>
      </c>
      <c r="I6" s="54" t="s">
        <v>76</v>
      </c>
      <c r="J6" s="52"/>
      <c r="K6" s="52"/>
      <c r="L6" s="52"/>
      <c r="M6" s="52"/>
    </row>
    <row r="7" spans="1:13" x14ac:dyDescent="0.2">
      <c r="A7" s="46" t="s">
        <v>2</v>
      </c>
      <c r="B7" s="46" t="s">
        <v>65</v>
      </c>
      <c r="C7" s="47" t="s">
        <v>77</v>
      </c>
      <c r="D7" s="53">
        <v>-20.45</v>
      </c>
      <c r="E7" s="53">
        <v>-54.616599999999998</v>
      </c>
      <c r="F7" s="53">
        <v>530</v>
      </c>
      <c r="G7" s="51">
        <v>37145</v>
      </c>
      <c r="H7" s="49">
        <v>1</v>
      </c>
      <c r="I7" s="47" t="s">
        <v>78</v>
      </c>
      <c r="J7" s="52"/>
      <c r="K7" s="52"/>
      <c r="L7" s="52"/>
      <c r="M7" s="52"/>
    </row>
    <row r="8" spans="1:13" x14ac:dyDescent="0.2">
      <c r="A8" s="46" t="s">
        <v>3</v>
      </c>
      <c r="B8" s="46" t="s">
        <v>65</v>
      </c>
      <c r="C8" s="47" t="s">
        <v>79</v>
      </c>
      <c r="D8" s="49">
        <v>-19.122499999999999</v>
      </c>
      <c r="E8" s="49">
        <v>-51.720799999999997</v>
      </c>
      <c r="F8" s="53">
        <v>516</v>
      </c>
      <c r="G8" s="51">
        <v>39515</v>
      </c>
      <c r="H8" s="49">
        <v>1</v>
      </c>
      <c r="I8" s="47" t="s">
        <v>80</v>
      </c>
      <c r="J8" s="52"/>
      <c r="K8" s="52"/>
      <c r="L8" s="52"/>
      <c r="M8" s="52"/>
    </row>
    <row r="9" spans="1:13" x14ac:dyDescent="0.2">
      <c r="A9" s="46" t="s">
        <v>4</v>
      </c>
      <c r="B9" s="46" t="s">
        <v>65</v>
      </c>
      <c r="C9" s="47" t="s">
        <v>81</v>
      </c>
      <c r="D9" s="53">
        <v>-18.802199999999999</v>
      </c>
      <c r="E9" s="53">
        <v>-52.602800000000002</v>
      </c>
      <c r="F9" s="53">
        <v>818</v>
      </c>
      <c r="G9" s="51">
        <v>39070</v>
      </c>
      <c r="H9" s="49">
        <v>1</v>
      </c>
      <c r="I9" s="47" t="s">
        <v>82</v>
      </c>
      <c r="J9" s="52"/>
      <c r="K9" s="52"/>
      <c r="L9" s="52"/>
      <c r="M9" s="52"/>
    </row>
    <row r="10" spans="1:13" ht="13.5" customHeight="1" x14ac:dyDescent="0.2">
      <c r="A10" s="46" t="s">
        <v>5</v>
      </c>
      <c r="B10" s="46" t="s">
        <v>65</v>
      </c>
      <c r="C10" s="47" t="s">
        <v>83</v>
      </c>
      <c r="D10" s="53">
        <v>-18.996700000000001</v>
      </c>
      <c r="E10" s="53">
        <v>-57.637500000000003</v>
      </c>
      <c r="F10" s="53">
        <v>126</v>
      </c>
      <c r="G10" s="51">
        <v>39017</v>
      </c>
      <c r="H10" s="49">
        <v>1</v>
      </c>
      <c r="I10" s="47" t="s">
        <v>84</v>
      </c>
      <c r="J10" s="52"/>
      <c r="K10" s="52"/>
      <c r="L10" s="52"/>
      <c r="M10" s="52"/>
    </row>
    <row r="11" spans="1:13" ht="13.5" customHeight="1" x14ac:dyDescent="0.2">
      <c r="A11" s="46" t="s">
        <v>47</v>
      </c>
      <c r="B11" s="46" t="s">
        <v>65</v>
      </c>
      <c r="C11" s="47" t="s">
        <v>85</v>
      </c>
      <c r="D11" s="53">
        <v>-18.4922</v>
      </c>
      <c r="E11" s="53">
        <v>-53.167200000000001</v>
      </c>
      <c r="F11" s="53">
        <v>730</v>
      </c>
      <c r="G11" s="51">
        <v>41247</v>
      </c>
      <c r="H11" s="49">
        <v>1</v>
      </c>
      <c r="I11" s="54" t="s">
        <v>86</v>
      </c>
      <c r="J11" s="52"/>
      <c r="K11" s="52"/>
      <c r="L11" s="52"/>
      <c r="M11" s="52"/>
    </row>
    <row r="12" spans="1:13" x14ac:dyDescent="0.2">
      <c r="A12" s="46" t="s">
        <v>6</v>
      </c>
      <c r="B12" s="46" t="s">
        <v>65</v>
      </c>
      <c r="C12" s="47" t="s">
        <v>87</v>
      </c>
      <c r="D12" s="53">
        <v>-18.304400000000001</v>
      </c>
      <c r="E12" s="53">
        <v>-54.440899999999999</v>
      </c>
      <c r="F12" s="53">
        <v>252</v>
      </c>
      <c r="G12" s="51">
        <v>39028</v>
      </c>
      <c r="H12" s="49">
        <v>1</v>
      </c>
      <c r="I12" s="47" t="s">
        <v>88</v>
      </c>
      <c r="J12" s="52"/>
      <c r="K12" s="52"/>
      <c r="L12" s="52"/>
      <c r="M12" s="52"/>
    </row>
    <row r="13" spans="1:13" x14ac:dyDescent="0.2">
      <c r="A13" s="46" t="s">
        <v>7</v>
      </c>
      <c r="B13" s="46" t="s">
        <v>65</v>
      </c>
      <c r="C13" s="47" t="s">
        <v>89</v>
      </c>
      <c r="D13" s="53">
        <v>-22.193899999999999</v>
      </c>
      <c r="E13" s="56">
        <v>-54.9114</v>
      </c>
      <c r="F13" s="53">
        <v>469</v>
      </c>
      <c r="G13" s="51">
        <v>39011</v>
      </c>
      <c r="H13" s="49">
        <v>1</v>
      </c>
      <c r="I13" s="47" t="s">
        <v>90</v>
      </c>
      <c r="J13" s="52"/>
      <c r="K13" s="52"/>
      <c r="L13" s="52"/>
      <c r="M13" s="52"/>
    </row>
    <row r="14" spans="1:13" x14ac:dyDescent="0.2">
      <c r="A14" s="46" t="s">
        <v>91</v>
      </c>
      <c r="B14" s="46" t="s">
        <v>65</v>
      </c>
      <c r="C14" s="47" t="s">
        <v>92</v>
      </c>
      <c r="D14" s="49">
        <v>-23.449400000000001</v>
      </c>
      <c r="E14" s="49">
        <v>-54.181699999999999</v>
      </c>
      <c r="F14" s="49">
        <v>336</v>
      </c>
      <c r="G14" s="51">
        <v>39598</v>
      </c>
      <c r="H14" s="49">
        <v>1</v>
      </c>
      <c r="I14" s="47" t="s">
        <v>93</v>
      </c>
      <c r="J14" s="52"/>
      <c r="K14" s="52"/>
      <c r="L14" s="52"/>
      <c r="M14" s="52"/>
    </row>
    <row r="15" spans="1:13" x14ac:dyDescent="0.2">
      <c r="A15" s="46" t="s">
        <v>9</v>
      </c>
      <c r="B15" s="46" t="s">
        <v>65</v>
      </c>
      <c r="C15" s="47" t="s">
        <v>94</v>
      </c>
      <c r="D15" s="53">
        <v>-22.3</v>
      </c>
      <c r="E15" s="53">
        <v>-53.816600000000001</v>
      </c>
      <c r="F15" s="53">
        <v>373.29</v>
      </c>
      <c r="G15" s="51">
        <v>37662</v>
      </c>
      <c r="H15" s="49">
        <v>1</v>
      </c>
      <c r="I15" s="47" t="s">
        <v>95</v>
      </c>
      <c r="J15" s="52"/>
      <c r="K15" s="52"/>
      <c r="L15" s="52"/>
      <c r="M15" s="52"/>
    </row>
    <row r="16" spans="1:13" s="55" customFormat="1" x14ac:dyDescent="0.2">
      <c r="A16" s="46" t="s">
        <v>46</v>
      </c>
      <c r="B16" s="46" t="s">
        <v>65</v>
      </c>
      <c r="C16" s="47" t="s">
        <v>96</v>
      </c>
      <c r="D16" s="53">
        <v>-21.478200000000001</v>
      </c>
      <c r="E16" s="53">
        <v>-56.136899999999997</v>
      </c>
      <c r="F16" s="53">
        <v>249</v>
      </c>
      <c r="G16" s="51">
        <v>40759</v>
      </c>
      <c r="H16" s="49">
        <v>1</v>
      </c>
      <c r="I16" s="54" t="s">
        <v>97</v>
      </c>
      <c r="J16" s="52"/>
      <c r="K16" s="52"/>
      <c r="L16" s="52"/>
      <c r="M16" s="52"/>
    </row>
    <row r="17" spans="1:13" x14ac:dyDescent="0.2">
      <c r="A17" s="46" t="s">
        <v>10</v>
      </c>
      <c r="B17" s="46" t="s">
        <v>65</v>
      </c>
      <c r="C17" s="47" t="s">
        <v>98</v>
      </c>
      <c r="D17" s="49">
        <v>-22.857199999999999</v>
      </c>
      <c r="E17" s="49">
        <v>-54.605600000000003</v>
      </c>
      <c r="F17" s="49">
        <v>379</v>
      </c>
      <c r="G17" s="51">
        <v>39617</v>
      </c>
      <c r="H17" s="49">
        <v>1</v>
      </c>
      <c r="I17" s="47" t="s">
        <v>99</v>
      </c>
      <c r="J17" s="52"/>
      <c r="K17" s="52"/>
      <c r="L17" s="52"/>
      <c r="M17" s="52"/>
    </row>
    <row r="18" spans="1:13" ht="12.75" customHeight="1" x14ac:dyDescent="0.2">
      <c r="A18" s="46" t="s">
        <v>11</v>
      </c>
      <c r="B18" s="46" t="s">
        <v>65</v>
      </c>
      <c r="C18" s="47" t="s">
        <v>100</v>
      </c>
      <c r="D18" s="53">
        <v>-21.609200000000001</v>
      </c>
      <c r="E18" s="53">
        <v>-55.177799999999998</v>
      </c>
      <c r="F18" s="53">
        <v>401</v>
      </c>
      <c r="G18" s="51">
        <v>39065</v>
      </c>
      <c r="H18" s="49">
        <v>1</v>
      </c>
      <c r="I18" s="47" t="s">
        <v>101</v>
      </c>
      <c r="J18" s="52"/>
      <c r="K18" s="52"/>
      <c r="L18" s="52"/>
      <c r="M18" s="52"/>
    </row>
    <row r="19" spans="1:13" s="55" customFormat="1" x14ac:dyDescent="0.2">
      <c r="A19" s="46" t="s">
        <v>12</v>
      </c>
      <c r="B19" s="46" t="s">
        <v>65</v>
      </c>
      <c r="C19" s="47" t="s">
        <v>102</v>
      </c>
      <c r="D19" s="53">
        <v>-20.395600000000002</v>
      </c>
      <c r="E19" s="53">
        <v>-56.431699999999999</v>
      </c>
      <c r="F19" s="53">
        <v>140</v>
      </c>
      <c r="G19" s="51">
        <v>39023</v>
      </c>
      <c r="H19" s="49">
        <v>1</v>
      </c>
      <c r="I19" s="47" t="s">
        <v>103</v>
      </c>
      <c r="J19" s="52"/>
      <c r="K19" s="52"/>
      <c r="L19" s="52"/>
      <c r="M19" s="52"/>
    </row>
    <row r="20" spans="1:13" x14ac:dyDescent="0.2">
      <c r="A20" s="46" t="s">
        <v>104</v>
      </c>
      <c r="B20" s="46" t="s">
        <v>65</v>
      </c>
      <c r="C20" s="47" t="s">
        <v>105</v>
      </c>
      <c r="D20" s="53">
        <v>-18.988900000000001</v>
      </c>
      <c r="E20" s="53">
        <v>-56.623100000000001</v>
      </c>
      <c r="F20" s="53">
        <v>104</v>
      </c>
      <c r="G20" s="51">
        <v>38932</v>
      </c>
      <c r="H20" s="49">
        <v>1</v>
      </c>
      <c r="I20" s="47" t="s">
        <v>106</v>
      </c>
      <c r="J20" s="52"/>
      <c r="K20" s="52"/>
      <c r="L20" s="52"/>
      <c r="M20" s="52"/>
    </row>
    <row r="21" spans="1:13" s="55" customFormat="1" x14ac:dyDescent="0.2">
      <c r="A21" s="46" t="s">
        <v>14</v>
      </c>
      <c r="B21" s="46" t="s">
        <v>65</v>
      </c>
      <c r="C21" s="47" t="s">
        <v>107</v>
      </c>
      <c r="D21" s="53">
        <v>-19.414300000000001</v>
      </c>
      <c r="E21" s="53">
        <v>-51.1053</v>
      </c>
      <c r="F21" s="53">
        <v>424</v>
      </c>
      <c r="G21" s="51" t="s">
        <v>108</v>
      </c>
      <c r="H21" s="49">
        <v>1</v>
      </c>
      <c r="I21" s="47" t="s">
        <v>109</v>
      </c>
      <c r="J21" s="52"/>
      <c r="K21" s="52"/>
      <c r="L21" s="52"/>
      <c r="M21" s="52"/>
    </row>
    <row r="22" spans="1:13" x14ac:dyDescent="0.2">
      <c r="A22" s="46" t="s">
        <v>15</v>
      </c>
      <c r="B22" s="46" t="s">
        <v>65</v>
      </c>
      <c r="C22" s="47" t="s">
        <v>110</v>
      </c>
      <c r="D22" s="53">
        <v>-22.533300000000001</v>
      </c>
      <c r="E22" s="53">
        <v>-55.533299999999997</v>
      </c>
      <c r="F22" s="53">
        <v>650</v>
      </c>
      <c r="G22" s="51">
        <v>37140</v>
      </c>
      <c r="H22" s="49">
        <v>1</v>
      </c>
      <c r="I22" s="47" t="s">
        <v>111</v>
      </c>
      <c r="J22" s="52"/>
      <c r="K22" s="52"/>
      <c r="L22" s="52"/>
      <c r="M22" s="52"/>
    </row>
    <row r="23" spans="1:13" x14ac:dyDescent="0.2">
      <c r="A23" s="46" t="s">
        <v>16</v>
      </c>
      <c r="B23" s="46" t="s">
        <v>65</v>
      </c>
      <c r="C23" s="47" t="s">
        <v>112</v>
      </c>
      <c r="D23" s="53">
        <v>-21.7058</v>
      </c>
      <c r="E23" s="53">
        <v>-57.5533</v>
      </c>
      <c r="F23" s="53">
        <v>85</v>
      </c>
      <c r="G23" s="51">
        <v>39014</v>
      </c>
      <c r="H23" s="49">
        <v>1</v>
      </c>
      <c r="I23" s="47" t="s">
        <v>113</v>
      </c>
      <c r="J23" s="52"/>
      <c r="K23" s="52"/>
      <c r="L23" s="52"/>
      <c r="M23" s="52"/>
    </row>
    <row r="24" spans="1:13" s="55" customFormat="1" x14ac:dyDescent="0.2">
      <c r="A24" s="46" t="s">
        <v>18</v>
      </c>
      <c r="B24" s="46" t="s">
        <v>65</v>
      </c>
      <c r="C24" s="47" t="s">
        <v>114</v>
      </c>
      <c r="D24" s="53">
        <v>-19.420100000000001</v>
      </c>
      <c r="E24" s="53">
        <v>-54.553100000000001</v>
      </c>
      <c r="F24" s="53">
        <v>647</v>
      </c>
      <c r="G24" s="51">
        <v>39067</v>
      </c>
      <c r="H24" s="49">
        <v>1</v>
      </c>
      <c r="I24" s="47" t="s">
        <v>115</v>
      </c>
      <c r="J24" s="52"/>
      <c r="K24" s="52"/>
      <c r="L24" s="52"/>
      <c r="M24" s="52"/>
    </row>
    <row r="25" spans="1:13" x14ac:dyDescent="0.2">
      <c r="A25" s="46" t="s">
        <v>116</v>
      </c>
      <c r="B25" s="46" t="s">
        <v>65</v>
      </c>
      <c r="C25" s="47" t="s">
        <v>117</v>
      </c>
      <c r="D25" s="49">
        <v>-21.774999999999999</v>
      </c>
      <c r="E25" s="49">
        <v>-54.528100000000002</v>
      </c>
      <c r="F25" s="49">
        <v>329</v>
      </c>
      <c r="G25" s="51">
        <v>39625</v>
      </c>
      <c r="H25" s="49">
        <v>1</v>
      </c>
      <c r="I25" s="47" t="s">
        <v>118</v>
      </c>
      <c r="J25" s="52"/>
      <c r="K25" s="52"/>
      <c r="L25" s="52"/>
      <c r="M25" s="52"/>
    </row>
    <row r="26" spans="1:13" s="60" customFormat="1" ht="15" customHeight="1" x14ac:dyDescent="0.2">
      <c r="A26" s="57" t="s">
        <v>31</v>
      </c>
      <c r="B26" s="57" t="s">
        <v>65</v>
      </c>
      <c r="C26" s="47" t="s">
        <v>119</v>
      </c>
      <c r="D26" s="58">
        <v>-20.9817</v>
      </c>
      <c r="E26" s="58">
        <v>-54.971899999999998</v>
      </c>
      <c r="F26" s="58">
        <v>464</v>
      </c>
      <c r="G26" s="48" t="s">
        <v>120</v>
      </c>
      <c r="H26" s="47">
        <v>1</v>
      </c>
      <c r="I26" s="57" t="s">
        <v>121</v>
      </c>
      <c r="J26" s="59"/>
      <c r="K26" s="59"/>
      <c r="L26" s="59"/>
      <c r="M26" s="59"/>
    </row>
    <row r="27" spans="1:13" s="55" customFormat="1" x14ac:dyDescent="0.2">
      <c r="A27" s="46" t="s">
        <v>19</v>
      </c>
      <c r="B27" s="46" t="s">
        <v>65</v>
      </c>
      <c r="C27" s="47" t="s">
        <v>122</v>
      </c>
      <c r="D27" s="49">
        <v>-23.966899999999999</v>
      </c>
      <c r="E27" s="49">
        <v>-55.0242</v>
      </c>
      <c r="F27" s="49">
        <v>402</v>
      </c>
      <c r="G27" s="51">
        <v>39605</v>
      </c>
      <c r="H27" s="49">
        <v>1</v>
      </c>
      <c r="I27" s="47" t="s">
        <v>123</v>
      </c>
      <c r="J27" s="52"/>
      <c r="K27" s="52"/>
      <c r="L27" s="52"/>
      <c r="M27" s="52"/>
    </row>
    <row r="28" spans="1:13" s="62" customFormat="1" x14ac:dyDescent="0.2">
      <c r="A28" s="57" t="s">
        <v>48</v>
      </c>
      <c r="B28" s="57" t="s">
        <v>65</v>
      </c>
      <c r="C28" s="47" t="s">
        <v>124</v>
      </c>
      <c r="D28" s="47">
        <v>-17.634699999999999</v>
      </c>
      <c r="E28" s="47">
        <v>-54.760100000000001</v>
      </c>
      <c r="F28" s="47">
        <v>486</v>
      </c>
      <c r="G28" s="48" t="s">
        <v>125</v>
      </c>
      <c r="H28" s="47">
        <v>1</v>
      </c>
      <c r="I28" s="49" t="s">
        <v>126</v>
      </c>
      <c r="J28" s="61"/>
      <c r="K28" s="61"/>
      <c r="L28" s="61"/>
      <c r="M28" s="61"/>
    </row>
    <row r="29" spans="1:13" x14ac:dyDescent="0.2">
      <c r="A29" s="46" t="s">
        <v>20</v>
      </c>
      <c r="B29" s="46" t="s">
        <v>65</v>
      </c>
      <c r="C29" s="47" t="s">
        <v>127</v>
      </c>
      <c r="D29" s="49">
        <v>-20.783300000000001</v>
      </c>
      <c r="E29" s="49">
        <v>-51.7</v>
      </c>
      <c r="F29" s="49">
        <v>313</v>
      </c>
      <c r="G29" s="51">
        <v>37137</v>
      </c>
      <c r="H29" s="49">
        <v>1</v>
      </c>
      <c r="I29" s="47" t="s">
        <v>128</v>
      </c>
      <c r="J29" s="52"/>
      <c r="K29" s="52"/>
      <c r="L29" s="52"/>
      <c r="M29" s="52"/>
    </row>
    <row r="30" spans="1:13" ht="18" customHeight="1" x14ac:dyDescent="0.2">
      <c r="A30" s="63"/>
      <c r="B30" s="64"/>
      <c r="C30" s="65"/>
      <c r="D30" s="65"/>
      <c r="E30" s="65"/>
      <c r="F30" s="65"/>
      <c r="G30" s="43" t="s">
        <v>129</v>
      </c>
      <c r="H30" s="47">
        <f>SUM(H2:H29)</f>
        <v>28</v>
      </c>
      <c r="I30" s="63"/>
      <c r="J30" s="52"/>
      <c r="K30" s="52"/>
      <c r="L30" s="52"/>
      <c r="M30" s="52"/>
    </row>
    <row r="31" spans="1:13" x14ac:dyDescent="0.2">
      <c r="A31" s="52" t="s">
        <v>130</v>
      </c>
      <c r="B31" s="66"/>
      <c r="C31" s="66"/>
      <c r="D31" s="66"/>
      <c r="E31" s="66"/>
      <c r="F31" s="66"/>
      <c r="G31" s="52"/>
      <c r="H31" s="67"/>
      <c r="I31" s="52"/>
      <c r="J31" s="52"/>
      <c r="K31" s="52"/>
      <c r="L31" s="52"/>
      <c r="M31" s="52"/>
    </row>
    <row r="32" spans="1:13" x14ac:dyDescent="0.2">
      <c r="A32" s="68" t="s">
        <v>131</v>
      </c>
      <c r="B32" s="69"/>
      <c r="C32" s="69"/>
      <c r="D32" s="69"/>
      <c r="E32" s="69"/>
      <c r="F32" s="69"/>
      <c r="G32" s="52"/>
      <c r="H32" s="52"/>
      <c r="I32" s="52"/>
      <c r="J32" s="52"/>
      <c r="K32" s="52"/>
      <c r="L32" s="52"/>
      <c r="M32" s="52"/>
    </row>
    <row r="33" spans="1:13" x14ac:dyDescent="0.2">
      <c r="A33" s="52"/>
      <c r="B33" s="69"/>
      <c r="C33" s="69"/>
      <c r="D33" s="69"/>
      <c r="E33" s="69"/>
      <c r="F33" s="69"/>
      <c r="G33" s="52"/>
      <c r="H33" s="52"/>
      <c r="I33" s="52"/>
      <c r="J33" s="52"/>
      <c r="K33" s="52"/>
      <c r="L33" s="52"/>
      <c r="M33" s="52"/>
    </row>
    <row r="34" spans="1:13" x14ac:dyDescent="0.2">
      <c r="A34" s="52"/>
      <c r="B34" s="69"/>
      <c r="C34" s="69"/>
      <c r="D34" s="69"/>
      <c r="E34" s="69"/>
      <c r="F34" s="69"/>
      <c r="G34" s="52"/>
      <c r="H34" s="52"/>
      <c r="I34" s="52"/>
      <c r="J34" s="52"/>
      <c r="K34" s="52"/>
      <c r="L34" s="52"/>
      <c r="M34" s="52"/>
    </row>
    <row r="35" spans="1:13" x14ac:dyDescent="0.2">
      <c r="A35" s="52"/>
      <c r="B35" s="69"/>
      <c r="C35" s="69"/>
      <c r="D35" s="69"/>
      <c r="E35" s="69"/>
      <c r="F35" s="69"/>
      <c r="G35" s="52"/>
      <c r="H35" s="52"/>
      <c r="I35" s="52"/>
      <c r="J35" s="52"/>
      <c r="K35" s="52"/>
      <c r="L35" s="52"/>
      <c r="M35" s="52"/>
    </row>
    <row r="36" spans="1:13" x14ac:dyDescent="0.2">
      <c r="A36" s="52"/>
      <c r="B36" s="69"/>
      <c r="C36" s="69"/>
      <c r="D36" s="69"/>
      <c r="E36" s="69"/>
      <c r="F36" s="69"/>
      <c r="G36" s="52"/>
      <c r="H36" s="52"/>
      <c r="I36" s="52"/>
      <c r="J36" s="52"/>
      <c r="K36" s="52"/>
      <c r="L36" s="52"/>
      <c r="M36" s="52"/>
    </row>
    <row r="37" spans="1:13" x14ac:dyDescent="0.2">
      <c r="A37" s="52"/>
      <c r="B37" s="69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</row>
    <row r="38" spans="1:13" x14ac:dyDescent="0.2">
      <c r="A38" s="52"/>
      <c r="B38" s="69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</row>
    <row r="39" spans="1:13" x14ac:dyDescent="0.2">
      <c r="A39" s="52"/>
      <c r="B39" s="69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</row>
    <row r="40" spans="1:13" x14ac:dyDescent="0.2">
      <c r="A40" s="52"/>
      <c r="B40" s="69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</row>
    <row r="41" spans="1:13" x14ac:dyDescent="0.2">
      <c r="A41" s="52"/>
      <c r="B41" s="69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</row>
    <row r="42" spans="1:13" x14ac:dyDescent="0.2">
      <c r="A42" s="52"/>
      <c r="B42" s="69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</row>
    <row r="43" spans="1:13" x14ac:dyDescent="0.2">
      <c r="A43" s="52"/>
      <c r="B43" s="69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</row>
    <row r="44" spans="1:13" x14ac:dyDescent="0.2">
      <c r="A44" s="52"/>
      <c r="B44" s="69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</row>
    <row r="45" spans="1:13" x14ac:dyDescent="0.2">
      <c r="A45" s="52"/>
      <c r="B45" s="69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</row>
    <row r="46" spans="1:13" x14ac:dyDescent="0.2">
      <c r="A46" s="52"/>
      <c r="B46" s="69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&amp;LCentro de Monitoramento de Tempo, do Clima e dos Recursos Hídricos  de Mato Grosso do Sul (Cemtec-MS)&amp;C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zoomScale="90" zoomScaleNormal="90" workbookViewId="0">
      <selection activeCell="R10" sqref="R10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4" ht="20.100000000000001" customHeight="1" x14ac:dyDescent="0.2">
      <c r="A1" s="136" t="s">
        <v>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</row>
    <row r="2" spans="1:34" ht="20.100000000000001" customHeight="1" x14ac:dyDescent="0.2">
      <c r="A2" s="135" t="s">
        <v>21</v>
      </c>
      <c r="B2" s="133" t="s">
        <v>136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81"/>
    </row>
    <row r="3" spans="1:34" s="4" customFormat="1" ht="20.100000000000001" customHeight="1" x14ac:dyDescent="0.2">
      <c r="A3" s="135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32" t="s">
        <v>39</v>
      </c>
      <c r="AH3" s="34" t="s">
        <v>38</v>
      </c>
    </row>
    <row r="4" spans="1:34" s="5" customFormat="1" ht="20.100000000000001" customHeight="1" x14ac:dyDescent="0.2">
      <c r="A4" s="13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32" t="s">
        <v>37</v>
      </c>
      <c r="AH4" s="34" t="s">
        <v>37</v>
      </c>
    </row>
    <row r="5" spans="1:34" s="5" customFormat="1" ht="20.100000000000001" customHeight="1" x14ac:dyDescent="0.2">
      <c r="A5" s="15" t="s">
        <v>44</v>
      </c>
      <c r="B5" s="17">
        <f>[1]Outubro!$C$5</f>
        <v>34.5</v>
      </c>
      <c r="C5" s="17">
        <f>[1]Outubro!$C$6</f>
        <v>38.4</v>
      </c>
      <c r="D5" s="17">
        <f>[1]Outubro!$C$7</f>
        <v>30</v>
      </c>
      <c r="E5" s="17">
        <f>[1]Outubro!$C$8</f>
        <v>28.2</v>
      </c>
      <c r="F5" s="17">
        <f>[1]Outubro!$C$9</f>
        <v>33.6</v>
      </c>
      <c r="G5" s="17">
        <f>[1]Outubro!$C$10</f>
        <v>34.6</v>
      </c>
      <c r="H5" s="17">
        <f>[1]Outubro!$C$11</f>
        <v>37.1</v>
      </c>
      <c r="I5" s="17">
        <f>[1]Outubro!$C$12</f>
        <v>37.1</v>
      </c>
      <c r="J5" s="17">
        <f>[1]Outubro!$C$13</f>
        <v>32.5</v>
      </c>
      <c r="K5" s="17">
        <f>[1]Outubro!$C$14</f>
        <v>31.1</v>
      </c>
      <c r="L5" s="17">
        <f>[1]Outubro!$C$15</f>
        <v>26.3</v>
      </c>
      <c r="M5" s="17">
        <f>[1]Outubro!$C$16</f>
        <v>21.1</v>
      </c>
      <c r="N5" s="17">
        <f>[1]Outubro!$C$17</f>
        <v>31.1</v>
      </c>
      <c r="O5" s="17">
        <f>[1]Outubro!$C$18</f>
        <v>37.200000000000003</v>
      </c>
      <c r="P5" s="17">
        <f>[1]Outubro!$C$19</f>
        <v>38.700000000000003</v>
      </c>
      <c r="Q5" s="17">
        <f>[1]Outubro!$C$20</f>
        <v>38.1</v>
      </c>
      <c r="R5" s="17">
        <f>[1]Outubro!$C$21</f>
        <v>39.1</v>
      </c>
      <c r="S5" s="17">
        <f>[1]Outubro!$C$22</f>
        <v>35.700000000000003</v>
      </c>
      <c r="T5" s="17">
        <f>[1]Outubro!$C$23</f>
        <v>36.1</v>
      </c>
      <c r="U5" s="17">
        <f>[1]Outubro!$C$24</f>
        <v>39.1</v>
      </c>
      <c r="V5" s="17">
        <f>[1]Outubro!$C$25</f>
        <v>38.299999999999997</v>
      </c>
      <c r="W5" s="17">
        <f>[1]Outubro!$C$26</f>
        <v>38.700000000000003</v>
      </c>
      <c r="X5" s="17">
        <f>[1]Outubro!$C$27</f>
        <v>30.4</v>
      </c>
      <c r="Y5" s="17">
        <f>[1]Outubro!$C$28</f>
        <v>33</v>
      </c>
      <c r="Z5" s="17">
        <f>[1]Outubro!$C$29</f>
        <v>36.1</v>
      </c>
      <c r="AA5" s="17">
        <f>[1]Outubro!$C$30</f>
        <v>32.299999999999997</v>
      </c>
      <c r="AB5" s="17">
        <f>[1]Outubro!$C$31</f>
        <v>35.299999999999997</v>
      </c>
      <c r="AC5" s="17">
        <f>[1]Outubro!$C$32</f>
        <v>32.9</v>
      </c>
      <c r="AD5" s="17">
        <f>[1]Outubro!$C$33</f>
        <v>33.5</v>
      </c>
      <c r="AE5" s="17">
        <f>[1]Outubro!$C$34</f>
        <v>35</v>
      </c>
      <c r="AF5" s="17">
        <f>[1]Outubro!$C$35</f>
        <v>25</v>
      </c>
      <c r="AG5" s="33">
        <f>MAX(B5:AF5)</f>
        <v>39.1</v>
      </c>
      <c r="AH5" s="35">
        <f>AVERAGE(B5:AF5)</f>
        <v>33.87419354838709</v>
      </c>
    </row>
    <row r="6" spans="1:34" ht="17.100000000000001" customHeight="1" x14ac:dyDescent="0.2">
      <c r="A6" s="15" t="s">
        <v>0</v>
      </c>
      <c r="B6" s="17">
        <f>[2]Outubro!$C$5</f>
        <v>29.8</v>
      </c>
      <c r="C6" s="17">
        <f>[2]Outubro!$C$6</f>
        <v>33.1</v>
      </c>
      <c r="D6" s="17">
        <f>[2]Outubro!$C$7</f>
        <v>28.4</v>
      </c>
      <c r="E6" s="17">
        <f>[2]Outubro!$C$8</f>
        <v>27.8</v>
      </c>
      <c r="F6" s="17">
        <f>[2]Outubro!$C$9</f>
        <v>32.4</v>
      </c>
      <c r="G6" s="17">
        <f>[2]Outubro!$C$10</f>
        <v>33.799999999999997</v>
      </c>
      <c r="H6" s="17">
        <f>[2]Outubro!$C$11</f>
        <v>37.6</v>
      </c>
      <c r="I6" s="17">
        <f>[2]Outubro!$C$12</f>
        <v>35.299999999999997</v>
      </c>
      <c r="J6" s="17">
        <f>[2]Outubro!$C$13</f>
        <v>31</v>
      </c>
      <c r="K6" s="17">
        <f>[2]Outubro!$C$14</f>
        <v>23</v>
      </c>
      <c r="L6" s="17">
        <f>[2]Outubro!$C$15</f>
        <v>17.5</v>
      </c>
      <c r="M6" s="17">
        <f>[2]Outubro!$C$16</f>
        <v>16.8</v>
      </c>
      <c r="N6" s="17">
        <f>[2]Outubro!$C$17</f>
        <v>24.2</v>
      </c>
      <c r="O6" s="17">
        <f>[2]Outubro!$C$18</f>
        <v>34.9</v>
      </c>
      <c r="P6" s="17">
        <f>[2]Outubro!$C$19</f>
        <v>36.700000000000003</v>
      </c>
      <c r="Q6" s="17">
        <f>[2]Outubro!$C$20</f>
        <v>36.299999999999997</v>
      </c>
      <c r="R6" s="17">
        <f>[2]Outubro!$C$21</f>
        <v>34.799999999999997</v>
      </c>
      <c r="S6" s="17">
        <f>[2]Outubro!$C$22</f>
        <v>31.3</v>
      </c>
      <c r="T6" s="17">
        <f>[2]Outubro!$C$23</f>
        <v>34</v>
      </c>
      <c r="U6" s="17">
        <f>[2]Outubro!$C$24</f>
        <v>37</v>
      </c>
      <c r="V6" s="17">
        <f>[2]Outubro!$C$25</f>
        <v>36.200000000000003</v>
      </c>
      <c r="W6" s="17">
        <f>[2]Outubro!$C$26</f>
        <v>36.700000000000003</v>
      </c>
      <c r="X6" s="17">
        <f>[2]Outubro!$C$27</f>
        <v>29.8</v>
      </c>
      <c r="Y6" s="17">
        <f>[2]Outubro!$C$28</f>
        <v>31.1</v>
      </c>
      <c r="Z6" s="17">
        <f>[2]Outubro!$C$29</f>
        <v>33</v>
      </c>
      <c r="AA6" s="17">
        <f>[2]Outubro!$C$30</f>
        <v>27.3</v>
      </c>
      <c r="AB6" s="17">
        <f>[2]Outubro!$C$31</f>
        <v>24.1</v>
      </c>
      <c r="AC6" s="17">
        <f>[2]Outubro!$C$32</f>
        <v>31.1</v>
      </c>
      <c r="AD6" s="17">
        <f>[2]Outubro!$C$33</f>
        <v>32.4</v>
      </c>
      <c r="AE6" s="17">
        <f>[2]Outubro!$C$34</f>
        <v>31.9</v>
      </c>
      <c r="AF6" s="17">
        <f>[2]Outubro!$C$35</f>
        <v>29.1</v>
      </c>
      <c r="AG6" s="29">
        <f t="shared" ref="AG6:AG16" si="1">MAX(B6:AF6)</f>
        <v>37.6</v>
      </c>
      <c r="AH6" s="31">
        <f t="shared" ref="AH6:AH16" si="2">AVERAGE(B6:AF6)</f>
        <v>30.916129032258063</v>
      </c>
    </row>
    <row r="7" spans="1:34" ht="17.100000000000001" customHeight="1" x14ac:dyDescent="0.2">
      <c r="A7" s="15" t="s">
        <v>1</v>
      </c>
      <c r="B7" s="17">
        <f>[3]Outubro!$C$5</f>
        <v>33.4</v>
      </c>
      <c r="C7" s="17">
        <f>[3]Outubro!$C$6</f>
        <v>35.700000000000003</v>
      </c>
      <c r="D7" s="17">
        <f>[3]Outubro!$C$7</f>
        <v>27.5</v>
      </c>
      <c r="E7" s="17">
        <f>[3]Outubro!$C$8</f>
        <v>29.4</v>
      </c>
      <c r="F7" s="17">
        <f>[3]Outubro!$C$9</f>
        <v>34.9</v>
      </c>
      <c r="G7" s="17">
        <f>[3]Outubro!$C$10</f>
        <v>37.700000000000003</v>
      </c>
      <c r="H7" s="17">
        <f>[3]Outubro!$C$11</f>
        <v>34.700000000000003</v>
      </c>
      <c r="I7" s="17">
        <f>[3]Outubro!$C$12</f>
        <v>35.5</v>
      </c>
      <c r="J7" s="17">
        <f>[3]Outubro!$C$13</f>
        <v>33.5</v>
      </c>
      <c r="K7" s="17">
        <f>[3]Outubro!$C$14</f>
        <v>26.4</v>
      </c>
      <c r="L7" s="17">
        <f>[3]Outubro!$C$15</f>
        <v>20.399999999999999</v>
      </c>
      <c r="M7" s="17">
        <f>[3]Outubro!$C$16</f>
        <v>19.600000000000001</v>
      </c>
      <c r="N7" s="17">
        <f>[3]Outubro!$C$17</f>
        <v>31.5</v>
      </c>
      <c r="O7" s="17">
        <f>[3]Outubro!$C$18</f>
        <v>36.799999999999997</v>
      </c>
      <c r="P7" s="17">
        <f>[3]Outubro!$C$19</f>
        <v>38.6</v>
      </c>
      <c r="Q7" s="17">
        <f>[3]Outubro!$C$20</f>
        <v>38.4</v>
      </c>
      <c r="R7" s="17">
        <f>[3]Outubro!$C$21</f>
        <v>33.4</v>
      </c>
      <c r="S7" s="17">
        <f>[3]Outubro!$C$22</f>
        <v>37.4</v>
      </c>
      <c r="T7" s="17">
        <f>[3]Outubro!$C$23</f>
        <v>38</v>
      </c>
      <c r="U7" s="17">
        <f>[3]Outubro!$C$24</f>
        <v>38.200000000000003</v>
      </c>
      <c r="V7" s="17">
        <f>[3]Outubro!$C$25</f>
        <v>38.9</v>
      </c>
      <c r="W7" s="17">
        <f>[3]Outubro!$C$26</f>
        <v>39.5</v>
      </c>
      <c r="X7" s="17">
        <f>[3]Outubro!$C$27</f>
        <v>34.6</v>
      </c>
      <c r="Y7" s="17">
        <f>[3]Outubro!$C$28</f>
        <v>34.4</v>
      </c>
      <c r="Z7" s="17">
        <f>[3]Outubro!$C$29</f>
        <v>38.4</v>
      </c>
      <c r="AA7" s="17">
        <f>[3]Outubro!$C$30</f>
        <v>32.200000000000003</v>
      </c>
      <c r="AB7" s="17">
        <f>[3]Outubro!$C$31</f>
        <v>30.6</v>
      </c>
      <c r="AC7" s="17">
        <f>[3]Outubro!$C$32</f>
        <v>33.200000000000003</v>
      </c>
      <c r="AD7" s="17">
        <f>[3]Outubro!$C$33</f>
        <v>36.299999999999997</v>
      </c>
      <c r="AE7" s="17">
        <f>[3]Outubro!$C$34</f>
        <v>34.299999999999997</v>
      </c>
      <c r="AF7" s="17">
        <f>[3]Outubro!$C$35</f>
        <v>30.6</v>
      </c>
      <c r="AG7" s="29">
        <f t="shared" si="1"/>
        <v>39.5</v>
      </c>
      <c r="AH7" s="31">
        <f t="shared" si="2"/>
        <v>33.677419354838712</v>
      </c>
    </row>
    <row r="8" spans="1:34" ht="17.100000000000001" customHeight="1" x14ac:dyDescent="0.2">
      <c r="A8" s="15" t="s">
        <v>74</v>
      </c>
      <c r="B8" s="17">
        <f>[4]Outubro!$C$5</f>
        <v>32.4</v>
      </c>
      <c r="C8" s="17">
        <f>[4]Outubro!$C$6</f>
        <v>36.4</v>
      </c>
      <c r="D8" s="17">
        <f>[4]Outubro!$C$7</f>
        <v>26.6</v>
      </c>
      <c r="E8" s="17">
        <f>[4]Outubro!$C$8</f>
        <v>29.7</v>
      </c>
      <c r="F8" s="17">
        <f>[4]Outubro!$C$9</f>
        <v>31.6</v>
      </c>
      <c r="G8" s="17">
        <f>[4]Outubro!$C$10</f>
        <v>31.5</v>
      </c>
      <c r="H8" s="17">
        <f>[4]Outubro!$C$11</f>
        <v>37.299999999999997</v>
      </c>
      <c r="I8" s="17">
        <f>[4]Outubro!$C$12</f>
        <v>37.1</v>
      </c>
      <c r="J8" s="17">
        <f>[4]Outubro!$C$13</f>
        <v>30.8</v>
      </c>
      <c r="K8" s="17">
        <f>[4]Outubro!$C$14</f>
        <v>29.3</v>
      </c>
      <c r="L8" s="17">
        <f>[4]Outubro!$C$15</f>
        <v>22.2</v>
      </c>
      <c r="M8" s="17">
        <f>[4]Outubro!$C$16</f>
        <v>19.2</v>
      </c>
      <c r="N8" s="17">
        <f>[4]Outubro!$C$17</f>
        <v>27.3</v>
      </c>
      <c r="O8" s="17">
        <f>[4]Outubro!$C$18</f>
        <v>35.9</v>
      </c>
      <c r="P8" s="17">
        <f>[4]Outubro!$C$19</f>
        <v>37.6</v>
      </c>
      <c r="Q8" s="17">
        <f>[4]Outubro!$C$20</f>
        <v>37.299999999999997</v>
      </c>
      <c r="R8" s="17">
        <f>[4]Outubro!$C$21</f>
        <v>36.9</v>
      </c>
      <c r="S8" s="17">
        <f>[4]Outubro!$C$22</f>
        <v>31.5</v>
      </c>
      <c r="T8" s="17">
        <f>[4]Outubro!$C$23</f>
        <v>33.299999999999997</v>
      </c>
      <c r="U8" s="17">
        <f>[4]Outubro!$C$24</f>
        <v>38.1</v>
      </c>
      <c r="V8" s="17">
        <f>[4]Outubro!$C$25</f>
        <v>37.4</v>
      </c>
      <c r="W8" s="17">
        <f>[4]Outubro!$C$26</f>
        <v>37.6</v>
      </c>
      <c r="X8" s="17">
        <f>[4]Outubro!$C$27</f>
        <v>30</v>
      </c>
      <c r="Y8" s="17">
        <f>[4]Outubro!$C$28</f>
        <v>30.3</v>
      </c>
      <c r="Z8" s="17">
        <f>[4]Outubro!$C$29</f>
        <v>32</v>
      </c>
      <c r="AA8" s="17">
        <f>[4]Outubro!$C$30</f>
        <v>31.8</v>
      </c>
      <c r="AB8" s="17">
        <f>[4]Outubro!$C$31</f>
        <v>31.5</v>
      </c>
      <c r="AC8" s="17">
        <f>[4]Outubro!$C$32</f>
        <v>31.7</v>
      </c>
      <c r="AD8" s="17">
        <f>[4]Outubro!$C$33</f>
        <v>31.7</v>
      </c>
      <c r="AE8" s="17">
        <f>[4]Outubro!$C$34</f>
        <v>33.200000000000003</v>
      </c>
      <c r="AF8" s="17">
        <f>[4]Outubro!$C$35</f>
        <v>29.5</v>
      </c>
      <c r="AG8" s="28">
        <f t="shared" si="1"/>
        <v>38.1</v>
      </c>
      <c r="AH8" s="31">
        <f t="shared" si="2"/>
        <v>32.216129032258067</v>
      </c>
    </row>
    <row r="9" spans="1:34" ht="17.100000000000001" customHeight="1" x14ac:dyDescent="0.2">
      <c r="A9" s="15" t="s">
        <v>45</v>
      </c>
      <c r="B9" s="17">
        <f>[5]Outubro!$C$5</f>
        <v>32.200000000000003</v>
      </c>
      <c r="C9" s="17">
        <f>[5]Outubro!$C$6</f>
        <v>35.9</v>
      </c>
      <c r="D9" s="17">
        <f>[5]Outubro!$C$7</f>
        <v>27.1</v>
      </c>
      <c r="E9" s="17">
        <f>[5]Outubro!$C$8</f>
        <v>28.5</v>
      </c>
      <c r="F9" s="17">
        <f>[5]Outubro!$C$9</f>
        <v>34.1</v>
      </c>
      <c r="G9" s="17">
        <f>[5]Outubro!$C$10</f>
        <v>36.299999999999997</v>
      </c>
      <c r="H9" s="17">
        <f>[5]Outubro!$C$11</f>
        <v>36.5</v>
      </c>
      <c r="I9" s="17">
        <f>[5]Outubro!$C$12</f>
        <v>34.299999999999997</v>
      </c>
      <c r="J9" s="17">
        <f>[5]Outubro!$C$13</f>
        <v>26.6</v>
      </c>
      <c r="K9" s="17">
        <f>[5]Outubro!$C$14</f>
        <v>20.100000000000001</v>
      </c>
      <c r="L9" s="17">
        <f>[5]Outubro!$C$15</f>
        <v>17.2</v>
      </c>
      <c r="M9" s="17">
        <f>[5]Outubro!$C$16</f>
        <v>19</v>
      </c>
      <c r="N9" s="17">
        <f>[5]Outubro!$C$17</f>
        <v>29.4</v>
      </c>
      <c r="O9" s="17">
        <f>[5]Outubro!$C$18</f>
        <v>35.4</v>
      </c>
      <c r="P9" s="17">
        <f>[5]Outubro!$C$19</f>
        <v>36.9</v>
      </c>
      <c r="Q9" s="17">
        <f>[5]Outubro!$C$20</f>
        <v>37</v>
      </c>
      <c r="R9" s="17">
        <f>[5]Outubro!$C$21</f>
        <v>32.200000000000003</v>
      </c>
      <c r="S9" s="17">
        <f>[5]Outubro!$C$22</f>
        <v>31.4</v>
      </c>
      <c r="T9" s="17">
        <f>[5]Outubro!$C$23</f>
        <v>35.5</v>
      </c>
      <c r="U9" s="17">
        <f>[5]Outubro!$C$24</f>
        <v>37.299999999999997</v>
      </c>
      <c r="V9" s="17">
        <f>[5]Outubro!$C$25</f>
        <v>36.9</v>
      </c>
      <c r="W9" s="17">
        <f>[5]Outubro!$C$26</f>
        <v>37.9</v>
      </c>
      <c r="X9" s="17">
        <f>[5]Outubro!$C$27</f>
        <v>33.4</v>
      </c>
      <c r="Y9" s="17">
        <f>[5]Outubro!$C$28</f>
        <v>35.5</v>
      </c>
      <c r="Z9" s="17">
        <f>[5]Outubro!$C$29</f>
        <v>36.5</v>
      </c>
      <c r="AA9" s="17">
        <f>[5]Outubro!$C$30</f>
        <v>33.1</v>
      </c>
      <c r="AB9" s="17">
        <f>[5]Outubro!$C$31</f>
        <v>27.4</v>
      </c>
      <c r="AC9" s="17">
        <f>[5]Outubro!$C$32</f>
        <v>32</v>
      </c>
      <c r="AD9" s="17">
        <f>[5]Outubro!$C$33</f>
        <v>35.4</v>
      </c>
      <c r="AE9" s="17">
        <f>[5]Outubro!$C$34</f>
        <v>33.6</v>
      </c>
      <c r="AF9" s="17">
        <f>[5]Outubro!$C$35</f>
        <v>29.4</v>
      </c>
      <c r="AG9" s="29">
        <f t="shared" ref="AG9" si="3">MAX(B9:AF9)</f>
        <v>37.9</v>
      </c>
      <c r="AH9" s="31">
        <f t="shared" ref="AH9" si="4">AVERAGE(B9:AF9)</f>
        <v>32.064516129032249</v>
      </c>
    </row>
    <row r="10" spans="1:34" ht="17.100000000000001" customHeight="1" x14ac:dyDescent="0.2">
      <c r="A10" s="15" t="s">
        <v>2</v>
      </c>
      <c r="B10" s="17">
        <f>[6]Outubro!$C$5</f>
        <v>32.4</v>
      </c>
      <c r="C10" s="17">
        <f>[6]Outubro!$C$6</f>
        <v>34.700000000000003</v>
      </c>
      <c r="D10" s="17">
        <f>[6]Outubro!$C$7</f>
        <v>28.4</v>
      </c>
      <c r="E10" s="17">
        <f>[6]Outubro!$C$8</f>
        <v>26.5</v>
      </c>
      <c r="F10" s="17">
        <f>[6]Outubro!$C$9</f>
        <v>33.5</v>
      </c>
      <c r="G10" s="17">
        <f>[6]Outubro!$C$10</f>
        <v>35.200000000000003</v>
      </c>
      <c r="H10" s="17">
        <f>[6]Outubro!$C$11</f>
        <v>32.6</v>
      </c>
      <c r="I10" s="17">
        <f>[6]Outubro!$C$12</f>
        <v>32.9</v>
      </c>
      <c r="J10" s="17">
        <f>[6]Outubro!$C$13</f>
        <v>30</v>
      </c>
      <c r="K10" s="17">
        <f>[6]Outubro!$C$14</f>
        <v>25.4</v>
      </c>
      <c r="L10" s="17">
        <f>[6]Outubro!$C$15</f>
        <v>19.8</v>
      </c>
      <c r="M10" s="17">
        <f>[6]Outubro!$C$16</f>
        <v>18.2</v>
      </c>
      <c r="N10" s="17">
        <f>[6]Outubro!$C$17</f>
        <v>30.4</v>
      </c>
      <c r="O10" s="17">
        <f>[6]Outubro!$C$18</f>
        <v>34.1</v>
      </c>
      <c r="P10" s="17">
        <f>[6]Outubro!$C$19</f>
        <v>34.4</v>
      </c>
      <c r="Q10" s="17">
        <f>[6]Outubro!$C$20</f>
        <v>36.299999999999997</v>
      </c>
      <c r="R10" s="17">
        <f>[6]Outubro!$C$21</f>
        <v>37.4</v>
      </c>
      <c r="S10" s="17">
        <f>[6]Outubro!$C$22</f>
        <v>36.700000000000003</v>
      </c>
      <c r="T10" s="17">
        <f>[6]Outubro!$C$23</f>
        <v>36.1</v>
      </c>
      <c r="U10" s="17">
        <f>[6]Outubro!$C$24</f>
        <v>35</v>
      </c>
      <c r="V10" s="17">
        <f>[6]Outubro!$C$25</f>
        <v>35.200000000000003</v>
      </c>
      <c r="W10" s="17">
        <f>[6]Outubro!$C$26</f>
        <v>35.6</v>
      </c>
      <c r="X10" s="17">
        <f>[6]Outubro!$C$27</f>
        <v>29.8</v>
      </c>
      <c r="Y10" s="17">
        <f>[6]Outubro!$C$28</f>
        <v>33.9</v>
      </c>
      <c r="Z10" s="17">
        <f>[6]Outubro!$C$29</f>
        <v>35.5</v>
      </c>
      <c r="AA10" s="17">
        <f>[6]Outubro!$C$30</f>
        <v>30.6</v>
      </c>
      <c r="AB10" s="17">
        <f>[6]Outubro!$C$31</f>
        <v>30.4</v>
      </c>
      <c r="AC10" s="17">
        <f>[6]Outubro!$C$32</f>
        <v>31.5</v>
      </c>
      <c r="AD10" s="17">
        <f>[6]Outubro!$C$33</f>
        <v>33.5</v>
      </c>
      <c r="AE10" s="17">
        <f>[6]Outubro!$C$34</f>
        <v>30.2</v>
      </c>
      <c r="AF10" s="17">
        <f>[6]Outubro!$C$35</f>
        <v>25.5</v>
      </c>
      <c r="AG10" s="29">
        <f t="shared" si="1"/>
        <v>37.4</v>
      </c>
      <c r="AH10" s="31">
        <f t="shared" si="2"/>
        <v>31.667741935483871</v>
      </c>
    </row>
    <row r="11" spans="1:34" ht="17.100000000000001" customHeight="1" x14ac:dyDescent="0.2">
      <c r="A11" s="15" t="s">
        <v>3</v>
      </c>
      <c r="B11" s="17">
        <f>[7]Outubro!$C$5</f>
        <v>34.200000000000003</v>
      </c>
      <c r="C11" s="17">
        <f>[7]Outubro!$C$6</f>
        <v>38.4</v>
      </c>
      <c r="D11" s="17">
        <f>[7]Outubro!$C$7</f>
        <v>30.6</v>
      </c>
      <c r="E11" s="17">
        <f>[7]Outubro!$C$8</f>
        <v>27.9</v>
      </c>
      <c r="F11" s="17">
        <f>[7]Outubro!$C$9</f>
        <v>33.4</v>
      </c>
      <c r="G11" s="17">
        <f>[7]Outubro!$C$10</f>
        <v>36.9</v>
      </c>
      <c r="H11" s="17">
        <f>[7]Outubro!$C$11</f>
        <v>37.299999999999997</v>
      </c>
      <c r="I11" s="17">
        <f>[7]Outubro!$C$12</f>
        <v>36.799999999999997</v>
      </c>
      <c r="J11" s="17">
        <f>[7]Outubro!$C$13</f>
        <v>37.1</v>
      </c>
      <c r="K11" s="17">
        <f>[7]Outubro!$C$14</f>
        <v>27.8</v>
      </c>
      <c r="L11" s="17">
        <f>[7]Outubro!$C$15</f>
        <v>29.1</v>
      </c>
      <c r="M11" s="17">
        <f>[7]Outubro!$C$16</f>
        <v>27.7</v>
      </c>
      <c r="N11" s="17">
        <f>[7]Outubro!$C$17</f>
        <v>33.6</v>
      </c>
      <c r="O11" s="17">
        <f>[7]Outubro!$C$18</f>
        <v>38</v>
      </c>
      <c r="P11" s="17">
        <f>[7]Outubro!$C$19</f>
        <v>39.1</v>
      </c>
      <c r="Q11" s="17">
        <f>[7]Outubro!$C$20</f>
        <v>40</v>
      </c>
      <c r="R11" s="17">
        <f>[7]Outubro!$C$21</f>
        <v>41.3</v>
      </c>
      <c r="S11" s="17">
        <f>[7]Outubro!$C$22</f>
        <v>38.299999999999997</v>
      </c>
      <c r="T11" s="17">
        <f>[7]Outubro!$C$23</f>
        <v>40.5</v>
      </c>
      <c r="U11" s="17">
        <f>[7]Outubro!$C$24</f>
        <v>40.200000000000003</v>
      </c>
      <c r="V11" s="17">
        <f>[7]Outubro!$C$25</f>
        <v>37.4</v>
      </c>
      <c r="W11" s="17">
        <f>[7]Outubro!$C$26</f>
        <v>38.799999999999997</v>
      </c>
      <c r="X11" s="17">
        <f>[7]Outubro!$C$27</f>
        <v>31.7</v>
      </c>
      <c r="Y11" s="17">
        <f>[7]Outubro!$C$28</f>
        <v>35</v>
      </c>
      <c r="Z11" s="17">
        <f>[7]Outubro!$C$29</f>
        <v>32.700000000000003</v>
      </c>
      <c r="AA11" s="17">
        <f>[7]Outubro!$C$30</f>
        <v>33.200000000000003</v>
      </c>
      <c r="AB11" s="17">
        <f>[7]Outubro!$C$31</f>
        <v>36.200000000000003</v>
      </c>
      <c r="AC11" s="17">
        <f>[7]Outubro!$C$32</f>
        <v>32.1</v>
      </c>
      <c r="AD11" s="17">
        <f>[7]Outubro!$C$33</f>
        <v>33.9</v>
      </c>
      <c r="AE11" s="17">
        <f>[7]Outubro!$C$34</f>
        <v>35.200000000000003</v>
      </c>
      <c r="AF11" s="17">
        <f>[7]Outubro!$C$35</f>
        <v>27.5</v>
      </c>
      <c r="AG11" s="29">
        <f t="shared" si="1"/>
        <v>41.3</v>
      </c>
      <c r="AH11" s="31">
        <f t="shared" si="2"/>
        <v>34.900000000000006</v>
      </c>
    </row>
    <row r="12" spans="1:34" ht="17.100000000000001" customHeight="1" x14ac:dyDescent="0.2">
      <c r="A12" s="15" t="s">
        <v>4</v>
      </c>
      <c r="B12" s="17">
        <f>[8]Outubro!$C$5</f>
        <v>31.7</v>
      </c>
      <c r="C12" s="17">
        <f>[8]Outubro!$C$6</f>
        <v>35.6</v>
      </c>
      <c r="D12" s="17">
        <f>[8]Outubro!$C$7</f>
        <v>28.8</v>
      </c>
      <c r="E12" s="17">
        <f>[8]Outubro!$C$8</f>
        <v>27.8</v>
      </c>
      <c r="F12" s="17">
        <f>[8]Outubro!$C$9</f>
        <v>32.6</v>
      </c>
      <c r="G12" s="17">
        <f>[8]Outubro!$C$10</f>
        <v>34.700000000000003</v>
      </c>
      <c r="H12" s="17">
        <f>[8]Outubro!$C$11</f>
        <v>35.299999999999997</v>
      </c>
      <c r="I12" s="17">
        <f>[8]Outubro!$C$12</f>
        <v>35.299999999999997</v>
      </c>
      <c r="J12" s="17">
        <f>[8]Outubro!$C$13</f>
        <v>34.4</v>
      </c>
      <c r="K12" s="17">
        <f>[8]Outubro!$C$14</f>
        <v>25</v>
      </c>
      <c r="L12" s="17">
        <f>[8]Outubro!$C$15</f>
        <v>22.8</v>
      </c>
      <c r="M12" s="17">
        <f>[8]Outubro!$C$16</f>
        <v>25.2</v>
      </c>
      <c r="N12" s="17">
        <f>[8]Outubro!$C$17</f>
        <v>32.299999999999997</v>
      </c>
      <c r="O12" s="17">
        <f>[8]Outubro!$C$18</f>
        <v>35.799999999999997</v>
      </c>
      <c r="P12" s="17">
        <f>[8]Outubro!$C$19</f>
        <v>36.9</v>
      </c>
      <c r="Q12" s="17">
        <f>[8]Outubro!$C$20</f>
        <v>36.299999999999997</v>
      </c>
      <c r="R12" s="17">
        <f>[8]Outubro!$C$21</f>
        <v>38.6</v>
      </c>
      <c r="S12" s="17">
        <f>[8]Outubro!$C$22</f>
        <v>37</v>
      </c>
      <c r="T12" s="17">
        <f>[8]Outubro!$C$23</f>
        <v>38.5</v>
      </c>
      <c r="U12" s="17">
        <f>[8]Outubro!$C$24</f>
        <v>36.6</v>
      </c>
      <c r="V12" s="17">
        <f>[8]Outubro!$C$25</f>
        <v>34.799999999999997</v>
      </c>
      <c r="W12" s="17">
        <f>[8]Outubro!$C$26</f>
        <v>36.200000000000003</v>
      </c>
      <c r="X12" s="17">
        <f>[8]Outubro!$C$27</f>
        <v>31.7</v>
      </c>
      <c r="Y12" s="17">
        <f>[8]Outubro!$C$28</f>
        <v>32.9</v>
      </c>
      <c r="Z12" s="17">
        <f>[8]Outubro!$C$29</f>
        <v>32.1</v>
      </c>
      <c r="AA12" s="17">
        <f>[8]Outubro!$C$30</f>
        <v>28.9</v>
      </c>
      <c r="AB12" s="17">
        <f>[8]Outubro!$C$31</f>
        <v>30.7</v>
      </c>
      <c r="AC12" s="17">
        <f>[8]Outubro!$C$32</f>
        <v>28.6</v>
      </c>
      <c r="AD12" s="17">
        <f>[8]Outubro!$C$33</f>
        <v>31</v>
      </c>
      <c r="AE12" s="17">
        <f>[8]Outubro!$C$34</f>
        <v>30.9</v>
      </c>
      <c r="AF12" s="17">
        <f>[8]Outubro!$C$35</f>
        <v>23.6</v>
      </c>
      <c r="AG12" s="29">
        <f t="shared" si="1"/>
        <v>38.6</v>
      </c>
      <c r="AH12" s="31">
        <f t="shared" si="2"/>
        <v>32.341935483870969</v>
      </c>
    </row>
    <row r="13" spans="1:34" ht="17.100000000000001" customHeight="1" x14ac:dyDescent="0.2">
      <c r="A13" s="15" t="s">
        <v>5</v>
      </c>
      <c r="B13" s="17" t="str">
        <f>[9]Outubro!$C$5</f>
        <v>*</v>
      </c>
      <c r="C13" s="17" t="str">
        <f>[9]Outubro!$C$6</f>
        <v>*</v>
      </c>
      <c r="D13" s="17">
        <f>[9]Outubro!$C$7</f>
        <v>25.7</v>
      </c>
      <c r="E13" s="17">
        <f>[9]Outubro!$C$8</f>
        <v>25.2</v>
      </c>
      <c r="F13" s="17">
        <f>[9]Outubro!$C$9</f>
        <v>33.4</v>
      </c>
      <c r="G13" s="17">
        <f>[9]Outubro!$C$10</f>
        <v>36.299999999999997</v>
      </c>
      <c r="H13" s="17">
        <f>[9]Outubro!$C$11</f>
        <v>35.200000000000003</v>
      </c>
      <c r="I13" s="17">
        <f>[9]Outubro!$C$12</f>
        <v>35.4</v>
      </c>
      <c r="J13" s="17">
        <f>[9]Outubro!$C$13</f>
        <v>32.200000000000003</v>
      </c>
      <c r="K13" s="17">
        <f>[9]Outubro!$C$14</f>
        <v>25</v>
      </c>
      <c r="L13" s="17">
        <f>[9]Outubro!$C$15</f>
        <v>20</v>
      </c>
      <c r="M13" s="17">
        <f>[9]Outubro!$C$16</f>
        <v>23</v>
      </c>
      <c r="N13" s="17">
        <f>[9]Outubro!$C$17</f>
        <v>31.3</v>
      </c>
      <c r="O13" s="17">
        <f>[9]Outubro!$C$18</f>
        <v>38.299999999999997</v>
      </c>
      <c r="P13" s="17">
        <f>[9]Outubro!$C$19</f>
        <v>40.200000000000003</v>
      </c>
      <c r="Q13" s="17">
        <f>[9]Outubro!$C$20</f>
        <v>39.299999999999997</v>
      </c>
      <c r="R13" s="17">
        <f>[9]Outubro!$C$21</f>
        <v>36.700000000000003</v>
      </c>
      <c r="S13" s="17">
        <f>[9]Outubro!$C$22</f>
        <v>35.9</v>
      </c>
      <c r="T13" s="17">
        <f>[9]Outubro!$C$23</f>
        <v>38.9</v>
      </c>
      <c r="U13" s="17">
        <f>[9]Outubro!$C$24</f>
        <v>40.9</v>
      </c>
      <c r="V13" s="17">
        <f>[9]Outubro!$C$25</f>
        <v>40.700000000000003</v>
      </c>
      <c r="W13" s="17">
        <f>[9]Outubro!$C$26</f>
        <v>40.799999999999997</v>
      </c>
      <c r="X13" s="17">
        <f>[9]Outubro!$C$27</f>
        <v>40.5</v>
      </c>
      <c r="Y13" s="17">
        <f>[9]Outubro!$C$28</f>
        <v>36.1</v>
      </c>
      <c r="Z13" s="17">
        <f>[9]Outubro!$C$29</f>
        <v>38.700000000000003</v>
      </c>
      <c r="AA13" s="17">
        <f>[9]Outubro!$C$30</f>
        <v>32.4</v>
      </c>
      <c r="AB13" s="17">
        <f>[9]Outubro!$C$31</f>
        <v>38.9</v>
      </c>
      <c r="AC13" s="17">
        <f>[9]Outubro!$C$32</f>
        <v>31.9</v>
      </c>
      <c r="AD13" s="17">
        <f>[9]Outubro!$C$33</f>
        <v>35.799999999999997</v>
      </c>
      <c r="AE13" s="17">
        <f>[9]Outubro!$C$34</f>
        <v>33.4</v>
      </c>
      <c r="AF13" s="17">
        <f>[9]Outubro!$C$35</f>
        <v>29.9</v>
      </c>
      <c r="AG13" s="29">
        <f t="shared" si="1"/>
        <v>40.9</v>
      </c>
      <c r="AH13" s="31">
        <f t="shared" si="2"/>
        <v>34.206896551724135</v>
      </c>
    </row>
    <row r="14" spans="1:34" ht="17.100000000000001" customHeight="1" x14ac:dyDescent="0.2">
      <c r="A14" s="15" t="s">
        <v>47</v>
      </c>
      <c r="B14" s="17">
        <f>[10]Outubro!$C$5</f>
        <v>32.200000000000003</v>
      </c>
      <c r="C14" s="17">
        <f>[10]Outubro!$C$6</f>
        <v>37.200000000000003</v>
      </c>
      <c r="D14" s="17">
        <f>[10]Outubro!$C$7</f>
        <v>29.4</v>
      </c>
      <c r="E14" s="17">
        <f>[10]Outubro!$C$8</f>
        <v>30.4</v>
      </c>
      <c r="F14" s="17">
        <f>[10]Outubro!$C$9</f>
        <v>34.6</v>
      </c>
      <c r="G14" s="17">
        <f>[10]Outubro!$C$10</f>
        <v>36.799999999999997</v>
      </c>
      <c r="H14" s="17">
        <f>[10]Outubro!$C$11</f>
        <v>36.1</v>
      </c>
      <c r="I14" s="17">
        <f>[10]Outubro!$C$12</f>
        <v>36.799999999999997</v>
      </c>
      <c r="J14" s="17">
        <f>[10]Outubro!$C$13</f>
        <v>34.799999999999997</v>
      </c>
      <c r="K14" s="17">
        <f>[10]Outubro!$C$14</f>
        <v>27.2</v>
      </c>
      <c r="L14" s="17">
        <f>[10]Outubro!$C$15</f>
        <v>23.4</v>
      </c>
      <c r="M14" s="17">
        <f>[10]Outubro!$C$16</f>
        <v>28.1</v>
      </c>
      <c r="N14" s="17">
        <f>[10]Outubro!$C$17</f>
        <v>35.200000000000003</v>
      </c>
      <c r="O14" s="17">
        <f>[10]Outubro!$C$18</f>
        <v>36.200000000000003</v>
      </c>
      <c r="P14" s="17">
        <f>[10]Outubro!$C$19</f>
        <v>37.1</v>
      </c>
      <c r="Q14" s="17">
        <f>[10]Outubro!$C$20</f>
        <v>36.5</v>
      </c>
      <c r="R14" s="17">
        <f>[10]Outubro!$C$21</f>
        <v>40.5</v>
      </c>
      <c r="S14" s="17">
        <f>[10]Outubro!$C$22</f>
        <v>40.1</v>
      </c>
      <c r="T14" s="17">
        <f>[10]Outubro!$C$23</f>
        <v>38.700000000000003</v>
      </c>
      <c r="U14" s="17">
        <f>[10]Outubro!$C$24</f>
        <v>37.799999999999997</v>
      </c>
      <c r="V14" s="17">
        <f>[10]Outubro!$C$25</f>
        <v>36.9</v>
      </c>
      <c r="W14" s="17">
        <f>[10]Outubro!$C$26</f>
        <v>37.5</v>
      </c>
      <c r="X14" s="17">
        <f>[10]Outubro!$C$27</f>
        <v>36.5</v>
      </c>
      <c r="Y14" s="17">
        <f>[10]Outubro!$C$28</f>
        <v>35.1</v>
      </c>
      <c r="Z14" s="17">
        <f>[10]Outubro!$C$29</f>
        <v>31.6</v>
      </c>
      <c r="AA14" s="17">
        <f>[10]Outubro!$C$30</f>
        <v>30.8</v>
      </c>
      <c r="AB14" s="17">
        <f>[10]Outubro!$C$31</f>
        <v>34.4</v>
      </c>
      <c r="AC14" s="17">
        <f>[10]Outubro!$C$32</f>
        <v>27.8</v>
      </c>
      <c r="AD14" s="17">
        <f>[10]Outubro!$C$33</f>
        <v>32.799999999999997</v>
      </c>
      <c r="AE14" s="17">
        <f>[10]Outubro!$C$34</f>
        <v>32.1</v>
      </c>
      <c r="AF14" s="17">
        <f>[10]Outubro!$C$35</f>
        <v>25.8</v>
      </c>
      <c r="AG14" s="29">
        <f>MAX(B14:AF14)</f>
        <v>40.5</v>
      </c>
      <c r="AH14" s="31">
        <f>AVERAGE(B14:AF14)</f>
        <v>33.883870967741935</v>
      </c>
    </row>
    <row r="15" spans="1:34" ht="17.100000000000001" customHeight="1" x14ac:dyDescent="0.2">
      <c r="A15" s="15" t="s">
        <v>6</v>
      </c>
      <c r="B15" s="17">
        <f>[11]Outubro!$C$5</f>
        <v>35.5</v>
      </c>
      <c r="C15" s="17">
        <f>[11]Outubro!$C$6</f>
        <v>38.4</v>
      </c>
      <c r="D15" s="17">
        <f>[11]Outubro!$C$7</f>
        <v>28.7</v>
      </c>
      <c r="E15" s="17">
        <f>[11]Outubro!$C$8</f>
        <v>30.1</v>
      </c>
      <c r="F15" s="17">
        <f>[11]Outubro!$C$9</f>
        <v>35.299999999999997</v>
      </c>
      <c r="G15" s="17">
        <f>[11]Outubro!$C$10</f>
        <v>38.200000000000003</v>
      </c>
      <c r="H15" s="17">
        <f>[11]Outubro!$C$11</f>
        <v>36</v>
      </c>
      <c r="I15" s="17">
        <f>[11]Outubro!$C$12</f>
        <v>37.200000000000003</v>
      </c>
      <c r="J15" s="17">
        <f>[11]Outubro!$C$13</f>
        <v>34.799999999999997</v>
      </c>
      <c r="K15" s="17">
        <f>[11]Outubro!$C$14</f>
        <v>30</v>
      </c>
      <c r="L15" s="17">
        <f>[11]Outubro!$C$15</f>
        <v>23.5</v>
      </c>
      <c r="M15" s="17">
        <f>[11]Outubro!$C$16</f>
        <v>24.5</v>
      </c>
      <c r="N15" s="17">
        <f>[11]Outubro!$C$17</f>
        <v>32.9</v>
      </c>
      <c r="O15" s="17">
        <f>[11]Outubro!$C$18</f>
        <v>37.200000000000003</v>
      </c>
      <c r="P15" s="17">
        <f>[11]Outubro!$C$19</f>
        <v>37.6</v>
      </c>
      <c r="Q15" s="17">
        <f>[11]Outubro!$C$20</f>
        <v>39.4</v>
      </c>
      <c r="R15" s="17">
        <f>[11]Outubro!$C$21</f>
        <v>39.799999999999997</v>
      </c>
      <c r="S15" s="17">
        <f>[11]Outubro!$C$22</f>
        <v>39</v>
      </c>
      <c r="T15" s="17">
        <f>[11]Outubro!$C$23</f>
        <v>39.4</v>
      </c>
      <c r="U15" s="17">
        <f>[11]Outubro!$C$24</f>
        <v>38.299999999999997</v>
      </c>
      <c r="V15" s="17">
        <f>[11]Outubro!$C$25</f>
        <v>38.200000000000003</v>
      </c>
      <c r="W15" s="17">
        <f>[11]Outubro!$C$26</f>
        <v>39</v>
      </c>
      <c r="X15" s="17">
        <f>[11]Outubro!$C$27</f>
        <v>38.4</v>
      </c>
      <c r="Y15" s="17">
        <f>[11]Outubro!$C$28</f>
        <v>36.799999999999997</v>
      </c>
      <c r="Z15" s="17">
        <f>[11]Outubro!$C$29</f>
        <v>36.200000000000003</v>
      </c>
      <c r="AA15" s="17">
        <f>[11]Outubro!$C$30</f>
        <v>29.9</v>
      </c>
      <c r="AB15" s="17">
        <f>[11]Outubro!$C$31</f>
        <v>35.700000000000003</v>
      </c>
      <c r="AC15" s="17">
        <f>[11]Outubro!$C$32</f>
        <v>33</v>
      </c>
      <c r="AD15" s="17">
        <f>[11]Outubro!$C$33</f>
        <v>36.6</v>
      </c>
      <c r="AE15" s="17">
        <f>[11]Outubro!$C$34</f>
        <v>34.1</v>
      </c>
      <c r="AF15" s="17">
        <f>[11]Outubro!$C$35</f>
        <v>28.9</v>
      </c>
      <c r="AG15" s="29">
        <f t="shared" si="1"/>
        <v>39.799999999999997</v>
      </c>
      <c r="AH15" s="31">
        <f t="shared" si="2"/>
        <v>34.92258064516129</v>
      </c>
    </row>
    <row r="16" spans="1:34" ht="17.100000000000001" customHeight="1" x14ac:dyDescent="0.2">
      <c r="A16" s="15" t="s">
        <v>7</v>
      </c>
      <c r="B16" s="17">
        <f>[12]Outubro!$C$5</f>
        <v>30.5</v>
      </c>
      <c r="C16" s="17">
        <f>[12]Outubro!$C$6</f>
        <v>36</v>
      </c>
      <c r="D16" s="17">
        <f>[12]Outubro!$C$7</f>
        <v>29</v>
      </c>
      <c r="E16" s="17">
        <f>[12]Outubro!$C$8</f>
        <v>26.8</v>
      </c>
      <c r="F16" s="17">
        <f>[12]Outubro!$C$9</f>
        <v>31.9</v>
      </c>
      <c r="G16" s="17">
        <f>[12]Outubro!$C$10</f>
        <v>33.5</v>
      </c>
      <c r="H16" s="17">
        <f>[12]Outubro!$C$11</f>
        <v>36.9</v>
      </c>
      <c r="I16" s="17">
        <f>[12]Outubro!$C$12</f>
        <v>35.9</v>
      </c>
      <c r="J16" s="17">
        <f>[12]Outubro!$C$13</f>
        <v>33.700000000000003</v>
      </c>
      <c r="K16" s="17">
        <f>[12]Outubro!$C$14</f>
        <v>22.1</v>
      </c>
      <c r="L16" s="17">
        <f>[12]Outubro!$C$15</f>
        <v>17.399999999999999</v>
      </c>
      <c r="M16" s="17">
        <f>[12]Outubro!$C$16</f>
        <v>14.8</v>
      </c>
      <c r="N16" s="17">
        <f>[12]Outubro!$C$17</f>
        <v>24.1</v>
      </c>
      <c r="O16" s="17">
        <f>[12]Outubro!$C$18</f>
        <v>35.799999999999997</v>
      </c>
      <c r="P16" s="17">
        <f>[12]Outubro!$C$19</f>
        <v>37.1</v>
      </c>
      <c r="Q16" s="17">
        <f>[12]Outubro!$C$20</f>
        <v>36.700000000000003</v>
      </c>
      <c r="R16" s="17">
        <f>[12]Outubro!$C$21</f>
        <v>31.1</v>
      </c>
      <c r="S16" s="17">
        <f>[12]Outubro!$C$22</f>
        <v>32.9</v>
      </c>
      <c r="T16" s="17">
        <f>[12]Outubro!$C$23</f>
        <v>34</v>
      </c>
      <c r="U16" s="17">
        <f>[12]Outubro!$C$24</f>
        <v>37.799999999999997</v>
      </c>
      <c r="V16" s="17">
        <f>[12]Outubro!$C$25</f>
        <v>37.9</v>
      </c>
      <c r="W16" s="17">
        <f>[12]Outubro!$C$26</f>
        <v>37.799999999999997</v>
      </c>
      <c r="X16" s="17">
        <f>[12]Outubro!$C$27</f>
        <v>31.2</v>
      </c>
      <c r="Y16" s="17">
        <f>[12]Outubro!$C$28</f>
        <v>30.8</v>
      </c>
      <c r="Z16" s="17">
        <f>[12]Outubro!$C$29</f>
        <v>33.4</v>
      </c>
      <c r="AA16" s="17">
        <f>[12]Outubro!$C$30</f>
        <v>25.8</v>
      </c>
      <c r="AB16" s="17">
        <f>[12]Outubro!$C$31</f>
        <v>24.3</v>
      </c>
      <c r="AC16" s="17">
        <f>[12]Outubro!$C$32</f>
        <v>30.5</v>
      </c>
      <c r="AD16" s="17">
        <f>[12]Outubro!$C$33</f>
        <v>32.1</v>
      </c>
      <c r="AE16" s="17">
        <f>[12]Outubro!$C$34</f>
        <v>32</v>
      </c>
      <c r="AF16" s="17">
        <f>[12]Outubro!$C$35</f>
        <v>28</v>
      </c>
      <c r="AG16" s="29">
        <f t="shared" si="1"/>
        <v>37.9</v>
      </c>
      <c r="AH16" s="31">
        <f t="shared" si="2"/>
        <v>31.025806451612898</v>
      </c>
    </row>
    <row r="17" spans="1:34" ht="17.100000000000001" customHeight="1" x14ac:dyDescent="0.2">
      <c r="A17" s="15" t="s">
        <v>8</v>
      </c>
      <c r="B17" s="17">
        <f>[13]Outubro!$C$5</f>
        <v>29.6</v>
      </c>
      <c r="C17" s="17">
        <f>[13]Outubro!$C$6</f>
        <v>34.6</v>
      </c>
      <c r="D17" s="17">
        <f>[13]Outubro!$C$7</f>
        <v>24.3</v>
      </c>
      <c r="E17" s="17">
        <f>[13]Outubro!$C$8</f>
        <v>28.3</v>
      </c>
      <c r="F17" s="17">
        <f>[13]Outubro!$C$9</f>
        <v>31</v>
      </c>
      <c r="G17" s="17">
        <f>[13]Outubro!$C$10</f>
        <v>32.4</v>
      </c>
      <c r="H17" s="17">
        <f>[13]Outubro!$C$11</f>
        <v>35.9</v>
      </c>
      <c r="I17" s="17">
        <f>[13]Outubro!$C$12</f>
        <v>35.4</v>
      </c>
      <c r="J17" s="17">
        <f>[13]Outubro!$C$13</f>
        <v>30.3</v>
      </c>
      <c r="K17" s="17">
        <f>[13]Outubro!$C$14</f>
        <v>24.6</v>
      </c>
      <c r="L17" s="17">
        <f>[13]Outubro!$C$15</f>
        <v>19.7</v>
      </c>
      <c r="M17" s="17">
        <f>[13]Outubro!$C$16</f>
        <v>17</v>
      </c>
      <c r="N17" s="17">
        <f>[13]Outubro!$C$17</f>
        <v>24.5</v>
      </c>
      <c r="O17" s="17">
        <f>[13]Outubro!$C$18</f>
        <v>34.5</v>
      </c>
      <c r="P17" s="17">
        <f>[13]Outubro!$C$19</f>
        <v>36.9</v>
      </c>
      <c r="Q17" s="17">
        <f>[13]Outubro!$C$20</f>
        <v>37</v>
      </c>
      <c r="R17" s="17">
        <f>[13]Outubro!$C$21</f>
        <v>33.4</v>
      </c>
      <c r="S17" s="17">
        <f>[13]Outubro!$C$22</f>
        <v>31.6</v>
      </c>
      <c r="T17" s="17">
        <f>[13]Outubro!$C$23</f>
        <v>32.4</v>
      </c>
      <c r="U17" s="17">
        <f>[13]Outubro!$C$24</f>
        <v>37.1</v>
      </c>
      <c r="V17" s="17">
        <f>[13]Outubro!$C$25</f>
        <v>38</v>
      </c>
      <c r="W17" s="17">
        <f>[13]Outubro!$C$26</f>
        <v>38</v>
      </c>
      <c r="X17" s="17">
        <f>[13]Outubro!$C$27</f>
        <v>29</v>
      </c>
      <c r="Y17" s="17">
        <f>[13]Outubro!$C$28</f>
        <v>30.1</v>
      </c>
      <c r="Z17" s="17">
        <f>[13]Outubro!$C$29</f>
        <v>31</v>
      </c>
      <c r="AA17" s="17">
        <f>[13]Outubro!$C$30</f>
        <v>28.1</v>
      </c>
      <c r="AB17" s="17">
        <f>[13]Outubro!$C$31</f>
        <v>26.7</v>
      </c>
      <c r="AC17" s="17">
        <f>[13]Outubro!$C$32</f>
        <v>31.3</v>
      </c>
      <c r="AD17" s="17">
        <f>[13]Outubro!$C$33</f>
        <v>31.6</v>
      </c>
      <c r="AE17" s="17">
        <f>[13]Outubro!$C$34</f>
        <v>31.8</v>
      </c>
      <c r="AF17" s="17">
        <f>[13]Outubro!$C$35</f>
        <v>29.7</v>
      </c>
      <c r="AG17" s="29">
        <f>MAX(B17:AF17)</f>
        <v>38</v>
      </c>
      <c r="AH17" s="31">
        <f>AVERAGE(B17:AF17)</f>
        <v>30.832258064516132</v>
      </c>
    </row>
    <row r="18" spans="1:34" ht="17.100000000000001" customHeight="1" x14ac:dyDescent="0.2">
      <c r="A18" s="15" t="s">
        <v>9</v>
      </c>
      <c r="B18" s="17">
        <f>[14]Outubro!$C$5</f>
        <v>30.7</v>
      </c>
      <c r="C18" s="17">
        <f>[14]Outubro!$C$6</f>
        <v>35.1</v>
      </c>
      <c r="D18" s="17">
        <f>[14]Outubro!$C$7</f>
        <v>30</v>
      </c>
      <c r="E18" s="17">
        <f>[14]Outubro!$C$8</f>
        <v>28.2</v>
      </c>
      <c r="F18" s="17">
        <f>[14]Outubro!$C$9</f>
        <v>32.299999999999997</v>
      </c>
      <c r="G18" s="17">
        <f>[14]Outubro!$C$10</f>
        <v>33</v>
      </c>
      <c r="H18" s="17">
        <f>[14]Outubro!$C$11</f>
        <v>36.700000000000003</v>
      </c>
      <c r="I18" s="17">
        <f>[14]Outubro!$C$12</f>
        <v>35.6</v>
      </c>
      <c r="J18" s="17">
        <f>[14]Outubro!$C$13</f>
        <v>32.799999999999997</v>
      </c>
      <c r="K18" s="17">
        <f>[14]Outubro!$C$14</f>
        <v>26.7</v>
      </c>
      <c r="L18" s="17">
        <f>[14]Outubro!$C$15</f>
        <v>18.8</v>
      </c>
      <c r="M18" s="17">
        <f>[14]Outubro!$C$16</f>
        <v>16.399999999999999</v>
      </c>
      <c r="N18" s="17">
        <f>[14]Outubro!$C$17</f>
        <v>26.1</v>
      </c>
      <c r="O18" s="17">
        <f>[14]Outubro!$C$18</f>
        <v>35</v>
      </c>
      <c r="P18" s="17">
        <f>[14]Outubro!$C$19</f>
        <v>36.6</v>
      </c>
      <c r="Q18" s="17">
        <f>[14]Outubro!$C$20</f>
        <v>36.9</v>
      </c>
      <c r="R18" s="17">
        <f>[14]Outubro!$C$21</f>
        <v>34.799999999999997</v>
      </c>
      <c r="S18" s="17">
        <f>[14]Outubro!$C$22</f>
        <v>30.5</v>
      </c>
      <c r="T18" s="17">
        <f>[14]Outubro!$C$23</f>
        <v>34</v>
      </c>
      <c r="U18" s="17">
        <f>[14]Outubro!$C$24</f>
        <v>37.5</v>
      </c>
      <c r="V18" s="17">
        <f>[14]Outubro!$C$25</f>
        <v>37.6</v>
      </c>
      <c r="W18" s="17">
        <f>[14]Outubro!$C$26</f>
        <v>38</v>
      </c>
      <c r="X18" s="17">
        <f>[14]Outubro!$C$27</f>
        <v>31.9</v>
      </c>
      <c r="Y18" s="17">
        <f>[14]Outubro!$C$28</f>
        <v>29.9</v>
      </c>
      <c r="Z18" s="17">
        <f>[14]Outubro!$C$29</f>
        <v>32.5</v>
      </c>
      <c r="AA18" s="17">
        <f>[14]Outubro!$C$30</f>
        <v>29.9</v>
      </c>
      <c r="AB18" s="17">
        <f>[14]Outubro!$C$31</f>
        <v>26.6</v>
      </c>
      <c r="AC18" s="17">
        <f>[14]Outubro!$C$32</f>
        <v>31.7</v>
      </c>
      <c r="AD18" s="17">
        <f>[14]Outubro!$C$33</f>
        <v>31.9</v>
      </c>
      <c r="AE18" s="17">
        <f>[14]Outubro!$C$34</f>
        <v>31.7</v>
      </c>
      <c r="AF18" s="17">
        <f>[14]Outubro!$C$35</f>
        <v>29.2</v>
      </c>
      <c r="AG18" s="29">
        <f>MAX(B18:AF18)</f>
        <v>38</v>
      </c>
      <c r="AH18" s="31">
        <f>AVERAGE(B18:AF18)</f>
        <v>31.567741935483877</v>
      </c>
    </row>
    <row r="19" spans="1:34" ht="17.100000000000001" customHeight="1" x14ac:dyDescent="0.2">
      <c r="A19" s="15" t="s">
        <v>46</v>
      </c>
      <c r="B19" s="17">
        <f>[15]Outubro!$C$5</f>
        <v>31.9</v>
      </c>
      <c r="C19" s="17">
        <f>[15]Outubro!$C$6</f>
        <v>33.799999999999997</v>
      </c>
      <c r="D19" s="17">
        <f>[15]Outubro!$C$7</f>
        <v>29</v>
      </c>
      <c r="E19" s="17">
        <f>[15]Outubro!$C$8</f>
        <v>29.4</v>
      </c>
      <c r="F19" s="17">
        <f>[15]Outubro!$C$9</f>
        <v>33.5</v>
      </c>
      <c r="G19" s="17">
        <f>[15]Outubro!$C$10</f>
        <v>35.6</v>
      </c>
      <c r="H19" s="17">
        <f>[15]Outubro!$C$11</f>
        <v>34.200000000000003</v>
      </c>
      <c r="I19" s="17">
        <f>[15]Outubro!$C$12</f>
        <v>33.799999999999997</v>
      </c>
      <c r="J19" s="17">
        <f>[15]Outubro!$C$13</f>
        <v>31.4</v>
      </c>
      <c r="K19" s="17">
        <f>[15]Outubro!$C$14</f>
        <v>22.4</v>
      </c>
      <c r="L19" s="17">
        <f>[15]Outubro!$C$15</f>
        <v>17.600000000000001</v>
      </c>
      <c r="M19" s="17">
        <f>[15]Outubro!$C$16</f>
        <v>16.2</v>
      </c>
      <c r="N19" s="17">
        <f>[15]Outubro!$C$17</f>
        <v>28.6</v>
      </c>
      <c r="O19" s="17">
        <f>[15]Outubro!$C$18</f>
        <v>34.1</v>
      </c>
      <c r="P19" s="17">
        <f>[15]Outubro!$C$19</f>
        <v>36.200000000000003</v>
      </c>
      <c r="Q19" s="17">
        <f>[15]Outubro!$C$20</f>
        <v>37</v>
      </c>
      <c r="R19" s="17">
        <f>[15]Outubro!$C$21</f>
        <v>33.5</v>
      </c>
      <c r="S19" s="17">
        <f>[15]Outubro!$C$22</f>
        <v>35.700000000000003</v>
      </c>
      <c r="T19" s="17">
        <f>[15]Outubro!$C$23</f>
        <v>35.1</v>
      </c>
      <c r="U19" s="17">
        <f>[15]Outubro!$C$24</f>
        <v>36.6</v>
      </c>
      <c r="V19" s="17">
        <f>[15]Outubro!$C$25</f>
        <v>36.6</v>
      </c>
      <c r="W19" s="17">
        <f>[15]Outubro!$C$26</f>
        <v>38</v>
      </c>
      <c r="X19" s="17">
        <f>[15]Outubro!$C$27</f>
        <v>32</v>
      </c>
      <c r="Y19" s="17">
        <f>[15]Outubro!$C$28</f>
        <v>35.200000000000003</v>
      </c>
      <c r="Z19" s="17">
        <f>[15]Outubro!$C$29</f>
        <v>36.1</v>
      </c>
      <c r="AA19" s="17">
        <f>[15]Outubro!$C$30</f>
        <v>31.4</v>
      </c>
      <c r="AB19" s="17">
        <f>[15]Outubro!$C$31</f>
        <v>27.9</v>
      </c>
      <c r="AC19" s="17">
        <f>[15]Outubro!$C$32</f>
        <v>32.4</v>
      </c>
      <c r="AD19" s="17">
        <f>[15]Outubro!$C$33</f>
        <v>35.1</v>
      </c>
      <c r="AE19" s="17">
        <f>[15]Outubro!$C$34</f>
        <v>33.1</v>
      </c>
      <c r="AF19" s="17">
        <f>[15]Outubro!$C$35</f>
        <v>31.5</v>
      </c>
      <c r="AG19" s="29">
        <f>MAX(B19:AF19)</f>
        <v>38</v>
      </c>
      <c r="AH19" s="31">
        <f>AVERAGE(B19:AF19)</f>
        <v>32.093548387096781</v>
      </c>
    </row>
    <row r="20" spans="1:34" ht="17.100000000000001" customHeight="1" x14ac:dyDescent="0.2">
      <c r="A20" s="15" t="s">
        <v>10</v>
      </c>
      <c r="B20" s="17">
        <f>[16]Outubro!$C$5</f>
        <v>30.3</v>
      </c>
      <c r="C20" s="17">
        <f>[16]Outubro!$C$6</f>
        <v>35.1</v>
      </c>
      <c r="D20" s="17">
        <f>[16]Outubro!$C$7</f>
        <v>27</v>
      </c>
      <c r="E20" s="17">
        <f>[16]Outubro!$C$8</f>
        <v>27.2</v>
      </c>
      <c r="F20" s="17">
        <f>[16]Outubro!$C$9</f>
        <v>30.5</v>
      </c>
      <c r="G20" s="17">
        <f>[16]Outubro!$C$10</f>
        <v>33.4</v>
      </c>
      <c r="H20" s="17">
        <f>[16]Outubro!$C$11</f>
        <v>37.1</v>
      </c>
      <c r="I20" s="17">
        <f>[16]Outubro!$C$12</f>
        <v>34.9</v>
      </c>
      <c r="J20" s="17">
        <f>[16]Outubro!$C$13</f>
        <v>32.9</v>
      </c>
      <c r="K20" s="17">
        <f>[16]Outubro!$C$14</f>
        <v>23.5</v>
      </c>
      <c r="L20" s="17">
        <f>[16]Outubro!$C$15</f>
        <v>18.2</v>
      </c>
      <c r="M20" s="17">
        <f>[16]Outubro!$C$16</f>
        <v>15.8</v>
      </c>
      <c r="N20" s="17">
        <f>[16]Outubro!$C$17</f>
        <v>25.1</v>
      </c>
      <c r="O20" s="17">
        <f>[16]Outubro!$C$18</f>
        <v>35.1</v>
      </c>
      <c r="P20" s="17">
        <f>[16]Outubro!$C$19</f>
        <v>36.6</v>
      </c>
      <c r="Q20" s="17">
        <f>[16]Outubro!$C$20</f>
        <v>37.299999999999997</v>
      </c>
      <c r="R20" s="17">
        <f>[16]Outubro!$C$21</f>
        <v>32.799999999999997</v>
      </c>
      <c r="S20" s="17">
        <f>[16]Outubro!$C$22</f>
        <v>30.9</v>
      </c>
      <c r="T20" s="17">
        <f>[16]Outubro!$C$23</f>
        <v>33.799999999999997</v>
      </c>
      <c r="U20" s="17">
        <f>[16]Outubro!$C$24</f>
        <v>37.4</v>
      </c>
      <c r="V20" s="17">
        <f>[16]Outubro!$C$25</f>
        <v>37.700000000000003</v>
      </c>
      <c r="W20" s="17">
        <f>[16]Outubro!$C$26</f>
        <v>38.4</v>
      </c>
      <c r="X20" s="17">
        <f>[16]Outubro!$C$27</f>
        <v>30.6</v>
      </c>
      <c r="Y20" s="17">
        <f>[16]Outubro!$C$28</f>
        <v>31.5</v>
      </c>
      <c r="Z20" s="17">
        <f>[16]Outubro!$C$29</f>
        <v>33.200000000000003</v>
      </c>
      <c r="AA20" s="17">
        <f>[16]Outubro!$C$30</f>
        <v>27.5</v>
      </c>
      <c r="AB20" s="17">
        <f>[16]Outubro!$C$31</f>
        <v>24.2</v>
      </c>
      <c r="AC20" s="17">
        <f>[16]Outubro!$C$32</f>
        <v>31.5</v>
      </c>
      <c r="AD20" s="17">
        <f>[16]Outubro!$C$33</f>
        <v>32.200000000000003</v>
      </c>
      <c r="AE20" s="17">
        <f>[16]Outubro!$C$34</f>
        <v>32.700000000000003</v>
      </c>
      <c r="AF20" s="17">
        <f>[16]Outubro!$C$35</f>
        <v>28.9</v>
      </c>
      <c r="AG20" s="29">
        <f t="shared" ref="AG20:AG30" si="5">MAX(B20:AF20)</f>
        <v>38.4</v>
      </c>
      <c r="AH20" s="31">
        <f t="shared" ref="AH20:AH30" si="6">AVERAGE(B20:AF20)</f>
        <v>31.074193548387104</v>
      </c>
    </row>
    <row r="21" spans="1:34" ht="17.100000000000001" customHeight="1" x14ac:dyDescent="0.2">
      <c r="A21" s="15" t="s">
        <v>11</v>
      </c>
      <c r="B21" s="17">
        <f>[17]Outubro!$C$5</f>
        <v>32.6</v>
      </c>
      <c r="C21" s="17">
        <f>[17]Outubro!$C$6</f>
        <v>36.299999999999997</v>
      </c>
      <c r="D21" s="17">
        <f>[17]Outubro!$C$7</f>
        <v>26.7</v>
      </c>
      <c r="E21" s="17">
        <f>[17]Outubro!$C$8</f>
        <v>28.1</v>
      </c>
      <c r="F21" s="17">
        <f>[17]Outubro!$C$9</f>
        <v>33.200000000000003</v>
      </c>
      <c r="G21" s="17">
        <f>[17]Outubro!$C$10</f>
        <v>35.299999999999997</v>
      </c>
      <c r="H21" s="17">
        <f>[17]Outubro!$C$11</f>
        <v>36</v>
      </c>
      <c r="I21" s="17">
        <f>[17]Outubro!$C$12</f>
        <v>35.5</v>
      </c>
      <c r="J21" s="17">
        <f>[17]Outubro!$C$13</f>
        <v>34</v>
      </c>
      <c r="K21" s="17">
        <f>[17]Outubro!$C$14</f>
        <v>23.6</v>
      </c>
      <c r="L21" s="17">
        <f>[17]Outubro!$C$15</f>
        <v>18.5</v>
      </c>
      <c r="M21" s="17">
        <f>[17]Outubro!$C$16</f>
        <v>15.9</v>
      </c>
      <c r="N21" s="17">
        <f>[17]Outubro!$C$17</f>
        <v>27.3</v>
      </c>
      <c r="O21" s="17">
        <f>[17]Outubro!$C$18</f>
        <v>35.200000000000003</v>
      </c>
      <c r="P21" s="17">
        <f>[17]Outubro!$C$19</f>
        <v>36.6</v>
      </c>
      <c r="Q21" s="17">
        <f>[17]Outubro!$C$20</f>
        <v>37.9</v>
      </c>
      <c r="R21" s="17">
        <f>[17]Outubro!$C$21</f>
        <v>32.799999999999997</v>
      </c>
      <c r="S21" s="17">
        <f>[17]Outubro!$C$22</f>
        <v>35.299999999999997</v>
      </c>
      <c r="T21" s="17">
        <f>[17]Outubro!$C$23</f>
        <v>36.6</v>
      </c>
      <c r="U21" s="17">
        <f>[17]Outubro!$C$24</f>
        <v>37.9</v>
      </c>
      <c r="V21" s="17">
        <f>[17]Outubro!$C$25</f>
        <v>38.4</v>
      </c>
      <c r="W21" s="17">
        <f>[17]Outubro!$C$26</f>
        <v>38.700000000000003</v>
      </c>
      <c r="X21" s="17">
        <f>[17]Outubro!$C$27</f>
        <v>29.1</v>
      </c>
      <c r="Y21" s="17">
        <f>[17]Outubro!$C$28</f>
        <v>32.200000000000003</v>
      </c>
      <c r="Z21" s="17">
        <f>[17]Outubro!$C$29</f>
        <v>37.5</v>
      </c>
      <c r="AA21" s="17">
        <f>[17]Outubro!$C$30</f>
        <v>30.6</v>
      </c>
      <c r="AB21" s="17">
        <f>[17]Outubro!$C$31</f>
        <v>25.7</v>
      </c>
      <c r="AC21" s="17">
        <f>[17]Outubro!$C$32</f>
        <v>30.8</v>
      </c>
      <c r="AD21" s="17">
        <f>[17]Outubro!$C$33</f>
        <v>33.1</v>
      </c>
      <c r="AE21" s="17">
        <f>[17]Outubro!$C$34</f>
        <v>32.9</v>
      </c>
      <c r="AF21" s="17">
        <f>[17]Outubro!$C$35</f>
        <v>29.4</v>
      </c>
      <c r="AG21" s="29">
        <f t="shared" si="5"/>
        <v>38.700000000000003</v>
      </c>
      <c r="AH21" s="31">
        <f t="shared" si="6"/>
        <v>32.054838709677419</v>
      </c>
    </row>
    <row r="22" spans="1:34" ht="17.100000000000001" customHeight="1" x14ac:dyDescent="0.2">
      <c r="A22" s="15" t="s">
        <v>12</v>
      </c>
      <c r="B22" s="17">
        <f>[18]Outubro!$C$5</f>
        <v>31.7</v>
      </c>
      <c r="C22" s="17">
        <f>[18]Outubro!$C$6</f>
        <v>34.6</v>
      </c>
      <c r="D22" s="17">
        <f>[18]Outubro!$C$7</f>
        <v>29.8</v>
      </c>
      <c r="E22" s="17">
        <f>[18]Outubro!$C$8</f>
        <v>28.1</v>
      </c>
      <c r="F22" s="17">
        <f>[18]Outubro!$C$9</f>
        <v>33.5</v>
      </c>
      <c r="G22" s="17">
        <f>[18]Outubro!$C$10</f>
        <v>36.6</v>
      </c>
      <c r="H22" s="17">
        <f>[18]Outubro!$C$11</f>
        <v>33.700000000000003</v>
      </c>
      <c r="I22" s="17">
        <f>[18]Outubro!$C$12</f>
        <v>33.799999999999997</v>
      </c>
      <c r="J22" s="17">
        <f>[18]Outubro!$C$13</f>
        <v>30</v>
      </c>
      <c r="K22" s="17">
        <f>[18]Outubro!$C$14</f>
        <v>24.6</v>
      </c>
      <c r="L22" s="17">
        <f>[18]Outubro!$C$15</f>
        <v>20.3</v>
      </c>
      <c r="M22" s="17">
        <f>[18]Outubro!$C$16</f>
        <v>18.8</v>
      </c>
      <c r="N22" s="17">
        <f>[18]Outubro!$C$17</f>
        <v>29.8</v>
      </c>
      <c r="O22" s="17">
        <f>[18]Outubro!$C$18</f>
        <v>35.4</v>
      </c>
      <c r="P22" s="17">
        <f>[18]Outubro!$C$19</f>
        <v>37.1</v>
      </c>
      <c r="Q22" s="17">
        <f>[18]Outubro!$C$20</f>
        <v>37.5</v>
      </c>
      <c r="R22" s="17">
        <f>[18]Outubro!$C$21</f>
        <v>34.700000000000003</v>
      </c>
      <c r="S22" s="17">
        <f>[18]Outubro!$C$22</f>
        <v>34.6</v>
      </c>
      <c r="T22" s="17">
        <f>[18]Outubro!$C$23</f>
        <v>35.9</v>
      </c>
      <c r="U22" s="17">
        <f>[18]Outubro!$C$24</f>
        <v>37.4</v>
      </c>
      <c r="V22" s="17">
        <f>[18]Outubro!$C$25</f>
        <v>37.799999999999997</v>
      </c>
      <c r="W22" s="17">
        <f>[18]Outubro!$C$26</f>
        <v>38.700000000000003</v>
      </c>
      <c r="X22" s="17">
        <f>[18]Outubro!$C$27</f>
        <v>36.5</v>
      </c>
      <c r="Y22" s="17">
        <f>[18]Outubro!$C$28</f>
        <v>35</v>
      </c>
      <c r="Z22" s="17">
        <f>[18]Outubro!$C$29</f>
        <v>37.6</v>
      </c>
      <c r="AA22" s="17">
        <f>[18]Outubro!$C$30</f>
        <v>31.1</v>
      </c>
      <c r="AB22" s="17">
        <f>[18]Outubro!$C$31</f>
        <v>27.2</v>
      </c>
      <c r="AC22" s="17">
        <f>[18]Outubro!$C$32</f>
        <v>32.799999999999997</v>
      </c>
      <c r="AD22" s="17">
        <f>[18]Outubro!$C$33</f>
        <v>35.299999999999997</v>
      </c>
      <c r="AE22" s="17">
        <f>[18]Outubro!$C$34</f>
        <v>32.5</v>
      </c>
      <c r="AF22" s="17">
        <f>[18]Outubro!$C$35</f>
        <v>29.5</v>
      </c>
      <c r="AG22" s="29">
        <f t="shared" si="5"/>
        <v>38.700000000000003</v>
      </c>
      <c r="AH22" s="31">
        <f t="shared" si="6"/>
        <v>32.641935483870974</v>
      </c>
    </row>
    <row r="23" spans="1:34" ht="17.100000000000001" customHeight="1" x14ac:dyDescent="0.2">
      <c r="A23" s="15" t="s">
        <v>13</v>
      </c>
      <c r="B23" s="17" t="str">
        <f>[19]Outubro!$C$5</f>
        <v>*</v>
      </c>
      <c r="C23" s="17">
        <f>[19]Outubro!$C$6</f>
        <v>39.4</v>
      </c>
      <c r="D23" s="17">
        <f>[19]Outubro!$C$7</f>
        <v>30.9</v>
      </c>
      <c r="E23" s="17">
        <f>[19]Outubro!$C$8</f>
        <v>27.8</v>
      </c>
      <c r="F23" s="17">
        <f>[19]Outubro!$C$9</f>
        <v>35.200000000000003</v>
      </c>
      <c r="G23" s="17">
        <f>[19]Outubro!$C$10</f>
        <v>37.799999999999997</v>
      </c>
      <c r="H23" s="17">
        <f>[19]Outubro!$C$11</f>
        <v>35.299999999999997</v>
      </c>
      <c r="I23" s="17">
        <f>[19]Outubro!$C$12</f>
        <v>35.299999999999997</v>
      </c>
      <c r="J23" s="17">
        <f>[19]Outubro!$C$13</f>
        <v>31.3</v>
      </c>
      <c r="K23" s="17">
        <f>[19]Outubro!$C$14</f>
        <v>25.9</v>
      </c>
      <c r="L23" s="17">
        <f>[19]Outubro!$C$15</f>
        <v>21.3</v>
      </c>
      <c r="M23" s="17">
        <f>[19]Outubro!$C$16</f>
        <v>22</v>
      </c>
      <c r="N23" s="17">
        <f>[19]Outubro!$C$17</f>
        <v>32.4</v>
      </c>
      <c r="O23" s="17">
        <f>[19]Outubro!$C$18</f>
        <v>37.1</v>
      </c>
      <c r="P23" s="17">
        <f>[19]Outubro!$C$19</f>
        <v>38.700000000000003</v>
      </c>
      <c r="Q23" s="17">
        <f>[19]Outubro!$C$20</f>
        <v>39.4</v>
      </c>
      <c r="R23" s="17">
        <f>[19]Outubro!$C$21</f>
        <v>38.6</v>
      </c>
      <c r="S23" s="17">
        <f>[19]Outubro!$C$22</f>
        <v>35.5</v>
      </c>
      <c r="T23" s="17">
        <f>[19]Outubro!$C$23</f>
        <v>38.1</v>
      </c>
      <c r="U23" s="17">
        <f>[19]Outubro!$C$24</f>
        <v>39.299999999999997</v>
      </c>
      <c r="V23" s="17">
        <f>[19]Outubro!$C$25</f>
        <v>39.5</v>
      </c>
      <c r="W23" s="17">
        <f>[19]Outubro!$C$26</f>
        <v>40.299999999999997</v>
      </c>
      <c r="X23" s="17">
        <f>[19]Outubro!$C$27</f>
        <v>40.200000000000003</v>
      </c>
      <c r="Y23" s="17">
        <f>[19]Outubro!$C$28</f>
        <v>36.700000000000003</v>
      </c>
      <c r="Z23" s="17">
        <f>[19]Outubro!$C$29</f>
        <v>37.799999999999997</v>
      </c>
      <c r="AA23" s="17">
        <f>[19]Outubro!$C$30</f>
        <v>31.4</v>
      </c>
      <c r="AB23" s="17" t="str">
        <f>[19]Outubro!$C$31</f>
        <v>*</v>
      </c>
      <c r="AC23" s="17" t="str">
        <f>[19]Outubro!$C$32</f>
        <v>*</v>
      </c>
      <c r="AD23" s="17" t="str">
        <f>[19]Outubro!$C$33</f>
        <v>*</v>
      </c>
      <c r="AE23" s="17" t="str">
        <f>[19]Outubro!$C$34</f>
        <v>*</v>
      </c>
      <c r="AF23" s="17" t="str">
        <f>[19]Outubro!$C$35</f>
        <v>*</v>
      </c>
      <c r="AG23" s="29">
        <f t="shared" si="5"/>
        <v>40.299999999999997</v>
      </c>
      <c r="AH23" s="31">
        <f t="shared" si="6"/>
        <v>34.687999999999995</v>
      </c>
    </row>
    <row r="24" spans="1:34" ht="17.100000000000001" customHeight="1" x14ac:dyDescent="0.2">
      <c r="A24" s="15" t="s">
        <v>14</v>
      </c>
      <c r="B24" s="17">
        <f>[20]Outubro!$C$5</f>
        <v>34.5</v>
      </c>
      <c r="C24" s="17">
        <f>[20]Outubro!$C$6</f>
        <v>38.299999999999997</v>
      </c>
      <c r="D24" s="17">
        <f>[20]Outubro!$C$7</f>
        <v>29.6</v>
      </c>
      <c r="E24" s="17">
        <f>[20]Outubro!$C$8</f>
        <v>28.4</v>
      </c>
      <c r="F24" s="17">
        <f>[20]Outubro!$C$9</f>
        <v>33.6</v>
      </c>
      <c r="G24" s="17">
        <f>[20]Outubro!$C$10</f>
        <v>36.1</v>
      </c>
      <c r="H24" s="17">
        <f>[20]Outubro!$C$10</f>
        <v>36.1</v>
      </c>
      <c r="I24" s="17">
        <f>[20]Outubro!$C$12</f>
        <v>38.200000000000003</v>
      </c>
      <c r="J24" s="17">
        <f>[20]Outubro!$C$13</f>
        <v>38.1</v>
      </c>
      <c r="K24" s="17">
        <f>[20]Outubro!$C$14</f>
        <v>28.9</v>
      </c>
      <c r="L24" s="17">
        <f>[20]Outubro!$C$15</f>
        <v>29.8</v>
      </c>
      <c r="M24" s="17">
        <f>[20]Outubro!$C$16</f>
        <v>28.5</v>
      </c>
      <c r="N24" s="17">
        <f>[20]Outubro!$C$17</f>
        <v>33.200000000000003</v>
      </c>
      <c r="O24" s="17">
        <f>[20]Outubro!$C$18</f>
        <v>38.299999999999997</v>
      </c>
      <c r="P24" s="17">
        <f>[20]Outubro!$C$19</f>
        <v>39.299999999999997</v>
      </c>
      <c r="Q24" s="17">
        <f>[20]Outubro!$C$20</f>
        <v>40.200000000000003</v>
      </c>
      <c r="R24" s="17">
        <f>[20]Outubro!$C$21</f>
        <v>41</v>
      </c>
      <c r="S24" s="17">
        <f>[20]Outubro!$C$22</f>
        <v>36.799999999999997</v>
      </c>
      <c r="T24" s="17">
        <f>[20]Outubro!$C$23</f>
        <v>40.299999999999997</v>
      </c>
      <c r="U24" s="17">
        <f>[20]Outubro!$C$24</f>
        <v>40.5</v>
      </c>
      <c r="V24" s="17">
        <f>[20]Outubro!$C$25</f>
        <v>38.1</v>
      </c>
      <c r="W24" s="17">
        <f>[20]Outubro!$C$26</f>
        <v>37.6</v>
      </c>
      <c r="X24" s="17">
        <f>[20]Outubro!$C$27</f>
        <v>29.2</v>
      </c>
      <c r="Y24" s="17">
        <f>[20]Outubro!$C$28</f>
        <v>33.4</v>
      </c>
      <c r="Z24" s="17">
        <f>[20]Outubro!$C$29</f>
        <v>30.1</v>
      </c>
      <c r="AA24" s="17">
        <f>[20]Outubro!$C$30</f>
        <v>32.9</v>
      </c>
      <c r="AB24" s="17">
        <f>[20]Outubro!$C$31</f>
        <v>33.799999999999997</v>
      </c>
      <c r="AC24" s="17">
        <f>[20]Outubro!$C$32</f>
        <v>29.3</v>
      </c>
      <c r="AD24" s="17">
        <f>[20]Outubro!$C$33</f>
        <v>32.799999999999997</v>
      </c>
      <c r="AE24" s="17">
        <f>[20]Outubro!$C$34</f>
        <v>34.9</v>
      </c>
      <c r="AF24" s="17">
        <f>[20]Outubro!$C$35</f>
        <v>28.3</v>
      </c>
      <c r="AG24" s="29">
        <f t="shared" si="5"/>
        <v>41</v>
      </c>
      <c r="AH24" s="31">
        <f t="shared" si="6"/>
        <v>34.519354838709674</v>
      </c>
    </row>
    <row r="25" spans="1:34" ht="17.100000000000001" customHeight="1" x14ac:dyDescent="0.2">
      <c r="A25" s="15" t="s">
        <v>15</v>
      </c>
      <c r="B25" s="17">
        <f>[21]Outubro!$C$5</f>
        <v>29.1</v>
      </c>
      <c r="C25" s="17">
        <f>[21]Outubro!$C$6</f>
        <v>33</v>
      </c>
      <c r="D25" s="17">
        <f>[21]Outubro!$C$7</f>
        <v>27.9</v>
      </c>
      <c r="E25" s="17">
        <f>[21]Outubro!$C$8</f>
        <v>25.4</v>
      </c>
      <c r="F25" s="17">
        <f>[21]Outubro!$C$9</f>
        <v>31</v>
      </c>
      <c r="G25" s="17">
        <f>[21]Outubro!$C$10</f>
        <v>32.700000000000003</v>
      </c>
      <c r="H25" s="17">
        <f>[21]Outubro!$C$11</f>
        <v>34.1</v>
      </c>
      <c r="I25" s="17">
        <f>[21]Outubro!$C$12</f>
        <v>32.200000000000003</v>
      </c>
      <c r="J25" s="17">
        <f>[21]Outubro!$C$13</f>
        <v>27.5</v>
      </c>
      <c r="K25" s="17">
        <f>[21]Outubro!$C$14</f>
        <v>18</v>
      </c>
      <c r="L25" s="17">
        <f>[21]Outubro!$C$15</f>
        <v>14.4</v>
      </c>
      <c r="M25" s="17">
        <f>[21]Outubro!$C$16</f>
        <v>14.3</v>
      </c>
      <c r="N25" s="17">
        <f>[21]Outubro!$C$17</f>
        <v>22.8</v>
      </c>
      <c r="O25" s="17">
        <f>[21]Outubro!$C$18</f>
        <v>32.4</v>
      </c>
      <c r="P25" s="17">
        <f>[21]Outubro!$C$19</f>
        <v>34</v>
      </c>
      <c r="Q25" s="17">
        <f>[21]Outubro!$C$20</f>
        <v>33.5</v>
      </c>
      <c r="R25" s="17">
        <f>[21]Outubro!$C$21</f>
        <v>30.3</v>
      </c>
      <c r="S25" s="17">
        <f>[21]Outubro!$C$22</f>
        <v>32</v>
      </c>
      <c r="T25" s="17">
        <f>[21]Outubro!$C$23</f>
        <v>32.799999999999997</v>
      </c>
      <c r="U25" s="17">
        <f>[21]Outubro!$C$24</f>
        <v>34.6</v>
      </c>
      <c r="V25" s="17">
        <f>[21]Outubro!$C$25</f>
        <v>34.4</v>
      </c>
      <c r="W25" s="17">
        <f>[21]Outubro!$C$26</f>
        <v>35.200000000000003</v>
      </c>
      <c r="X25" s="17">
        <f>[21]Outubro!$C$27</f>
        <v>31.4</v>
      </c>
      <c r="Y25" s="17">
        <f>[21]Outubro!$C$28</f>
        <v>31.2</v>
      </c>
      <c r="Z25" s="17">
        <f>[21]Outubro!$C$29</f>
        <v>34.299999999999997</v>
      </c>
      <c r="AA25" s="17">
        <f>[21]Outubro!$C$30</f>
        <v>27.3</v>
      </c>
      <c r="AB25" s="17">
        <f>[21]Outubro!$C$31</f>
        <v>23</v>
      </c>
      <c r="AC25" s="17">
        <f>[21]Outubro!$C$32</f>
        <v>29.7</v>
      </c>
      <c r="AD25" s="17">
        <f>[21]Outubro!$C$33</f>
        <v>31.3</v>
      </c>
      <c r="AE25" s="17">
        <f>[21]Outubro!$C$34</f>
        <v>31.1</v>
      </c>
      <c r="AF25" s="17">
        <f>[21]Outubro!$C$35</f>
        <v>26.4</v>
      </c>
      <c r="AG25" s="29">
        <f t="shared" si="5"/>
        <v>35.200000000000003</v>
      </c>
      <c r="AH25" s="31">
        <f t="shared" si="6"/>
        <v>29.267741935483869</v>
      </c>
    </row>
    <row r="26" spans="1:34" ht="17.100000000000001" customHeight="1" x14ac:dyDescent="0.2">
      <c r="A26" s="15" t="s">
        <v>16</v>
      </c>
      <c r="B26" s="17">
        <f>[22]Outubro!$C$5</f>
        <v>33.6</v>
      </c>
      <c r="C26" s="17">
        <f>[22]Outubro!$C$6</f>
        <v>35.200000000000003</v>
      </c>
      <c r="D26" s="17">
        <f>[22]Outubro!$C$7</f>
        <v>30.5</v>
      </c>
      <c r="E26" s="17">
        <f>[22]Outubro!$C$8</f>
        <v>27.4</v>
      </c>
      <c r="F26" s="17">
        <f>[22]Outubro!$C$9</f>
        <v>33.700000000000003</v>
      </c>
      <c r="G26" s="17">
        <f>[22]Outubro!$C$10</f>
        <v>37.5</v>
      </c>
      <c r="H26" s="17">
        <f>[22]Outubro!$C$11</f>
        <v>36.9</v>
      </c>
      <c r="I26" s="17">
        <f>[22]Outubro!$C$12</f>
        <v>35.1</v>
      </c>
      <c r="J26" s="17">
        <f>[22]Outubro!$C$13</f>
        <v>26.6</v>
      </c>
      <c r="K26" s="17">
        <f>[22]Outubro!$C$14</f>
        <v>20</v>
      </c>
      <c r="L26" s="17">
        <f>[22]Outubro!$C$15</f>
        <v>17.899999999999999</v>
      </c>
      <c r="M26" s="17">
        <f>[22]Outubro!$C$16</f>
        <v>20.399999999999999</v>
      </c>
      <c r="N26" s="17">
        <f>[22]Outubro!$C$17</f>
        <v>29.6</v>
      </c>
      <c r="O26" s="17">
        <f>[22]Outubro!$C$18</f>
        <v>37</v>
      </c>
      <c r="P26" s="17">
        <f>[22]Outubro!$C$19</f>
        <v>38</v>
      </c>
      <c r="Q26" s="17">
        <f>[22]Outubro!$C$20</f>
        <v>36.799999999999997</v>
      </c>
      <c r="R26" s="17">
        <f>[22]Outubro!$C$21</f>
        <v>30.4</v>
      </c>
      <c r="S26" s="17">
        <f>[22]Outubro!$C$22</f>
        <v>29.3</v>
      </c>
      <c r="T26" s="17">
        <f>[22]Outubro!$C$23</f>
        <v>37.200000000000003</v>
      </c>
      <c r="U26" s="17">
        <f>[22]Outubro!$C$24</f>
        <v>40</v>
      </c>
      <c r="V26" s="17">
        <f>[22]Outubro!$C$25</f>
        <v>39.799999999999997</v>
      </c>
      <c r="W26" s="17">
        <f>[22]Outubro!$C$26</f>
        <v>40.6</v>
      </c>
      <c r="X26" s="17">
        <f>[22]Outubro!$C$27</f>
        <v>33.799999999999997</v>
      </c>
      <c r="Y26" s="17">
        <f>[22]Outubro!$C$28</f>
        <v>36.4</v>
      </c>
      <c r="Z26" s="17">
        <f>[22]Outubro!$C$29</f>
        <v>38.9</v>
      </c>
      <c r="AA26" s="17">
        <f>[22]Outubro!$C$30</f>
        <v>36.200000000000003</v>
      </c>
      <c r="AB26" s="17">
        <f>[22]Outubro!$C$31</f>
        <v>31</v>
      </c>
      <c r="AC26" s="17">
        <f>[22]Outubro!$C$32</f>
        <v>32.5</v>
      </c>
      <c r="AD26" s="17">
        <f>[22]Outubro!$C$33</f>
        <v>37.5</v>
      </c>
      <c r="AE26" s="17">
        <f>[22]Outubro!$C$34</f>
        <v>34.200000000000003</v>
      </c>
      <c r="AF26" s="17">
        <f>[22]Outubro!$C$35</f>
        <v>26.7</v>
      </c>
      <c r="AG26" s="29">
        <f t="shared" si="5"/>
        <v>40.6</v>
      </c>
      <c r="AH26" s="31">
        <f t="shared" si="6"/>
        <v>32.925806451612907</v>
      </c>
    </row>
    <row r="27" spans="1:34" ht="17.100000000000001" customHeight="1" x14ac:dyDescent="0.2">
      <c r="A27" s="15" t="s">
        <v>17</v>
      </c>
      <c r="B27" s="17">
        <f>[23]Outubro!$C$5</f>
        <v>32.200000000000003</v>
      </c>
      <c r="C27" s="17">
        <f>[23]Outubro!$C$6</f>
        <v>36.4</v>
      </c>
      <c r="D27" s="17">
        <f>[23]Outubro!$C$7</f>
        <v>28.8</v>
      </c>
      <c r="E27" s="17">
        <f>[23]Outubro!$C$8</f>
        <v>28.8</v>
      </c>
      <c r="F27" s="17">
        <f>[23]Outubro!$C$9</f>
        <v>33.5</v>
      </c>
      <c r="G27" s="17">
        <f>[23]Outubro!$C$10</f>
        <v>34.9</v>
      </c>
      <c r="H27" s="17">
        <f>[23]Outubro!$C$11</f>
        <v>36.9</v>
      </c>
      <c r="I27" s="17">
        <f>[23]Outubro!$C$12</f>
        <v>35.700000000000003</v>
      </c>
      <c r="J27" s="17">
        <f>[23]Outubro!$C$13</f>
        <v>34</v>
      </c>
      <c r="K27" s="17">
        <f>[23]Outubro!$C$14</f>
        <v>24.7</v>
      </c>
      <c r="L27" s="17">
        <f>[23]Outubro!$C$15</f>
        <v>18.7</v>
      </c>
      <c r="M27" s="17">
        <f>[23]Outubro!$C$16</f>
        <v>16.5</v>
      </c>
      <c r="N27" s="17">
        <f>[23]Outubro!$C$17</f>
        <v>27.1</v>
      </c>
      <c r="O27" s="17">
        <f>[23]Outubro!$C$18</f>
        <v>36.4</v>
      </c>
      <c r="P27" s="17">
        <f>[23]Outubro!$C$19</f>
        <v>37.4</v>
      </c>
      <c r="Q27" s="17">
        <f>[23]Outubro!$C$20</f>
        <v>38.5</v>
      </c>
      <c r="R27" s="17">
        <f>[23]Outubro!$C$21</f>
        <v>31.6</v>
      </c>
      <c r="S27" s="17">
        <f>[23]Outubro!$C$22</f>
        <v>34.1</v>
      </c>
      <c r="T27" s="17">
        <f>[23]Outubro!$C$23</f>
        <v>35.200000000000003</v>
      </c>
      <c r="U27" s="17">
        <f>[23]Outubro!$C$24</f>
        <v>38.5</v>
      </c>
      <c r="V27" s="17">
        <f>[23]Outubro!$C$25</f>
        <v>38.5</v>
      </c>
      <c r="W27" s="17">
        <f>[23]Outubro!$C$26</f>
        <v>38.799999999999997</v>
      </c>
      <c r="X27" s="17">
        <f>[23]Outubro!$C$27</f>
        <v>29.9</v>
      </c>
      <c r="Y27" s="17">
        <f>[23]Outubro!$C$28</f>
        <v>30.7</v>
      </c>
      <c r="Z27" s="17">
        <f>[23]Outubro!$C$29</f>
        <v>35</v>
      </c>
      <c r="AA27" s="17">
        <f>[23]Outubro!$C$30</f>
        <v>28.1</v>
      </c>
      <c r="AB27" s="17">
        <f>[23]Outubro!$C$31</f>
        <v>24.9</v>
      </c>
      <c r="AC27" s="17">
        <f>[23]Outubro!$C$32</f>
        <v>32</v>
      </c>
      <c r="AD27" s="17">
        <f>[23]Outubro!$C$33</f>
        <v>33.1</v>
      </c>
      <c r="AE27" s="17">
        <f>[23]Outubro!$C$34</f>
        <v>33.1</v>
      </c>
      <c r="AF27" s="17">
        <f>[23]Outubro!$C$35</f>
        <v>29.8</v>
      </c>
      <c r="AG27" s="29">
        <f t="shared" si="5"/>
        <v>38.799999999999997</v>
      </c>
      <c r="AH27" s="31">
        <f t="shared" si="6"/>
        <v>32.058064516129029</v>
      </c>
    </row>
    <row r="28" spans="1:34" ht="17.100000000000001" customHeight="1" x14ac:dyDescent="0.2">
      <c r="A28" s="15" t="s">
        <v>18</v>
      </c>
      <c r="B28" s="17">
        <f>[24]Outubro!$C$5</f>
        <v>31</v>
      </c>
      <c r="C28" s="17">
        <f>[24]Outubro!$C$6</f>
        <v>34.4</v>
      </c>
      <c r="D28" s="17">
        <f>[24]Outubro!$C$7</f>
        <v>27.9</v>
      </c>
      <c r="E28" s="17">
        <f>[24]Outubro!$C$8</f>
        <v>26.2</v>
      </c>
      <c r="F28" s="17">
        <f>[24]Outubro!$C$9</f>
        <v>32.700000000000003</v>
      </c>
      <c r="G28" s="17">
        <f>[24]Outubro!$C$10</f>
        <v>34.1</v>
      </c>
      <c r="H28" s="17">
        <f>[24]Outubro!$C$11</f>
        <v>33.799999999999997</v>
      </c>
      <c r="I28" s="17">
        <f>[24]Outubro!$C$12</f>
        <v>34.5</v>
      </c>
      <c r="J28" s="17">
        <f>[24]Outubro!$C$13</f>
        <v>30.9</v>
      </c>
      <c r="K28" s="17">
        <f>[24]Outubro!$C$14</f>
        <v>28.2</v>
      </c>
      <c r="L28" s="17">
        <f>[24]Outubro!$C$15</f>
        <v>21</v>
      </c>
      <c r="M28" s="17">
        <f>[24]Outubro!$C$16</f>
        <v>20.100000000000001</v>
      </c>
      <c r="N28" s="17">
        <f>[24]Outubro!$C$17</f>
        <v>30.6</v>
      </c>
      <c r="O28" s="17">
        <f>[24]Outubro!$C$18</f>
        <v>34.4</v>
      </c>
      <c r="P28" s="17">
        <f>[24]Outubro!$C$19</f>
        <v>35.6</v>
      </c>
      <c r="Q28" s="17">
        <f>[24]Outubro!$C$20</f>
        <v>36.5</v>
      </c>
      <c r="R28" s="17">
        <f>[24]Outubro!$C$21</f>
        <v>36.799999999999997</v>
      </c>
      <c r="S28" s="17">
        <f>[24]Outubro!$C$22</f>
        <v>35.9</v>
      </c>
      <c r="T28" s="17">
        <f>[24]Outubro!$C$23</f>
        <v>37</v>
      </c>
      <c r="U28" s="17">
        <f>[24]Outubro!$C$24</f>
        <v>36.299999999999997</v>
      </c>
      <c r="V28" s="17">
        <f>[24]Outubro!$C$25</f>
        <v>36.200000000000003</v>
      </c>
      <c r="W28" s="17">
        <f>[24]Outubro!$C$26</f>
        <v>36.200000000000003</v>
      </c>
      <c r="X28" s="17">
        <f>[24]Outubro!$C$27</f>
        <v>32.799999999999997</v>
      </c>
      <c r="Y28" s="17">
        <f>[24]Outubro!$C$28</f>
        <v>33.700000000000003</v>
      </c>
      <c r="Z28" s="17">
        <f>[24]Outubro!$C$29</f>
        <v>34.9</v>
      </c>
      <c r="AA28" s="17">
        <f>[24]Outubro!$C$30</f>
        <v>29.6</v>
      </c>
      <c r="AB28" s="17">
        <f>[24]Outubro!$C$31</f>
        <v>32.1</v>
      </c>
      <c r="AC28" s="17">
        <f>[24]Outubro!$C$32</f>
        <v>30.2</v>
      </c>
      <c r="AD28" s="17">
        <f>[24]Outubro!$C$33</f>
        <v>32.6</v>
      </c>
      <c r="AE28" s="17">
        <f>[24]Outubro!$C$34</f>
        <v>30.5</v>
      </c>
      <c r="AF28" s="17">
        <f>[24]Outubro!$C$35</f>
        <v>25.2</v>
      </c>
      <c r="AG28" s="29">
        <f t="shared" si="5"/>
        <v>37</v>
      </c>
      <c r="AH28" s="31">
        <f t="shared" si="6"/>
        <v>31.996774193548394</v>
      </c>
    </row>
    <row r="29" spans="1:34" ht="17.100000000000001" customHeight="1" x14ac:dyDescent="0.2">
      <c r="A29" s="15" t="s">
        <v>19</v>
      </c>
      <c r="B29" s="17">
        <f>[25]Outubro!$C$5</f>
        <v>30</v>
      </c>
      <c r="C29" s="17">
        <f>[25]Outubro!$C$6</f>
        <v>33.799999999999997</v>
      </c>
      <c r="D29" s="17">
        <f>[25]Outubro!$C$7</f>
        <v>22.4</v>
      </c>
      <c r="E29" s="17">
        <f>[25]Outubro!$C$8</f>
        <v>25</v>
      </c>
      <c r="F29" s="17">
        <f>[25]Outubro!$C$9</f>
        <v>30.7</v>
      </c>
      <c r="G29" s="17">
        <f>[25]Outubro!$C$10</f>
        <v>32.5</v>
      </c>
      <c r="H29" s="17">
        <f>[25]Outubro!$C$11</f>
        <v>35.299999999999997</v>
      </c>
      <c r="I29" s="17">
        <f>[25]Outubro!$C$12</f>
        <v>33.200000000000003</v>
      </c>
      <c r="J29" s="17">
        <f>[25]Outubro!$C$13</f>
        <v>28.3</v>
      </c>
      <c r="K29" s="17">
        <f>[25]Outubro!$C$14</f>
        <v>21.1</v>
      </c>
      <c r="L29" s="17">
        <f>[25]Outubro!$C$15</f>
        <v>17.3</v>
      </c>
      <c r="M29" s="17">
        <f>[25]Outubro!$C$16</f>
        <v>18.100000000000001</v>
      </c>
      <c r="N29" s="17">
        <f>[25]Outubro!$C$17</f>
        <v>23.1</v>
      </c>
      <c r="O29" s="17">
        <f>[25]Outubro!$C$18</f>
        <v>34.1</v>
      </c>
      <c r="P29" s="17">
        <f>[25]Outubro!$C$19</f>
        <v>35.299999999999997</v>
      </c>
      <c r="Q29" s="17">
        <f>[25]Outubro!$C$20</f>
        <v>34.700000000000003</v>
      </c>
      <c r="R29" s="17">
        <f>[25]Outubro!$C$21</f>
        <v>32.1</v>
      </c>
      <c r="S29" s="17">
        <f>[25]Outubro!$C$22</f>
        <v>32</v>
      </c>
      <c r="T29" s="17">
        <f>[25]Outubro!$C$23</f>
        <v>32.200000000000003</v>
      </c>
      <c r="U29" s="17">
        <f>[25]Outubro!$C$24</f>
        <v>36.4</v>
      </c>
      <c r="V29" s="17">
        <f>[25]Outubro!$C$25</f>
        <v>35.5</v>
      </c>
      <c r="W29" s="17">
        <f>[25]Outubro!$C$26</f>
        <v>35.700000000000003</v>
      </c>
      <c r="X29" s="17">
        <f>[25]Outubro!$C$27</f>
        <v>29.4</v>
      </c>
      <c r="Y29" s="17">
        <f>[25]Outubro!$C$28</f>
        <v>29.9</v>
      </c>
      <c r="Z29" s="17">
        <f>[25]Outubro!$C$29</f>
        <v>31.6</v>
      </c>
      <c r="AA29" s="17">
        <f>[25]Outubro!$C$30</f>
        <v>26.4</v>
      </c>
      <c r="AB29" s="17">
        <f>[25]Outubro!$C$31</f>
        <v>27.6</v>
      </c>
      <c r="AC29" s="17">
        <f>[25]Outubro!$C$32</f>
        <v>32.1</v>
      </c>
      <c r="AD29" s="17">
        <f>[25]Outubro!$C$33</f>
        <v>31.5</v>
      </c>
      <c r="AE29" s="17">
        <f>[25]Outubro!$C$34</f>
        <v>30.4</v>
      </c>
      <c r="AF29" s="17">
        <f>[25]Outubro!$C$35</f>
        <v>29.3</v>
      </c>
      <c r="AG29" s="29">
        <f t="shared" si="5"/>
        <v>36.4</v>
      </c>
      <c r="AH29" s="31">
        <f t="shared" si="6"/>
        <v>29.903225806451616</v>
      </c>
    </row>
    <row r="30" spans="1:34" ht="17.100000000000001" customHeight="1" x14ac:dyDescent="0.2">
      <c r="A30" s="15" t="s">
        <v>31</v>
      </c>
      <c r="B30" s="17">
        <f>[26]Outubro!$C$5</f>
        <v>31.8</v>
      </c>
      <c r="C30" s="17">
        <f>[26]Outubro!$C$6</f>
        <v>34.6</v>
      </c>
      <c r="D30" s="17">
        <f>[26]Outubro!$C$7</f>
        <v>27.5</v>
      </c>
      <c r="E30" s="17">
        <f>[26]Outubro!$C$8</f>
        <v>28.1</v>
      </c>
      <c r="F30" s="17">
        <f>[26]Outubro!$C$9</f>
        <v>33.5</v>
      </c>
      <c r="G30" s="17">
        <f>[26]Outubro!$C$10</f>
        <v>35.6</v>
      </c>
      <c r="H30" s="17">
        <f>[26]Outubro!$C$11</f>
        <v>33.1</v>
      </c>
      <c r="I30" s="17">
        <f>[26]Outubro!$C$12</f>
        <v>32.9</v>
      </c>
      <c r="J30" s="17">
        <f>[26]Outubro!$C$13</f>
        <v>33</v>
      </c>
      <c r="K30" s="17">
        <f>[26]Outubro!$C$14</f>
        <v>25.3</v>
      </c>
      <c r="L30" s="17">
        <f>[26]Outubro!$C$15</f>
        <v>18.7</v>
      </c>
      <c r="M30" s="17">
        <f>[26]Outubro!$C$16</f>
        <v>16.899999999999999</v>
      </c>
      <c r="N30" s="17">
        <f>[26]Outubro!$C$17</f>
        <v>29.8</v>
      </c>
      <c r="O30" s="17">
        <f>[26]Outubro!$C$18</f>
        <v>34.5</v>
      </c>
      <c r="P30" s="17">
        <f>[26]Outubro!$C$19</f>
        <v>35.200000000000003</v>
      </c>
      <c r="Q30" s="17">
        <f>[26]Outubro!$C$20</f>
        <v>37</v>
      </c>
      <c r="R30" s="17">
        <f>[26]Outubro!$C$21</f>
        <v>37.299999999999997</v>
      </c>
      <c r="S30" s="17">
        <f>[26]Outubro!$C$22</f>
        <v>36.799999999999997</v>
      </c>
      <c r="T30" s="17">
        <f>[26]Outubro!$C$23</f>
        <v>36.5</v>
      </c>
      <c r="U30" s="17">
        <f>[26]Outubro!$C$24</f>
        <v>36.1</v>
      </c>
      <c r="V30" s="17">
        <f>[26]Outubro!$C$25</f>
        <v>36.9</v>
      </c>
      <c r="W30" s="17">
        <f>[26]Outubro!$C$26</f>
        <v>37.5</v>
      </c>
      <c r="X30" s="17">
        <f>[26]Outubro!$C$27</f>
        <v>30.2</v>
      </c>
      <c r="Y30" s="17">
        <f>[26]Outubro!$C$28</f>
        <v>32.200000000000003</v>
      </c>
      <c r="Z30" s="17">
        <f>[26]Outubro!$C$29</f>
        <v>36</v>
      </c>
      <c r="AA30" s="17">
        <f>[26]Outubro!$C$30</f>
        <v>29.4</v>
      </c>
      <c r="AB30" s="17">
        <f>[26]Outubro!$C$31</f>
        <v>29.5</v>
      </c>
      <c r="AC30" s="17">
        <f>[26]Outubro!$C$32</f>
        <v>32.200000000000003</v>
      </c>
      <c r="AD30" s="17">
        <f>[26]Outubro!$C$33</f>
        <v>33.4</v>
      </c>
      <c r="AE30" s="17">
        <f>[26]Outubro!$C$34</f>
        <v>32.200000000000003</v>
      </c>
      <c r="AF30" s="17">
        <f>[26]Outubro!$C$35</f>
        <v>27.8</v>
      </c>
      <c r="AG30" s="29">
        <f t="shared" si="5"/>
        <v>37.5</v>
      </c>
      <c r="AH30" s="31">
        <f t="shared" si="6"/>
        <v>31.983870967741936</v>
      </c>
    </row>
    <row r="31" spans="1:34" ht="17.100000000000001" customHeight="1" x14ac:dyDescent="0.2">
      <c r="A31" s="15" t="s">
        <v>48</v>
      </c>
      <c r="B31" s="17">
        <f>[27]Outubro!$C$5</f>
        <v>33.700000000000003</v>
      </c>
      <c r="C31" s="17">
        <f>[27]Outubro!$C$6</f>
        <v>37.5</v>
      </c>
      <c r="D31" s="17">
        <f>[27]Outubro!$C$7</f>
        <v>30.8</v>
      </c>
      <c r="E31" s="17">
        <f>[27]Outubro!$C$8</f>
        <v>30.2</v>
      </c>
      <c r="F31" s="17">
        <f>[27]Outubro!$C$9</f>
        <v>36.200000000000003</v>
      </c>
      <c r="G31" s="17">
        <f>[27]Outubro!$C$10</f>
        <v>38.5</v>
      </c>
      <c r="H31" s="17">
        <f>[27]Outubro!$C$11</f>
        <v>35.299999999999997</v>
      </c>
      <c r="I31" s="17">
        <f>[27]Outubro!$C$12</f>
        <v>36.5</v>
      </c>
      <c r="J31" s="17">
        <f>[27]Outubro!$C$13</f>
        <v>34.6</v>
      </c>
      <c r="K31" s="17">
        <f>[27]Outubro!$C$14</f>
        <v>27.3</v>
      </c>
      <c r="L31" s="17">
        <f>[27]Outubro!$C$15</f>
        <v>21.4</v>
      </c>
      <c r="M31" s="17">
        <f>[27]Outubro!$C$16</f>
        <v>19.399999999999999</v>
      </c>
      <c r="N31" s="17">
        <f>[27]Outubro!$C$17</f>
        <v>31.5</v>
      </c>
      <c r="O31" s="17">
        <f>[27]Outubro!$C$18</f>
        <v>35.1</v>
      </c>
      <c r="P31" s="17">
        <f>[27]Outubro!$C$19</f>
        <v>35.700000000000003</v>
      </c>
      <c r="Q31" s="17">
        <f>[27]Outubro!$C$20</f>
        <v>37.6</v>
      </c>
      <c r="R31" s="17">
        <f>[27]Outubro!$C$21</f>
        <v>39.299999999999997</v>
      </c>
      <c r="S31" s="17">
        <f>[27]Outubro!$C$22</f>
        <v>36.5</v>
      </c>
      <c r="T31" s="17">
        <f>[27]Outubro!$C$23</f>
        <v>37.799999999999997</v>
      </c>
      <c r="U31" s="17">
        <f>[27]Outubro!$C$24</f>
        <v>37.1</v>
      </c>
      <c r="V31" s="17">
        <f>[27]Outubro!$C$25</f>
        <v>37.299999999999997</v>
      </c>
      <c r="W31" s="17">
        <f>[27]Outubro!$C$26</f>
        <v>37.6</v>
      </c>
      <c r="X31" s="17">
        <f>[27]Outubro!$C$27</f>
        <v>36.700000000000003</v>
      </c>
      <c r="Y31" s="17">
        <f>[27]Outubro!$C$28</f>
        <v>33.9</v>
      </c>
      <c r="Z31" s="17">
        <f>[27]Outubro!$C$29</f>
        <v>31.2</v>
      </c>
      <c r="AA31" s="17">
        <f>[27]Outubro!$C$30</f>
        <v>30.1</v>
      </c>
      <c r="AB31" s="17">
        <f>[27]Outubro!$C$31</f>
        <v>35.200000000000003</v>
      </c>
      <c r="AC31" s="17">
        <f>[27]Outubro!$C$32</f>
        <v>30.1</v>
      </c>
      <c r="AD31" s="17">
        <f>[27]Outubro!$C$33</f>
        <v>32.299999999999997</v>
      </c>
      <c r="AE31" s="17">
        <f>[27]Outubro!$C$34</f>
        <v>32.4</v>
      </c>
      <c r="AF31" s="17">
        <f>[27]Outubro!$C$35</f>
        <v>25.2</v>
      </c>
      <c r="AG31" s="29">
        <f>MAX(B31:AF31)</f>
        <v>39.299999999999997</v>
      </c>
      <c r="AH31" s="31">
        <f>AVERAGE(B31:AF31)</f>
        <v>33.354838709677416</v>
      </c>
    </row>
    <row r="32" spans="1:34" ht="17.100000000000001" customHeight="1" x14ac:dyDescent="0.2">
      <c r="A32" s="15" t="s">
        <v>20</v>
      </c>
      <c r="B32" s="17">
        <f>[28]Outubro!$C$5</f>
        <v>35.700000000000003</v>
      </c>
      <c r="C32" s="17">
        <f>[28]Outubro!$C$6</f>
        <v>38.9</v>
      </c>
      <c r="D32" s="17">
        <f>[28]Outubro!$C$7</f>
        <v>28.8</v>
      </c>
      <c r="E32" s="17">
        <f>[28]Outubro!$C$8</f>
        <v>29.1</v>
      </c>
      <c r="F32" s="17">
        <f>[28]Outubro!$C$9</f>
        <v>34.700000000000003</v>
      </c>
      <c r="G32" s="17">
        <f>[28]Outubro!$C$10</f>
        <v>35.299999999999997</v>
      </c>
      <c r="H32" s="17">
        <f>[28]Outubro!$C$11</f>
        <v>37.5</v>
      </c>
      <c r="I32" s="17">
        <f>[28]Outubro!$C$12</f>
        <v>37.700000000000003</v>
      </c>
      <c r="J32" s="17">
        <f>[28]Outubro!$C$13</f>
        <v>35.5</v>
      </c>
      <c r="K32" s="17">
        <f>[28]Outubro!$C$14</f>
        <v>28.7</v>
      </c>
      <c r="L32" s="17">
        <f>[28]Outubro!$C$15</f>
        <v>25.7</v>
      </c>
      <c r="M32" s="17">
        <f>[28]Outubro!$C$16</f>
        <v>22.1</v>
      </c>
      <c r="N32" s="17">
        <f>[28]Outubro!$C$17</f>
        <v>32.4</v>
      </c>
      <c r="O32" s="17">
        <f>[28]Outubro!$C$18</f>
        <v>38.200000000000003</v>
      </c>
      <c r="P32" s="17">
        <f>[28]Outubro!$C$19</f>
        <v>38.700000000000003</v>
      </c>
      <c r="Q32" s="17">
        <f>[28]Outubro!$C$20</f>
        <v>40.1</v>
      </c>
      <c r="R32" s="17">
        <f>[28]Outubro!$C$21</f>
        <v>39.5</v>
      </c>
      <c r="S32" s="17">
        <f>[28]Outubro!$C$22</f>
        <v>36.1</v>
      </c>
      <c r="T32" s="17">
        <f>[28]Outubro!$C$23</f>
        <v>37.4</v>
      </c>
      <c r="U32" s="17">
        <f>[28]Outubro!$C$24</f>
        <v>40.1</v>
      </c>
      <c r="V32" s="17">
        <f>[28]Outubro!$C$25</f>
        <v>39</v>
      </c>
      <c r="W32" s="17">
        <f>[28]Outubro!$C$26</f>
        <v>39.4</v>
      </c>
      <c r="X32" s="17">
        <f>[28]Outubro!$C$27</f>
        <v>32</v>
      </c>
      <c r="Y32" s="17">
        <f>[28]Outubro!$C$28</f>
        <v>34.299999999999997</v>
      </c>
      <c r="Z32" s="17">
        <f>[28]Outubro!$C$29</f>
        <v>34.700000000000003</v>
      </c>
      <c r="AA32" s="17">
        <f>[28]Outubro!$C$30</f>
        <v>34.299999999999997</v>
      </c>
      <c r="AB32" s="17">
        <f>[28]Outubro!$C$31</f>
        <v>35.700000000000003</v>
      </c>
      <c r="AC32" s="17">
        <f>[28]Outubro!$C$32</f>
        <v>31.4</v>
      </c>
      <c r="AD32" s="17">
        <f>[28]Outubro!$C$33</f>
        <v>35</v>
      </c>
      <c r="AE32" s="17">
        <f>[28]Outubro!$C$34</f>
        <v>35.6</v>
      </c>
      <c r="AF32" s="17">
        <f>[28]Outubro!$C$35</f>
        <v>24.7</v>
      </c>
      <c r="AG32" s="29">
        <f>MAX(B32:AF32)</f>
        <v>40.1</v>
      </c>
      <c r="AH32" s="31">
        <f>AVERAGE(B32:AF32)</f>
        <v>34.461290322580645</v>
      </c>
    </row>
    <row r="33" spans="1:35" s="5" customFormat="1" ht="17.100000000000001" customHeight="1" thickBot="1" x14ac:dyDescent="0.25">
      <c r="A33" s="82" t="s">
        <v>33</v>
      </c>
      <c r="B33" s="83">
        <f t="shared" ref="B33:AG33" si="7">MAX(B5:B32)</f>
        <v>35.700000000000003</v>
      </c>
      <c r="C33" s="83">
        <f t="shared" si="7"/>
        <v>39.4</v>
      </c>
      <c r="D33" s="83">
        <f t="shared" si="7"/>
        <v>30.9</v>
      </c>
      <c r="E33" s="83">
        <f t="shared" si="7"/>
        <v>30.4</v>
      </c>
      <c r="F33" s="83">
        <f t="shared" si="7"/>
        <v>36.200000000000003</v>
      </c>
      <c r="G33" s="83">
        <f t="shared" si="7"/>
        <v>38.5</v>
      </c>
      <c r="H33" s="83">
        <f t="shared" si="7"/>
        <v>37.6</v>
      </c>
      <c r="I33" s="83">
        <f t="shared" si="7"/>
        <v>38.200000000000003</v>
      </c>
      <c r="J33" s="83">
        <f t="shared" si="7"/>
        <v>38.1</v>
      </c>
      <c r="K33" s="83">
        <f t="shared" si="7"/>
        <v>31.1</v>
      </c>
      <c r="L33" s="83">
        <f t="shared" si="7"/>
        <v>29.8</v>
      </c>
      <c r="M33" s="83">
        <f t="shared" si="7"/>
        <v>28.5</v>
      </c>
      <c r="N33" s="83">
        <f t="shared" si="7"/>
        <v>35.200000000000003</v>
      </c>
      <c r="O33" s="83">
        <f t="shared" si="7"/>
        <v>38.299999999999997</v>
      </c>
      <c r="P33" s="83">
        <f t="shared" si="7"/>
        <v>40.200000000000003</v>
      </c>
      <c r="Q33" s="83">
        <f t="shared" si="7"/>
        <v>40.200000000000003</v>
      </c>
      <c r="R33" s="83">
        <f t="shared" si="7"/>
        <v>41.3</v>
      </c>
      <c r="S33" s="83">
        <f t="shared" si="7"/>
        <v>40.1</v>
      </c>
      <c r="T33" s="83">
        <f t="shared" si="7"/>
        <v>40.5</v>
      </c>
      <c r="U33" s="83">
        <f t="shared" si="7"/>
        <v>40.9</v>
      </c>
      <c r="V33" s="83">
        <f t="shared" si="7"/>
        <v>40.700000000000003</v>
      </c>
      <c r="W33" s="83">
        <f t="shared" si="7"/>
        <v>40.799999999999997</v>
      </c>
      <c r="X33" s="83">
        <f t="shared" si="7"/>
        <v>40.5</v>
      </c>
      <c r="Y33" s="83">
        <f t="shared" si="7"/>
        <v>36.799999999999997</v>
      </c>
      <c r="Z33" s="83">
        <f t="shared" si="7"/>
        <v>38.9</v>
      </c>
      <c r="AA33" s="83">
        <f t="shared" si="7"/>
        <v>36.200000000000003</v>
      </c>
      <c r="AB33" s="83">
        <f t="shared" si="7"/>
        <v>38.9</v>
      </c>
      <c r="AC33" s="83">
        <f t="shared" si="7"/>
        <v>33.200000000000003</v>
      </c>
      <c r="AD33" s="83">
        <f t="shared" si="7"/>
        <v>37.5</v>
      </c>
      <c r="AE33" s="83">
        <f t="shared" si="7"/>
        <v>35.6</v>
      </c>
      <c r="AF33" s="83">
        <f t="shared" si="7"/>
        <v>31.5</v>
      </c>
      <c r="AG33" s="84">
        <f t="shared" si="7"/>
        <v>41.3</v>
      </c>
      <c r="AH33" s="108">
        <f>AVERAGE(AH5:AH32)</f>
        <v>32.540025107262032</v>
      </c>
    </row>
    <row r="34" spans="1:35" x14ac:dyDescent="0.2">
      <c r="A34" s="110"/>
      <c r="B34" s="85"/>
      <c r="C34" s="85"/>
      <c r="D34" s="85" t="s">
        <v>134</v>
      </c>
      <c r="E34" s="85"/>
      <c r="F34" s="85"/>
      <c r="G34" s="85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90"/>
      <c r="AE34" s="91"/>
      <c r="AF34" s="92"/>
      <c r="AG34" s="92"/>
      <c r="AH34" s="93"/>
    </row>
    <row r="35" spans="1:35" x14ac:dyDescent="0.2">
      <c r="A35" s="109"/>
      <c r="B35" s="87"/>
      <c r="C35" s="87"/>
      <c r="D35" s="87"/>
      <c r="E35" s="87"/>
      <c r="F35" s="87"/>
      <c r="G35" s="87"/>
      <c r="H35" s="94"/>
      <c r="I35" s="94"/>
      <c r="J35" s="94"/>
      <c r="K35" s="94"/>
      <c r="L35" s="94"/>
      <c r="M35" s="94" t="s">
        <v>49</v>
      </c>
      <c r="N35" s="94"/>
      <c r="O35" s="94"/>
      <c r="P35" s="94"/>
      <c r="Q35" s="94"/>
      <c r="R35" s="94"/>
      <c r="S35" s="94"/>
      <c r="T35" s="94"/>
      <c r="U35" s="94"/>
      <c r="V35" s="94" t="s">
        <v>53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5"/>
      <c r="AH35" s="100"/>
    </row>
    <row r="36" spans="1:35" x14ac:dyDescent="0.2">
      <c r="A36" s="109"/>
      <c r="B36" s="87"/>
      <c r="C36" s="87" t="s">
        <v>135</v>
      </c>
      <c r="D36" s="87"/>
      <c r="E36" s="87"/>
      <c r="F36" s="87"/>
      <c r="G36" s="87"/>
      <c r="H36" s="94"/>
      <c r="I36" s="94"/>
      <c r="J36" s="97"/>
      <c r="K36" s="97"/>
      <c r="L36" s="97"/>
      <c r="M36" s="97" t="s">
        <v>50</v>
      </c>
      <c r="N36" s="97"/>
      <c r="O36" s="97"/>
      <c r="P36" s="97"/>
      <c r="Q36" s="94"/>
      <c r="R36" s="94"/>
      <c r="S36" s="94"/>
      <c r="T36" s="94"/>
      <c r="U36" s="94"/>
      <c r="V36" s="97" t="s">
        <v>54</v>
      </c>
      <c r="W36" s="97"/>
      <c r="X36" s="94"/>
      <c r="Y36" s="94"/>
      <c r="Z36" s="94"/>
      <c r="AA36" s="94"/>
      <c r="AB36" s="94"/>
      <c r="AC36" s="94"/>
      <c r="AD36" s="95"/>
      <c r="AE36" s="98"/>
      <c r="AF36" s="99"/>
      <c r="AG36" s="94"/>
      <c r="AH36" s="100"/>
      <c r="AI36" s="2"/>
    </row>
    <row r="37" spans="1:35" ht="13.5" thickBot="1" x14ac:dyDescent="0.25">
      <c r="A37" s="111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4"/>
      <c r="AE37" s="105"/>
      <c r="AF37" s="106"/>
      <c r="AG37" s="112"/>
      <c r="AH37" s="107"/>
      <c r="AI37" s="2"/>
    </row>
    <row r="42" spans="1:35" x14ac:dyDescent="0.2">
      <c r="S42" s="2" t="s">
        <v>51</v>
      </c>
    </row>
    <row r="44" spans="1:35" x14ac:dyDescent="0.2">
      <c r="W44" s="2" t="s">
        <v>51</v>
      </c>
    </row>
  </sheetData>
  <mergeCells count="34">
    <mergeCell ref="B3:B4"/>
    <mergeCell ref="C3:C4"/>
    <mergeCell ref="T3:T4"/>
    <mergeCell ref="M3:M4"/>
    <mergeCell ref="N3:N4"/>
    <mergeCell ref="AF3:AF4"/>
    <mergeCell ref="F3:F4"/>
    <mergeCell ref="AE3:AE4"/>
    <mergeCell ref="S3:S4"/>
    <mergeCell ref="L3:L4"/>
    <mergeCell ref="G3:G4"/>
    <mergeCell ref="U3:U4"/>
    <mergeCell ref="H3:H4"/>
    <mergeCell ref="V3:V4"/>
    <mergeCell ref="K3:K4"/>
    <mergeCell ref="J3:J4"/>
    <mergeCell ref="I3:I4"/>
    <mergeCell ref="O3:O4"/>
    <mergeCell ref="B2:AG2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A2:A4"/>
    <mergeCell ref="D3: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A25" zoomScale="90" zoomScaleNormal="90" workbookViewId="0">
      <selection activeCell="N43" sqref="N43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4" ht="20.100000000000001" customHeight="1" x14ac:dyDescent="0.2">
      <c r="A1" s="136" t="s">
        <v>24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</row>
    <row r="2" spans="1:34" s="4" customFormat="1" ht="20.100000000000001" customHeight="1" x14ac:dyDescent="0.2">
      <c r="A2" s="135" t="s">
        <v>21</v>
      </c>
      <c r="B2" s="133" t="s">
        <v>136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81"/>
    </row>
    <row r="3" spans="1:34" s="5" customFormat="1" ht="20.100000000000001" customHeight="1" x14ac:dyDescent="0.2">
      <c r="A3" s="135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26" t="s">
        <v>40</v>
      </c>
      <c r="AH3" s="34" t="s">
        <v>38</v>
      </c>
    </row>
    <row r="4" spans="1:34" s="5" customFormat="1" ht="20.100000000000001" customHeight="1" x14ac:dyDescent="0.2">
      <c r="A4" s="13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26" t="s">
        <v>37</v>
      </c>
      <c r="AH4" s="34" t="s">
        <v>37</v>
      </c>
    </row>
    <row r="5" spans="1:34" s="5" customFormat="1" ht="20.100000000000001" customHeight="1" x14ac:dyDescent="0.2">
      <c r="A5" s="15" t="s">
        <v>44</v>
      </c>
      <c r="B5" s="17">
        <f>[1]Outubro!$D$5</f>
        <v>17.5</v>
      </c>
      <c r="C5" s="17">
        <f>[1]Outubro!$D$6</f>
        <v>20.6</v>
      </c>
      <c r="D5" s="17">
        <f>[1]Outubro!$D$7</f>
        <v>20.2</v>
      </c>
      <c r="E5" s="17">
        <f>[1]Outubro!$D$8</f>
        <v>19.7</v>
      </c>
      <c r="F5" s="17">
        <f>[1]Outubro!$D$9</f>
        <v>18.899999999999999</v>
      </c>
      <c r="G5" s="17">
        <f>[1]Outubro!$D$10</f>
        <v>20.100000000000001</v>
      </c>
      <c r="H5" s="17">
        <f>[1]Outubro!$D$11</f>
        <v>19.5</v>
      </c>
      <c r="I5" s="17">
        <f>[1]Outubro!$D$12</f>
        <v>22.8</v>
      </c>
      <c r="J5" s="17">
        <f>[1]Outubro!$D$13</f>
        <v>22.6</v>
      </c>
      <c r="K5" s="17">
        <f>[1]Outubro!$D$14</f>
        <v>20.8</v>
      </c>
      <c r="L5" s="17">
        <f>[1]Outubro!$D$15</f>
        <v>19.2</v>
      </c>
      <c r="M5" s="17">
        <f>[1]Outubro!$D$16</f>
        <v>17.2</v>
      </c>
      <c r="N5" s="17">
        <f>[1]Outubro!$D$17</f>
        <v>16.100000000000001</v>
      </c>
      <c r="O5" s="17">
        <f>[1]Outubro!$D$18</f>
        <v>18.8</v>
      </c>
      <c r="P5" s="17">
        <f>[1]Outubro!$D$19</f>
        <v>21.1</v>
      </c>
      <c r="Q5" s="17">
        <f>[1]Outubro!$D$20</f>
        <v>21.6</v>
      </c>
      <c r="R5" s="17">
        <f>[1]Outubro!$D$21</f>
        <v>21.1</v>
      </c>
      <c r="S5" s="17">
        <f>[1]Outubro!$D$22</f>
        <v>23.1</v>
      </c>
      <c r="T5" s="17">
        <f>[1]Outubro!$D$23</f>
        <v>19.399999999999999</v>
      </c>
      <c r="U5" s="17">
        <f>[1]Outubro!$D$24</f>
        <v>21.5</v>
      </c>
      <c r="V5" s="17">
        <f>[1]Outubro!$D$25</f>
        <v>22.4</v>
      </c>
      <c r="W5" s="17">
        <f>[1]Outubro!$D$26</f>
        <v>22.5</v>
      </c>
      <c r="X5" s="17">
        <f>[1]Outubro!$D$27</f>
        <v>21.5</v>
      </c>
      <c r="Y5" s="17">
        <f>[1]Outubro!$D$28</f>
        <v>19.5</v>
      </c>
      <c r="Z5" s="17">
        <f>[1]Outubro!$D$29</f>
        <v>21.1</v>
      </c>
      <c r="AA5" s="17">
        <f>[1]Outubro!$D$30</f>
        <v>22.4</v>
      </c>
      <c r="AB5" s="17">
        <f>[1]Outubro!$D$31</f>
        <v>21.1</v>
      </c>
      <c r="AC5" s="17">
        <f>[1]Outubro!$D$32</f>
        <v>21</v>
      </c>
      <c r="AD5" s="17">
        <f>[1]Outubro!$D$33</f>
        <v>21</v>
      </c>
      <c r="AE5" s="17">
        <f>[1]Outubro!$D$34</f>
        <v>21</v>
      </c>
      <c r="AF5" s="17">
        <f>[1]Outubro!$D$35</f>
        <v>22</v>
      </c>
      <c r="AG5" s="27">
        <f>MIN(B5:AF5)</f>
        <v>16.100000000000001</v>
      </c>
      <c r="AH5" s="35">
        <f>AVERAGE(B5:AF5)</f>
        <v>20.558064516129033</v>
      </c>
    </row>
    <row r="6" spans="1:34" ht="17.100000000000001" customHeight="1" x14ac:dyDescent="0.2">
      <c r="A6" s="15" t="s">
        <v>0</v>
      </c>
      <c r="B6" s="17">
        <f>[2]Outubro!$D$5</f>
        <v>20.399999999999999</v>
      </c>
      <c r="C6" s="17">
        <f>[2]Outubro!$D$6</f>
        <v>22.3</v>
      </c>
      <c r="D6" s="17">
        <f>[2]Outubro!$D$7</f>
        <v>21.7</v>
      </c>
      <c r="E6" s="17">
        <f>[2]Outubro!$D$8</f>
        <v>21.4</v>
      </c>
      <c r="F6" s="17">
        <f>[2]Outubro!$D$9</f>
        <v>19.2</v>
      </c>
      <c r="G6" s="17">
        <f>[2]Outubro!$D$10</f>
        <v>19.8</v>
      </c>
      <c r="H6" s="17">
        <f>[2]Outubro!$D$11</f>
        <v>19.8</v>
      </c>
      <c r="I6" s="17">
        <f>[2]Outubro!$D$12</f>
        <v>23.3</v>
      </c>
      <c r="J6" s="17">
        <f>[2]Outubro!$D$13</f>
        <v>20.8</v>
      </c>
      <c r="K6" s="17">
        <f>[2]Outubro!$D$14</f>
        <v>15.9</v>
      </c>
      <c r="L6" s="17">
        <f>[2]Outubro!$D$15</f>
        <v>13.7</v>
      </c>
      <c r="M6" s="17">
        <f>[2]Outubro!$D$16</f>
        <v>13.4</v>
      </c>
      <c r="N6" s="17">
        <f>[2]Outubro!$D$17</f>
        <v>14.3</v>
      </c>
      <c r="O6" s="17">
        <f>[2]Outubro!$D$18</f>
        <v>17.2</v>
      </c>
      <c r="P6" s="17">
        <f>[2]Outubro!$D$19</f>
        <v>22.7</v>
      </c>
      <c r="Q6" s="17">
        <f>[2]Outubro!$D$20</f>
        <v>23.4</v>
      </c>
      <c r="R6" s="17">
        <f>[2]Outubro!$D$21</f>
        <v>19.100000000000001</v>
      </c>
      <c r="S6" s="17">
        <f>[2]Outubro!$D$22</f>
        <v>18.600000000000001</v>
      </c>
      <c r="T6" s="17">
        <f>[2]Outubro!$D$23</f>
        <v>18.899999999999999</v>
      </c>
      <c r="U6" s="17">
        <f>[2]Outubro!$D$24</f>
        <v>21.7</v>
      </c>
      <c r="V6" s="17">
        <f>[2]Outubro!$D$25</f>
        <v>24.9</v>
      </c>
      <c r="W6" s="17">
        <f>[2]Outubro!$D$26</f>
        <v>26.4</v>
      </c>
      <c r="X6" s="17">
        <f>[2]Outubro!$D$27</f>
        <v>19.8</v>
      </c>
      <c r="Y6" s="17">
        <f>[2]Outubro!$D$28</f>
        <v>19.899999999999999</v>
      </c>
      <c r="Z6" s="17">
        <f>[2]Outubro!$D$29</f>
        <v>20.399999999999999</v>
      </c>
      <c r="AA6" s="17">
        <f>[2]Outubro!$D$30</f>
        <v>21.5</v>
      </c>
      <c r="AB6" s="17">
        <f>[2]Outubro!$D$31</f>
        <v>18.8</v>
      </c>
      <c r="AC6" s="17">
        <f>[2]Outubro!$D$32</f>
        <v>18.100000000000001</v>
      </c>
      <c r="AD6" s="17">
        <f>[2]Outubro!$D$33</f>
        <v>19.3</v>
      </c>
      <c r="AE6" s="17">
        <f>[2]Outubro!$D$34</f>
        <v>19.7</v>
      </c>
      <c r="AF6" s="17">
        <f>[2]Outubro!$D$35</f>
        <v>19.899999999999999</v>
      </c>
      <c r="AG6" s="28">
        <f t="shared" ref="AG6:AG16" si="1">MIN(B6:AF6)</f>
        <v>13.4</v>
      </c>
      <c r="AH6" s="31">
        <f>AVERAGE(B6:AF6)</f>
        <v>19.880645161290321</v>
      </c>
    </row>
    <row r="7" spans="1:34" ht="17.100000000000001" customHeight="1" x14ac:dyDescent="0.2">
      <c r="A7" s="15" t="s">
        <v>1</v>
      </c>
      <c r="B7" s="17">
        <f>[3]Outubro!$D$5</f>
        <v>17.8</v>
      </c>
      <c r="C7" s="17">
        <f>[3]Outubro!$D$6</f>
        <v>22.1</v>
      </c>
      <c r="D7" s="17">
        <f>[3]Outubro!$D$7</f>
        <v>23.5</v>
      </c>
      <c r="E7" s="17">
        <f>[3]Outubro!$D$8</f>
        <v>20.5</v>
      </c>
      <c r="F7" s="17">
        <f>[3]Outubro!$D$9</f>
        <v>20</v>
      </c>
      <c r="G7" s="17">
        <f>[3]Outubro!$D$10</f>
        <v>21.5</v>
      </c>
      <c r="H7" s="17">
        <f>[3]Outubro!$D$11</f>
        <v>23.7</v>
      </c>
      <c r="I7" s="17">
        <f>[3]Outubro!$D$12</f>
        <v>24.2</v>
      </c>
      <c r="J7" s="17">
        <f>[3]Outubro!$D$13</f>
        <v>25</v>
      </c>
      <c r="K7" s="17">
        <f>[3]Outubro!$D$14</f>
        <v>18.5</v>
      </c>
      <c r="L7" s="17">
        <f>[3]Outubro!$D$15</f>
        <v>16.7</v>
      </c>
      <c r="M7" s="17">
        <f>[3]Outubro!$D$16</f>
        <v>15.5</v>
      </c>
      <c r="N7" s="17">
        <f>[3]Outubro!$D$17</f>
        <v>16.2</v>
      </c>
      <c r="O7" s="17">
        <f>[3]Outubro!$D$18</f>
        <v>19.600000000000001</v>
      </c>
      <c r="P7" s="17">
        <f>[3]Outubro!$D$19</f>
        <v>25.3</v>
      </c>
      <c r="Q7" s="17">
        <f>[3]Outubro!$D$20</f>
        <v>21.2</v>
      </c>
      <c r="R7" s="17">
        <f>[3]Outubro!$D$21</f>
        <v>23.5</v>
      </c>
      <c r="S7" s="17">
        <f>[3]Outubro!$D$22</f>
        <v>23.2</v>
      </c>
      <c r="T7" s="17">
        <f>[3]Outubro!$D$23</f>
        <v>25.6</v>
      </c>
      <c r="U7" s="17">
        <f>[3]Outubro!$D$24</f>
        <v>24.6</v>
      </c>
      <c r="V7" s="17">
        <f>[3]Outubro!$D$25</f>
        <v>24.8</v>
      </c>
      <c r="W7" s="17">
        <f>[3]Outubro!$D$26</f>
        <v>24.2</v>
      </c>
      <c r="X7" s="17">
        <f>[3]Outubro!$D$27</f>
        <v>23.6</v>
      </c>
      <c r="Y7" s="17">
        <f>[3]Outubro!$D$28</f>
        <v>22.4</v>
      </c>
      <c r="Z7" s="17">
        <f>[3]Outubro!$D$29</f>
        <v>24.5</v>
      </c>
      <c r="AA7" s="17">
        <f>[3]Outubro!$D$30</f>
        <v>24.4</v>
      </c>
      <c r="AB7" s="17">
        <f>[3]Outubro!$D$31</f>
        <v>22.4</v>
      </c>
      <c r="AC7" s="17">
        <f>[3]Outubro!$D$32</f>
        <v>22</v>
      </c>
      <c r="AD7" s="17">
        <f>[3]Outubro!$D$33</f>
        <v>22.4</v>
      </c>
      <c r="AE7" s="17">
        <f>[3]Outubro!$D$34</f>
        <v>23.6</v>
      </c>
      <c r="AF7" s="17">
        <f>[3]Outubro!$D$35</f>
        <v>22.9</v>
      </c>
      <c r="AG7" s="28">
        <f t="shared" si="1"/>
        <v>15.5</v>
      </c>
      <c r="AH7" s="31">
        <f t="shared" ref="AH7:AH15" si="2">AVERAGE(B7:AF7)</f>
        <v>22.109677419354838</v>
      </c>
    </row>
    <row r="8" spans="1:34" ht="17.100000000000001" customHeight="1" x14ac:dyDescent="0.2">
      <c r="A8" s="15" t="s">
        <v>74</v>
      </c>
      <c r="B8" s="17">
        <f>[4]Outubro!$D$5</f>
        <v>18.7</v>
      </c>
      <c r="C8" s="17">
        <f>[4]Outubro!$D$6</f>
        <v>22.6</v>
      </c>
      <c r="D8" s="17">
        <f>[4]Outubro!$D$7</f>
        <v>21.1</v>
      </c>
      <c r="E8" s="17">
        <f>[4]Outubro!$D$8</f>
        <v>20.100000000000001</v>
      </c>
      <c r="F8" s="17">
        <f>[4]Outubro!$D$9</f>
        <v>21.5</v>
      </c>
      <c r="G8" s="17">
        <f>[4]Outubro!$D$10</f>
        <v>20.3</v>
      </c>
      <c r="H8" s="17">
        <f>[4]Outubro!$D$11</f>
        <v>22</v>
      </c>
      <c r="I8" s="17">
        <f>[4]Outubro!$D$12</f>
        <v>25.1</v>
      </c>
      <c r="J8" s="17">
        <f>[4]Outubro!$D$13</f>
        <v>21.6</v>
      </c>
      <c r="K8" s="17">
        <f>[4]Outubro!$D$14</f>
        <v>20.3</v>
      </c>
      <c r="L8" s="17">
        <f>[4]Outubro!$D$15</f>
        <v>18.100000000000001</v>
      </c>
      <c r="M8" s="17">
        <f>[4]Outubro!$D$16</f>
        <v>16.600000000000001</v>
      </c>
      <c r="N8" s="17">
        <f>[4]Outubro!$D$17</f>
        <v>16.899999999999999</v>
      </c>
      <c r="O8" s="17">
        <f>[4]Outubro!$D$18</f>
        <v>22.4</v>
      </c>
      <c r="P8" s="17">
        <f>[4]Outubro!$D$19</f>
        <v>25.2</v>
      </c>
      <c r="Q8" s="17">
        <f>[4]Outubro!$D$20</f>
        <v>25.1</v>
      </c>
      <c r="R8" s="17">
        <f>[4]Outubro!$D$21</f>
        <v>25.6</v>
      </c>
      <c r="S8" s="17">
        <f>[4]Outubro!$D$22</f>
        <v>21.2</v>
      </c>
      <c r="T8" s="17">
        <f>[4]Outubro!$D$23</f>
        <v>18</v>
      </c>
      <c r="U8" s="17">
        <f>[4]Outubro!$D$24</f>
        <v>24.5</v>
      </c>
      <c r="V8" s="17">
        <f>[4]Outubro!$D$25</f>
        <v>23.3</v>
      </c>
      <c r="W8" s="17">
        <f>[4]Outubro!$D$26</f>
        <v>24.5</v>
      </c>
      <c r="X8" s="17">
        <f>[4]Outubro!$D$27</f>
        <v>20.3</v>
      </c>
      <c r="Y8" s="17">
        <f>[4]Outubro!$D$28</f>
        <v>21</v>
      </c>
      <c r="Z8" s="17">
        <f>[4]Outubro!$D$29</f>
        <v>20</v>
      </c>
      <c r="AA8" s="17">
        <f>[4]Outubro!$D$30</f>
        <v>20.7</v>
      </c>
      <c r="AB8" s="17">
        <f>[4]Outubro!$D$31</f>
        <v>21.5</v>
      </c>
      <c r="AC8" s="17">
        <f>[4]Outubro!$D$32</f>
        <v>20.9</v>
      </c>
      <c r="AD8" s="17">
        <f>[4]Outubro!$D$33</f>
        <v>22.1</v>
      </c>
      <c r="AE8" s="17">
        <f>[4]Outubro!$D$34</f>
        <v>20.6</v>
      </c>
      <c r="AF8" s="17">
        <f>[4]Outubro!$D$35</f>
        <v>21.7</v>
      </c>
      <c r="AG8" s="28">
        <f t="shared" si="1"/>
        <v>16.600000000000001</v>
      </c>
      <c r="AH8" s="31">
        <f t="shared" si="2"/>
        <v>21.403225806451616</v>
      </c>
    </row>
    <row r="9" spans="1:34" ht="17.100000000000001" customHeight="1" x14ac:dyDescent="0.2">
      <c r="A9" s="15" t="s">
        <v>45</v>
      </c>
      <c r="B9" s="17">
        <f>[5]Outubro!$D$5</f>
        <v>18.2</v>
      </c>
      <c r="C9" s="17">
        <f>[5]Outubro!$D$6</f>
        <v>21</v>
      </c>
      <c r="D9" s="17">
        <f>[5]Outubro!$D$7</f>
        <v>20.7</v>
      </c>
      <c r="E9" s="17">
        <f>[5]Outubro!$D$8</f>
        <v>17.899999999999999</v>
      </c>
      <c r="F9" s="17">
        <f>[5]Outubro!$D$9</f>
        <v>17.899999999999999</v>
      </c>
      <c r="G9" s="17">
        <f>[5]Outubro!$D$10</f>
        <v>20.5</v>
      </c>
      <c r="H9" s="17">
        <f>[5]Outubro!$D$11</f>
        <v>22.7</v>
      </c>
      <c r="I9" s="17">
        <f>[5]Outubro!$D$12</f>
        <v>24.4</v>
      </c>
      <c r="J9" s="17">
        <f>[5]Outubro!$D$13</f>
        <v>20.100000000000001</v>
      </c>
      <c r="K9" s="17">
        <f>[5]Outubro!$D$14</f>
        <v>16.100000000000001</v>
      </c>
      <c r="L9" s="17">
        <f>[5]Outubro!$D$15</f>
        <v>14</v>
      </c>
      <c r="M9" s="17">
        <f>[5]Outubro!$D$16</f>
        <v>14</v>
      </c>
      <c r="N9" s="17">
        <f>[5]Outubro!$D$17</f>
        <v>16.100000000000001</v>
      </c>
      <c r="O9" s="17">
        <f>[5]Outubro!$D$18</f>
        <v>20</v>
      </c>
      <c r="P9" s="17">
        <f>[5]Outubro!$D$19</f>
        <v>24.2</v>
      </c>
      <c r="Q9" s="17">
        <f>[5]Outubro!$D$20</f>
        <v>23.5</v>
      </c>
      <c r="R9" s="17">
        <f>[5]Outubro!$D$21</f>
        <v>20.5</v>
      </c>
      <c r="S9" s="17">
        <f>[5]Outubro!$D$22</f>
        <v>19.3</v>
      </c>
      <c r="T9" s="17">
        <f>[5]Outubro!$D$23</f>
        <v>20.6</v>
      </c>
      <c r="U9" s="17">
        <f>[5]Outubro!$D$24</f>
        <v>25.5</v>
      </c>
      <c r="V9" s="17">
        <f>[5]Outubro!$D$25</f>
        <v>25.2</v>
      </c>
      <c r="W9" s="17">
        <f>[5]Outubro!$D$26</f>
        <v>25.3</v>
      </c>
      <c r="X9" s="17">
        <f>[5]Outubro!$D$27</f>
        <v>23.7</v>
      </c>
      <c r="Y9" s="17">
        <f>[5]Outubro!$D$28</f>
        <v>21.2</v>
      </c>
      <c r="Z9" s="17">
        <f>[5]Outubro!$D$29</f>
        <v>22.1</v>
      </c>
      <c r="AA9" s="17">
        <f>[5]Outubro!$D$30</f>
        <v>20.8</v>
      </c>
      <c r="AB9" s="17">
        <f>[5]Outubro!$D$31</f>
        <v>18.899999999999999</v>
      </c>
      <c r="AC9" s="17">
        <f>[5]Outubro!$D$32</f>
        <v>20.399999999999999</v>
      </c>
      <c r="AD9" s="17">
        <f>[5]Outubro!$D$33</f>
        <v>20</v>
      </c>
      <c r="AE9" s="17">
        <f>[5]Outubro!$D$34</f>
        <v>22.1</v>
      </c>
      <c r="AF9" s="17">
        <f>[5]Outubro!$D$35</f>
        <v>21.3</v>
      </c>
      <c r="AG9" s="28">
        <f t="shared" ref="AG9" si="3">MIN(B9:AF9)</f>
        <v>14</v>
      </c>
      <c r="AH9" s="31">
        <f t="shared" ref="AH9" si="4">AVERAGE(B9:AF9)</f>
        <v>20.587096774193547</v>
      </c>
    </row>
    <row r="10" spans="1:34" ht="17.100000000000001" customHeight="1" x14ac:dyDescent="0.2">
      <c r="A10" s="15" t="s">
        <v>2</v>
      </c>
      <c r="B10" s="17">
        <f>[6]Outubro!$D$5</f>
        <v>18.899999999999999</v>
      </c>
      <c r="C10" s="17">
        <f>[6]Outubro!$D$6</f>
        <v>21.8</v>
      </c>
      <c r="D10" s="17">
        <f>[6]Outubro!$D$7</f>
        <v>20.399999999999999</v>
      </c>
      <c r="E10" s="17">
        <f>[6]Outubro!$D$8</f>
        <v>19</v>
      </c>
      <c r="F10" s="17">
        <f>[6]Outubro!$D$9</f>
        <v>18.2</v>
      </c>
      <c r="G10" s="17">
        <f>[6]Outubro!$D$10</f>
        <v>22.9</v>
      </c>
      <c r="H10" s="17">
        <f>[6]Outubro!$D$11</f>
        <v>24.6</v>
      </c>
      <c r="I10" s="17">
        <f>[6]Outubro!$D$12</f>
        <v>23</v>
      </c>
      <c r="J10" s="17">
        <f>[6]Outubro!$D$13</f>
        <v>22.6</v>
      </c>
      <c r="K10" s="17">
        <f>[6]Outubro!$D$14</f>
        <v>18.2</v>
      </c>
      <c r="L10" s="17">
        <f>[6]Outubro!$D$15</f>
        <v>15.5</v>
      </c>
      <c r="M10" s="17">
        <f>[6]Outubro!$D$16</f>
        <v>13.6</v>
      </c>
      <c r="N10" s="17">
        <f>[6]Outubro!$D$17</f>
        <v>14.8</v>
      </c>
      <c r="O10" s="17">
        <f>[6]Outubro!$D$18</f>
        <v>20.9</v>
      </c>
      <c r="P10" s="17">
        <f>[6]Outubro!$D$19</f>
        <v>24.2</v>
      </c>
      <c r="Q10" s="17">
        <f>[6]Outubro!$D$20</f>
        <v>23.6</v>
      </c>
      <c r="R10" s="17">
        <f>[6]Outubro!$D$21</f>
        <v>25.2</v>
      </c>
      <c r="S10" s="17">
        <f>[6]Outubro!$D$22</f>
        <v>22.8</v>
      </c>
      <c r="T10" s="17">
        <f>[6]Outubro!$D$23</f>
        <v>23.4</v>
      </c>
      <c r="U10" s="17">
        <f>[6]Outubro!$D$24</f>
        <v>25.2</v>
      </c>
      <c r="V10" s="17">
        <f>[6]Outubro!$D$25</f>
        <v>25.3</v>
      </c>
      <c r="W10" s="17">
        <f>[6]Outubro!$D$26</f>
        <v>26</v>
      </c>
      <c r="X10" s="17">
        <f>[6]Outubro!$D$27</f>
        <v>23.9</v>
      </c>
      <c r="Y10" s="17">
        <f>[6]Outubro!$D$28</f>
        <v>20.7</v>
      </c>
      <c r="Z10" s="17">
        <f>[6]Outubro!$D$29</f>
        <v>23.2</v>
      </c>
      <c r="AA10" s="17">
        <f>[6]Outubro!$D$30</f>
        <v>20.3</v>
      </c>
      <c r="AB10" s="17">
        <f>[6]Outubro!$D$31</f>
        <v>21</v>
      </c>
      <c r="AC10" s="17">
        <f>[6]Outubro!$D$32</f>
        <v>20.7</v>
      </c>
      <c r="AD10" s="17">
        <f>[6]Outubro!$D$33</f>
        <v>22</v>
      </c>
      <c r="AE10" s="17">
        <f>[6]Outubro!$D$34</f>
        <v>23.6</v>
      </c>
      <c r="AF10" s="17">
        <f>[6]Outubro!$D$35</f>
        <v>19.5</v>
      </c>
      <c r="AG10" s="28">
        <f t="shared" si="1"/>
        <v>13.6</v>
      </c>
      <c r="AH10" s="31">
        <f t="shared" si="2"/>
        <v>21.451612903225808</v>
      </c>
    </row>
    <row r="11" spans="1:34" ht="17.100000000000001" customHeight="1" x14ac:dyDescent="0.2">
      <c r="A11" s="15" t="s">
        <v>3</v>
      </c>
      <c r="B11" s="17">
        <f>[7]Outubro!$D$5</f>
        <v>19.399999999999999</v>
      </c>
      <c r="C11" s="17">
        <f>[7]Outubro!$D$6</f>
        <v>20.9</v>
      </c>
      <c r="D11" s="17">
        <f>[7]Outubro!$D$7</f>
        <v>20</v>
      </c>
      <c r="E11" s="17">
        <f>[7]Outubro!$D$8</f>
        <v>20.100000000000001</v>
      </c>
      <c r="F11" s="17">
        <f>[7]Outubro!$D$9</f>
        <v>18.8</v>
      </c>
      <c r="G11" s="17">
        <f>[7]Outubro!$D$10</f>
        <v>21</v>
      </c>
      <c r="H11" s="17">
        <f>[7]Outubro!$D$11</f>
        <v>20.3</v>
      </c>
      <c r="I11" s="17">
        <f>[7]Outubro!$D$12</f>
        <v>21.1</v>
      </c>
      <c r="J11" s="17">
        <f>[7]Outubro!$D$13</f>
        <v>22.5</v>
      </c>
      <c r="K11" s="17">
        <f>[7]Outubro!$D$14</f>
        <v>20.9</v>
      </c>
      <c r="L11" s="17">
        <f>[7]Outubro!$D$15</f>
        <v>21.8</v>
      </c>
      <c r="M11" s="17">
        <f>[7]Outubro!$D$16</f>
        <v>19.600000000000001</v>
      </c>
      <c r="N11" s="17">
        <f>[7]Outubro!$D$17</f>
        <v>16.3</v>
      </c>
      <c r="O11" s="17">
        <f>[7]Outubro!$D$18</f>
        <v>19.600000000000001</v>
      </c>
      <c r="P11" s="17">
        <f>[7]Outubro!$D$19</f>
        <v>18.8</v>
      </c>
      <c r="Q11" s="17">
        <f>[7]Outubro!$D$20</f>
        <v>21.3</v>
      </c>
      <c r="R11" s="17">
        <f>[7]Outubro!$D$21</f>
        <v>20.5</v>
      </c>
      <c r="S11" s="17">
        <f>[7]Outubro!$D$22</f>
        <v>25.1</v>
      </c>
      <c r="T11" s="17">
        <f>[7]Outubro!$D$23</f>
        <v>21.9</v>
      </c>
      <c r="U11" s="17">
        <f>[7]Outubro!$D$24</f>
        <v>21.6</v>
      </c>
      <c r="V11" s="17">
        <f>[7]Outubro!$D$25</f>
        <v>22.9</v>
      </c>
      <c r="W11" s="17">
        <f>[7]Outubro!$D$26</f>
        <v>22.2</v>
      </c>
      <c r="X11" s="17">
        <f>[7]Outubro!$D$27</f>
        <v>21.3</v>
      </c>
      <c r="Y11" s="17">
        <f>[7]Outubro!$D$28</f>
        <v>19.100000000000001</v>
      </c>
      <c r="Z11" s="17">
        <f>[7]Outubro!$D$29</f>
        <v>21.2</v>
      </c>
      <c r="AA11" s="17">
        <f>[7]Outubro!$D$30</f>
        <v>22.6</v>
      </c>
      <c r="AB11" s="17">
        <f>[7]Outubro!$D$31</f>
        <v>20.7</v>
      </c>
      <c r="AC11" s="17">
        <f>[7]Outubro!$D$32</f>
        <v>21.3</v>
      </c>
      <c r="AD11" s="17">
        <f>[7]Outubro!$D$33</f>
        <v>20.8</v>
      </c>
      <c r="AE11" s="17">
        <f>[7]Outubro!$D$34</f>
        <v>22.6</v>
      </c>
      <c r="AF11" s="17">
        <f>[7]Outubro!$D$35</f>
        <v>22</v>
      </c>
      <c r="AG11" s="28">
        <f t="shared" si="1"/>
        <v>16.3</v>
      </c>
      <c r="AH11" s="31">
        <f>AVERAGE(B11:AF11)</f>
        <v>20.909677419354839</v>
      </c>
    </row>
    <row r="12" spans="1:34" ht="17.100000000000001" customHeight="1" x14ac:dyDescent="0.2">
      <c r="A12" s="15" t="s">
        <v>4</v>
      </c>
      <c r="B12" s="17">
        <f>[8]Outubro!$D$5</f>
        <v>17.8</v>
      </c>
      <c r="C12" s="17">
        <f>[8]Outubro!$D$6</f>
        <v>22.8</v>
      </c>
      <c r="D12" s="17">
        <f>[8]Outubro!$D$7</f>
        <v>19</v>
      </c>
      <c r="E12" s="17">
        <f>[8]Outubro!$D$8</f>
        <v>18.8</v>
      </c>
      <c r="F12" s="17">
        <f>[8]Outubro!$D$9</f>
        <v>18.8</v>
      </c>
      <c r="G12" s="17">
        <f>[8]Outubro!$D$10</f>
        <v>20.7</v>
      </c>
      <c r="H12" s="17">
        <f>[8]Outubro!$D$11</f>
        <v>20.2</v>
      </c>
      <c r="I12" s="17">
        <f>[8]Outubro!$D$12</f>
        <v>21.9</v>
      </c>
      <c r="J12" s="17">
        <f>[8]Outubro!$D$13</f>
        <v>22.1</v>
      </c>
      <c r="K12" s="17">
        <f>[8]Outubro!$D$14</f>
        <v>19.399999999999999</v>
      </c>
      <c r="L12" s="17">
        <f>[8]Outubro!$D$15</f>
        <v>19.7</v>
      </c>
      <c r="M12" s="17">
        <f>[8]Outubro!$D$16</f>
        <v>16.2</v>
      </c>
      <c r="N12" s="17">
        <f>[8]Outubro!$D$17</f>
        <v>15.3</v>
      </c>
      <c r="O12" s="17">
        <f>[8]Outubro!$D$18</f>
        <v>20.6</v>
      </c>
      <c r="P12" s="17">
        <f>[8]Outubro!$D$19</f>
        <v>21.5</v>
      </c>
      <c r="Q12" s="17">
        <f>[8]Outubro!$D$20</f>
        <v>22.1</v>
      </c>
      <c r="R12" s="17">
        <f>[8]Outubro!$D$21</f>
        <v>22.7</v>
      </c>
      <c r="S12" s="17">
        <f>[8]Outubro!$D$22</f>
        <v>21.9</v>
      </c>
      <c r="T12" s="17">
        <f>[8]Outubro!$D$23</f>
        <v>20.3</v>
      </c>
      <c r="U12" s="17">
        <f>[8]Outubro!$D$24</f>
        <v>23.2</v>
      </c>
      <c r="V12" s="17">
        <f>[8]Outubro!$D$25</f>
        <v>21.6</v>
      </c>
      <c r="W12" s="17">
        <f>[8]Outubro!$D$26</f>
        <v>20.399999999999999</v>
      </c>
      <c r="X12" s="17">
        <f>[8]Outubro!$D$27</f>
        <v>19.7</v>
      </c>
      <c r="Y12" s="17">
        <f>[8]Outubro!$D$28</f>
        <v>19.2</v>
      </c>
      <c r="Z12" s="17">
        <f>[8]Outubro!$D$29</f>
        <v>20.9</v>
      </c>
      <c r="AA12" s="17">
        <f>[8]Outubro!$D$30</f>
        <v>19.8</v>
      </c>
      <c r="AB12" s="17">
        <f>[8]Outubro!$D$31</f>
        <v>20.100000000000001</v>
      </c>
      <c r="AC12" s="17">
        <f>[8]Outubro!$D$32</f>
        <v>18.600000000000001</v>
      </c>
      <c r="AD12" s="17">
        <f>[8]Outubro!$D$33</f>
        <v>20.7</v>
      </c>
      <c r="AE12" s="17">
        <f>[8]Outubro!$D$34</f>
        <v>21.3</v>
      </c>
      <c r="AF12" s="17">
        <f>[8]Outubro!$D$35</f>
        <v>19.7</v>
      </c>
      <c r="AG12" s="28">
        <f t="shared" si="1"/>
        <v>15.3</v>
      </c>
      <c r="AH12" s="31">
        <f t="shared" si="2"/>
        <v>20.225806451612904</v>
      </c>
    </row>
    <row r="13" spans="1:34" ht="17.100000000000001" customHeight="1" x14ac:dyDescent="0.2">
      <c r="A13" s="15" t="s">
        <v>5</v>
      </c>
      <c r="B13" s="17" t="str">
        <f>[9]Outubro!$D$5</f>
        <v>*</v>
      </c>
      <c r="C13" s="17" t="str">
        <f>[9]Outubro!$D$6</f>
        <v>*</v>
      </c>
      <c r="D13" s="17">
        <f>[9]Outubro!$D$7</f>
        <v>21</v>
      </c>
      <c r="E13" s="17">
        <f>[9]Outubro!$D$8</f>
        <v>17.600000000000001</v>
      </c>
      <c r="F13" s="17">
        <f>[9]Outubro!$D$9</f>
        <v>20.6</v>
      </c>
      <c r="G13" s="17">
        <f>[9]Outubro!$D$10</f>
        <v>26</v>
      </c>
      <c r="H13" s="17">
        <f>[9]Outubro!$D$11</f>
        <v>27</v>
      </c>
      <c r="I13" s="17">
        <f>[9]Outubro!$D$12</f>
        <v>26.1</v>
      </c>
      <c r="J13" s="17">
        <f>[9]Outubro!$D$13</f>
        <v>23.2</v>
      </c>
      <c r="K13" s="17">
        <f>[9]Outubro!$D$14</f>
        <v>18.100000000000001</v>
      </c>
      <c r="L13" s="17">
        <f>[9]Outubro!$D$15</f>
        <v>16</v>
      </c>
      <c r="M13" s="17">
        <f>[9]Outubro!$D$16</f>
        <v>15.4</v>
      </c>
      <c r="N13" s="17">
        <f>[9]Outubro!$D$17</f>
        <v>16.7</v>
      </c>
      <c r="O13" s="17">
        <f>[9]Outubro!$D$18</f>
        <v>24.4</v>
      </c>
      <c r="P13" s="17">
        <f>[9]Outubro!$D$19</f>
        <v>27</v>
      </c>
      <c r="Q13" s="17">
        <f>[9]Outubro!$D$20</f>
        <v>27</v>
      </c>
      <c r="R13" s="17">
        <f>[9]Outubro!$D$21</f>
        <v>26</v>
      </c>
      <c r="S13" s="17">
        <f>[9]Outubro!$D$22</f>
        <v>24</v>
      </c>
      <c r="T13" s="17">
        <f>[9]Outubro!$D$23</f>
        <v>25</v>
      </c>
      <c r="U13" s="17">
        <f>[9]Outubro!$D$24</f>
        <v>28</v>
      </c>
      <c r="V13" s="17">
        <f>[9]Outubro!$D$25</f>
        <v>28.2</v>
      </c>
      <c r="W13" s="17">
        <f>[9]Outubro!$D$26</f>
        <v>28.9</v>
      </c>
      <c r="X13" s="17">
        <f>[9]Outubro!$D$27</f>
        <v>26.3</v>
      </c>
      <c r="Y13" s="17">
        <f>[9]Outubro!$D$28</f>
        <v>26</v>
      </c>
      <c r="Z13" s="17">
        <f>[9]Outubro!$D$29</f>
        <v>26.2</v>
      </c>
      <c r="AA13" s="17">
        <f>[9]Outubro!$D$30</f>
        <v>25.5</v>
      </c>
      <c r="AB13" s="17">
        <f>[9]Outubro!$D$31</f>
        <v>22.7</v>
      </c>
      <c r="AC13" s="17">
        <f>[9]Outubro!$D$32</f>
        <v>23</v>
      </c>
      <c r="AD13" s="17">
        <f>[9]Outubro!$D$33</f>
        <v>25.6</v>
      </c>
      <c r="AE13" s="17">
        <f>[9]Outubro!$D$34</f>
        <v>25.5</v>
      </c>
      <c r="AF13" s="17">
        <f>[9]Outubro!$D$35</f>
        <v>23.3</v>
      </c>
      <c r="AG13" s="28">
        <f t="shared" si="1"/>
        <v>15.4</v>
      </c>
      <c r="AH13" s="31">
        <f>AVERAGE(B13:AF13)</f>
        <v>23.80344827586207</v>
      </c>
    </row>
    <row r="14" spans="1:34" ht="17.100000000000001" customHeight="1" x14ac:dyDescent="0.2">
      <c r="A14" s="15" t="s">
        <v>47</v>
      </c>
      <c r="B14" s="17">
        <f>[10]Outubro!$D$5</f>
        <v>17.8</v>
      </c>
      <c r="C14" s="17">
        <f>[10]Outubro!$D$6</f>
        <v>20.9</v>
      </c>
      <c r="D14" s="17">
        <f>[10]Outubro!$D$7</f>
        <v>21.6</v>
      </c>
      <c r="E14" s="17">
        <f>[10]Outubro!$D$8</f>
        <v>19</v>
      </c>
      <c r="F14" s="17">
        <f>[10]Outubro!$D$9</f>
        <v>18.399999999999999</v>
      </c>
      <c r="G14" s="17">
        <f>[10]Outubro!$D$10</f>
        <v>20.5</v>
      </c>
      <c r="H14" s="17">
        <f>[10]Outubro!$D$11</f>
        <v>19.8</v>
      </c>
      <c r="I14" s="17">
        <f>[10]Outubro!$D$12</f>
        <v>20.8</v>
      </c>
      <c r="J14" s="17">
        <f>[10]Outubro!$D$13</f>
        <v>21.5</v>
      </c>
      <c r="K14" s="17">
        <f>[10]Outubro!$D$14</f>
        <v>19.600000000000001</v>
      </c>
      <c r="L14" s="17">
        <f>[10]Outubro!$D$15</f>
        <v>20.3</v>
      </c>
      <c r="M14" s="17">
        <f>[10]Outubro!$D$16</f>
        <v>16.899999999999999</v>
      </c>
      <c r="N14" s="17">
        <f>[10]Outubro!$D$17</f>
        <v>16.899999999999999</v>
      </c>
      <c r="O14" s="17">
        <f>[10]Outubro!$D$18</f>
        <v>19.5</v>
      </c>
      <c r="P14" s="17">
        <f>[10]Outubro!$D$19</f>
        <v>21.9</v>
      </c>
      <c r="Q14" s="17">
        <f>[10]Outubro!$D$20</f>
        <v>21.2</v>
      </c>
      <c r="R14" s="17">
        <f>[10]Outubro!$D$21</f>
        <v>20.7</v>
      </c>
      <c r="S14" s="17">
        <f>[10]Outubro!$D$22</f>
        <v>21.4</v>
      </c>
      <c r="T14" s="17">
        <f>[10]Outubro!$D$23</f>
        <v>21.9</v>
      </c>
      <c r="U14" s="17">
        <f>[10]Outubro!$D$24</f>
        <v>22.9</v>
      </c>
      <c r="V14" s="17">
        <f>[10]Outubro!$D$25</f>
        <v>22.7</v>
      </c>
      <c r="W14" s="17">
        <f>[10]Outubro!$D$26</f>
        <v>21.7</v>
      </c>
      <c r="X14" s="17">
        <f>[10]Outubro!$D$27</f>
        <v>18.899999999999999</v>
      </c>
      <c r="Y14" s="17">
        <f>[10]Outubro!$D$28</f>
        <v>19</v>
      </c>
      <c r="Z14" s="17">
        <f>[10]Outubro!$D$29</f>
        <v>21.9</v>
      </c>
      <c r="AA14" s="17">
        <f>[10]Outubro!$D$30</f>
        <v>21.6</v>
      </c>
      <c r="AB14" s="17">
        <f>[10]Outubro!$D$31</f>
        <v>20.2</v>
      </c>
      <c r="AC14" s="17">
        <f>[10]Outubro!$D$32</f>
        <v>19.8</v>
      </c>
      <c r="AD14" s="17">
        <f>[10]Outubro!$D$33</f>
        <v>21.1</v>
      </c>
      <c r="AE14" s="17">
        <f>[10]Outubro!$D$34</f>
        <v>21.5</v>
      </c>
      <c r="AF14" s="17">
        <f>[10]Outubro!$D$35</f>
        <v>20.5</v>
      </c>
      <c r="AG14" s="28">
        <f>MIN(B14:AF14)</f>
        <v>16.899999999999999</v>
      </c>
      <c r="AH14" s="31">
        <f>AVERAGE(B14:AF14)</f>
        <v>20.399999999999995</v>
      </c>
    </row>
    <row r="15" spans="1:34" ht="17.100000000000001" customHeight="1" x14ac:dyDescent="0.2">
      <c r="A15" s="15" t="s">
        <v>6</v>
      </c>
      <c r="B15" s="17">
        <f>[11]Outubro!$D$5</f>
        <v>18.5</v>
      </c>
      <c r="C15" s="17">
        <f>[11]Outubro!$D$6</f>
        <v>20.9</v>
      </c>
      <c r="D15" s="17">
        <f>[11]Outubro!$D$7</f>
        <v>21.7</v>
      </c>
      <c r="E15" s="17">
        <f>[11]Outubro!$D$8</f>
        <v>20.100000000000001</v>
      </c>
      <c r="F15" s="17">
        <f>[11]Outubro!$D$9</f>
        <v>20.9</v>
      </c>
      <c r="G15" s="17">
        <f>[11]Outubro!$D$10</f>
        <v>21.4</v>
      </c>
      <c r="H15" s="17">
        <f>[11]Outubro!$D$11</f>
        <v>22.1</v>
      </c>
      <c r="I15" s="17">
        <f>[11]Outubro!$D$12</f>
        <v>21.7</v>
      </c>
      <c r="J15" s="17">
        <f>[11]Outubro!$D$13</f>
        <v>22.9</v>
      </c>
      <c r="K15" s="17">
        <f>[11]Outubro!$D$14</f>
        <v>22.1</v>
      </c>
      <c r="L15" s="17">
        <f>[11]Outubro!$D$15</f>
        <v>19.3</v>
      </c>
      <c r="M15" s="17">
        <f>[11]Outubro!$D$16</f>
        <v>18.5</v>
      </c>
      <c r="N15" s="17">
        <f>[11]Outubro!$D$17</f>
        <v>16.5</v>
      </c>
      <c r="O15" s="17">
        <f>[11]Outubro!$D$18</f>
        <v>19.8</v>
      </c>
      <c r="P15" s="17">
        <f>[11]Outubro!$D$19</f>
        <v>20.7</v>
      </c>
      <c r="Q15" s="17">
        <f>[11]Outubro!$D$20</f>
        <v>21.1</v>
      </c>
      <c r="R15" s="17">
        <f>[11]Outubro!$D$21</f>
        <v>22.3</v>
      </c>
      <c r="S15" s="17">
        <f>[11]Outubro!$D$22</f>
        <v>25.8</v>
      </c>
      <c r="T15" s="17">
        <f>[11]Outubro!$D$23</f>
        <v>22.5</v>
      </c>
      <c r="U15" s="17">
        <f>[11]Outubro!$D$24</f>
        <v>23.2</v>
      </c>
      <c r="V15" s="17">
        <f>[11]Outubro!$D$25</f>
        <v>22.8</v>
      </c>
      <c r="W15" s="17">
        <f>[11]Outubro!$D$26</f>
        <v>22.8</v>
      </c>
      <c r="X15" s="17">
        <f>[11]Outubro!$D$27</f>
        <v>22.4</v>
      </c>
      <c r="Y15" s="17">
        <f>[11]Outubro!$D$28</f>
        <v>21.8</v>
      </c>
      <c r="Z15" s="17">
        <f>[11]Outubro!$D$29</f>
        <v>22.3</v>
      </c>
      <c r="AA15" s="17">
        <f>[11]Outubro!$D$30</f>
        <v>22.8</v>
      </c>
      <c r="AB15" s="17">
        <f>[11]Outubro!$D$31</f>
        <v>22.5</v>
      </c>
      <c r="AC15" s="17">
        <f>[11]Outubro!$D$32</f>
        <v>23.7</v>
      </c>
      <c r="AD15" s="17">
        <f>[11]Outubro!$D$33</f>
        <v>22.2</v>
      </c>
      <c r="AE15" s="17">
        <f>[11]Outubro!$D$34</f>
        <v>22.7</v>
      </c>
      <c r="AF15" s="17">
        <f>[11]Outubro!$D$35</f>
        <v>22.6</v>
      </c>
      <c r="AG15" s="28">
        <f t="shared" si="1"/>
        <v>16.5</v>
      </c>
      <c r="AH15" s="31">
        <f t="shared" si="2"/>
        <v>21.632258064516133</v>
      </c>
    </row>
    <row r="16" spans="1:34" ht="17.100000000000001" customHeight="1" x14ac:dyDescent="0.2">
      <c r="A16" s="15" t="s">
        <v>7</v>
      </c>
      <c r="B16" s="17">
        <f>[12]Outubro!$D$5</f>
        <v>17.2</v>
      </c>
      <c r="C16" s="17">
        <f>[12]Outubro!$D$6</f>
        <v>21</v>
      </c>
      <c r="D16" s="17">
        <f>[12]Outubro!$D$7</f>
        <v>18.8</v>
      </c>
      <c r="E16" s="17">
        <f>[12]Outubro!$D$8</f>
        <v>18</v>
      </c>
      <c r="F16" s="17">
        <f>[12]Outubro!$D$9</f>
        <v>18.8</v>
      </c>
      <c r="G16" s="17">
        <f>[12]Outubro!$D$10</f>
        <v>21.9</v>
      </c>
      <c r="H16" s="17">
        <f>[12]Outubro!$D$11</f>
        <v>20.3</v>
      </c>
      <c r="I16" s="17">
        <f>[12]Outubro!$D$12</f>
        <v>22.9</v>
      </c>
      <c r="J16" s="17">
        <f>[12]Outubro!$D$13</f>
        <v>22.1</v>
      </c>
      <c r="K16" s="17">
        <f>[12]Outubro!$D$14</f>
        <v>16.399999999999999</v>
      </c>
      <c r="L16" s="17">
        <f>[12]Outubro!$D$15</f>
        <v>13.6</v>
      </c>
      <c r="M16" s="17">
        <f>[12]Outubro!$D$16</f>
        <v>13.2</v>
      </c>
      <c r="N16" s="17">
        <f>[12]Outubro!$D$17</f>
        <v>14.1</v>
      </c>
      <c r="O16" s="17">
        <f>[12]Outubro!$D$18</f>
        <v>18.5</v>
      </c>
      <c r="P16" s="17">
        <f>[12]Outubro!$D$19</f>
        <v>20.8</v>
      </c>
      <c r="Q16" s="17">
        <f>[12]Outubro!$D$20</f>
        <v>23</v>
      </c>
      <c r="R16" s="17">
        <f>[12]Outubro!$D$21</f>
        <v>21.8</v>
      </c>
      <c r="S16" s="17">
        <f>[12]Outubro!$D$22</f>
        <v>20.399999999999999</v>
      </c>
      <c r="T16" s="17">
        <f>[12]Outubro!$D$23</f>
        <v>19.899999999999999</v>
      </c>
      <c r="U16" s="17">
        <f>[12]Outubro!$D$24</f>
        <v>23.8</v>
      </c>
      <c r="V16" s="17">
        <f>[12]Outubro!$D$25</f>
        <v>22.7</v>
      </c>
      <c r="W16" s="17">
        <f>[12]Outubro!$D$26</f>
        <v>23.4</v>
      </c>
      <c r="X16" s="17">
        <f>[12]Outubro!$D$27</f>
        <v>20.2</v>
      </c>
      <c r="Y16" s="17">
        <f>[12]Outubro!$D$28</f>
        <v>20.399999999999999</v>
      </c>
      <c r="Z16" s="17">
        <f>[12]Outubro!$D$29</f>
        <v>20.8</v>
      </c>
      <c r="AA16" s="17">
        <f>[12]Outubro!$D$30</f>
        <v>20.5</v>
      </c>
      <c r="AB16" s="17">
        <f>[12]Outubro!$D$31</f>
        <v>19.899999999999999</v>
      </c>
      <c r="AC16" s="17">
        <f>[12]Outubro!$D$32</f>
        <v>18.899999999999999</v>
      </c>
      <c r="AD16" s="17">
        <f>[12]Outubro!$D$33</f>
        <v>22.5</v>
      </c>
      <c r="AE16" s="17">
        <f>[12]Outubro!$D$34</f>
        <v>21.3</v>
      </c>
      <c r="AF16" s="17">
        <f>[12]Outubro!$D$35</f>
        <v>20.7</v>
      </c>
      <c r="AG16" s="28">
        <f t="shared" si="1"/>
        <v>13.2</v>
      </c>
      <c r="AH16" s="31">
        <f>AVERAGE(B16:AF16)</f>
        <v>19.92903225806451</v>
      </c>
    </row>
    <row r="17" spans="1:34" ht="17.100000000000001" customHeight="1" x14ac:dyDescent="0.2">
      <c r="A17" s="15" t="s">
        <v>8</v>
      </c>
      <c r="B17" s="17">
        <f>[13]Outubro!$D$5</f>
        <v>17.5</v>
      </c>
      <c r="C17" s="17">
        <f>[13]Outubro!$D$6</f>
        <v>18.899999999999999</v>
      </c>
      <c r="D17" s="17">
        <f>[13]Outubro!$D$7</f>
        <v>19.399999999999999</v>
      </c>
      <c r="E17" s="17">
        <f>[13]Outubro!$D$8</f>
        <v>18.2</v>
      </c>
      <c r="F17" s="17">
        <f>[13]Outubro!$D$9</f>
        <v>17.600000000000001</v>
      </c>
      <c r="G17" s="17">
        <f>[13]Outubro!$D$10</f>
        <v>20.6</v>
      </c>
      <c r="H17" s="17">
        <f>[13]Outubro!$D$11</f>
        <v>19.399999999999999</v>
      </c>
      <c r="I17" s="17">
        <f>[13]Outubro!$D$12</f>
        <v>23.7</v>
      </c>
      <c r="J17" s="17">
        <f>[13]Outubro!$D$13</f>
        <v>19.399999999999999</v>
      </c>
      <c r="K17" s="17">
        <f>[13]Outubro!$D$14</f>
        <v>17.5</v>
      </c>
      <c r="L17" s="17">
        <f>[13]Outubro!$D$15</f>
        <v>15.1</v>
      </c>
      <c r="M17" s="17">
        <f>[13]Outubro!$D$16</f>
        <v>14.6</v>
      </c>
      <c r="N17" s="17">
        <f>[13]Outubro!$D$17</f>
        <v>13.7</v>
      </c>
      <c r="O17" s="17">
        <f>[13]Outubro!$D$18</f>
        <v>18.8</v>
      </c>
      <c r="P17" s="17">
        <f>[13]Outubro!$D$19</f>
        <v>21.4</v>
      </c>
      <c r="Q17" s="17">
        <f>[13]Outubro!$D$20</f>
        <v>22.5</v>
      </c>
      <c r="R17" s="17">
        <f>[13]Outubro!$D$21</f>
        <v>20.9</v>
      </c>
      <c r="S17" s="17">
        <f>[13]Outubro!$D$22</f>
        <v>20.3</v>
      </c>
      <c r="T17" s="17">
        <f>[13]Outubro!$D$23</f>
        <v>19.100000000000001</v>
      </c>
      <c r="U17" s="17">
        <f>[13]Outubro!$D$24</f>
        <v>23</v>
      </c>
      <c r="V17" s="17">
        <f>[13]Outubro!$D$25</f>
        <v>23.3</v>
      </c>
      <c r="W17" s="17">
        <f>[13]Outubro!$D$26</f>
        <v>24.2</v>
      </c>
      <c r="X17" s="17">
        <f>[13]Outubro!$D$27</f>
        <v>21</v>
      </c>
      <c r="Y17" s="17">
        <f>[13]Outubro!$D$28</f>
        <v>20.399999999999999</v>
      </c>
      <c r="Z17" s="17">
        <f>[13]Outubro!$D$29</f>
        <v>20.399999999999999</v>
      </c>
      <c r="AA17" s="17">
        <f>[13]Outubro!$D$30</f>
        <v>21.7</v>
      </c>
      <c r="AB17" s="17">
        <f>[13]Outubro!$D$31</f>
        <v>19.3</v>
      </c>
      <c r="AC17" s="17">
        <f>[13]Outubro!$D$32</f>
        <v>18.600000000000001</v>
      </c>
      <c r="AD17" s="17">
        <f>[13]Outubro!$D$33</f>
        <v>22</v>
      </c>
      <c r="AE17" s="17">
        <f>[13]Outubro!$D$34</f>
        <v>19.899999999999999</v>
      </c>
      <c r="AF17" s="17">
        <f>[13]Outubro!$D$35</f>
        <v>21.4</v>
      </c>
      <c r="AG17" s="28">
        <f>MIN(B17:AF17)</f>
        <v>13.7</v>
      </c>
      <c r="AH17" s="31">
        <f>AVERAGE(B17:AF17)</f>
        <v>19.799999999999994</v>
      </c>
    </row>
    <row r="18" spans="1:34" ht="17.100000000000001" customHeight="1" x14ac:dyDescent="0.2">
      <c r="A18" s="15" t="s">
        <v>9</v>
      </c>
      <c r="B18" s="17">
        <f>[14]Outubro!$D$5</f>
        <v>17.399999999999999</v>
      </c>
      <c r="C18" s="17">
        <f>[14]Outubro!$D$6</f>
        <v>21.6</v>
      </c>
      <c r="D18" s="17">
        <f>[14]Outubro!$D$7</f>
        <v>19.600000000000001</v>
      </c>
      <c r="E18" s="17">
        <f>[14]Outubro!$D$8</f>
        <v>19</v>
      </c>
      <c r="F18" s="17">
        <f>[14]Outubro!$D$9</f>
        <v>20.100000000000001</v>
      </c>
      <c r="G18" s="17">
        <f>[14]Outubro!$D$10</f>
        <v>21</v>
      </c>
      <c r="H18" s="17">
        <f>[14]Outubro!$D$11</f>
        <v>20.6</v>
      </c>
      <c r="I18" s="17">
        <f>[14]Outubro!$D$12</f>
        <v>23.5</v>
      </c>
      <c r="J18" s="17">
        <f>[14]Outubro!$D$13</f>
        <v>21.4</v>
      </c>
      <c r="K18" s="17">
        <f>[14]Outubro!$D$14</f>
        <v>18.8</v>
      </c>
      <c r="L18" s="17">
        <f>[14]Outubro!$D$15</f>
        <v>16</v>
      </c>
      <c r="M18" s="17">
        <f>[14]Outubro!$D$16</f>
        <v>14.3</v>
      </c>
      <c r="N18" s="17">
        <f>[14]Outubro!$D$17</f>
        <v>15.3</v>
      </c>
      <c r="O18" s="17">
        <f>[14]Outubro!$D$18</f>
        <v>19.7</v>
      </c>
      <c r="P18" s="17">
        <f>[14]Outubro!$D$19</f>
        <v>23.2</v>
      </c>
      <c r="Q18" s="17">
        <f>[14]Outubro!$D$20</f>
        <v>22.4</v>
      </c>
      <c r="R18" s="17">
        <f>[14]Outubro!$D$21</f>
        <v>22.5</v>
      </c>
      <c r="S18" s="17">
        <f>[14]Outubro!$D$22</f>
        <v>22</v>
      </c>
      <c r="T18" s="17">
        <f>[14]Outubro!$D$23</f>
        <v>18.600000000000001</v>
      </c>
      <c r="U18" s="17">
        <f>[14]Outubro!$D$24</f>
        <v>24</v>
      </c>
      <c r="V18" s="17">
        <f>[14]Outubro!$D$25</f>
        <v>23.3</v>
      </c>
      <c r="W18" s="17">
        <f>[14]Outubro!$D$26</f>
        <v>23.8</v>
      </c>
      <c r="X18" s="17">
        <f>[14]Outubro!$D$27</f>
        <v>20.6</v>
      </c>
      <c r="Y18" s="17">
        <f>[14]Outubro!$D$28</f>
        <v>21.1</v>
      </c>
      <c r="Z18" s="17">
        <f>[14]Outubro!$D$29</f>
        <v>20.100000000000001</v>
      </c>
      <c r="AA18" s="17">
        <f>[14]Outubro!$D$30</f>
        <v>21.2</v>
      </c>
      <c r="AB18" s="17">
        <f>[14]Outubro!$D$31</f>
        <v>20</v>
      </c>
      <c r="AC18" s="17">
        <f>[14]Outubro!$D$32</f>
        <v>20.2</v>
      </c>
      <c r="AD18" s="17">
        <f>[14]Outubro!$D$33</f>
        <v>22.6</v>
      </c>
      <c r="AE18" s="17">
        <f>[14]Outubro!$D$34</f>
        <v>20.6</v>
      </c>
      <c r="AF18" s="17">
        <f>[14]Outubro!$D$35</f>
        <v>21.2</v>
      </c>
      <c r="AG18" s="28">
        <f t="shared" ref="AG18:AG30" si="5">MIN(B18:AF18)</f>
        <v>14.3</v>
      </c>
      <c r="AH18" s="31">
        <f t="shared" ref="AH18:AH30" si="6">AVERAGE(B18:AF18)</f>
        <v>20.506451612903234</v>
      </c>
    </row>
    <row r="19" spans="1:34" ht="17.100000000000001" customHeight="1" x14ac:dyDescent="0.2">
      <c r="A19" s="15" t="s">
        <v>46</v>
      </c>
      <c r="B19" s="17">
        <f>[15]Outubro!$D$5</f>
        <v>17.2</v>
      </c>
      <c r="C19" s="17">
        <f>[15]Outubro!$D$6</f>
        <v>21</v>
      </c>
      <c r="D19" s="17">
        <f>[15]Outubro!$D$7</f>
        <v>20.8</v>
      </c>
      <c r="E19" s="17">
        <f>[15]Outubro!$D$8</f>
        <v>19.5</v>
      </c>
      <c r="F19" s="17">
        <f>[15]Outubro!$D$9</f>
        <v>19.7</v>
      </c>
      <c r="G19" s="17">
        <f>[15]Outubro!$D$10</f>
        <v>20.8</v>
      </c>
      <c r="H19" s="17">
        <f>[15]Outubro!$D$11</f>
        <v>23.1</v>
      </c>
      <c r="I19" s="17">
        <f>[15]Outubro!$D$12</f>
        <v>24.4</v>
      </c>
      <c r="J19" s="17">
        <f>[15]Outubro!$D$13</f>
        <v>22.3</v>
      </c>
      <c r="K19" s="17">
        <f>[15]Outubro!$D$14</f>
        <v>17.3</v>
      </c>
      <c r="L19" s="17">
        <f>[15]Outubro!$D$15</f>
        <v>14.8</v>
      </c>
      <c r="M19" s="17">
        <f>[15]Outubro!$D$16</f>
        <v>13.8</v>
      </c>
      <c r="N19" s="17">
        <f>[15]Outubro!$D$17</f>
        <v>14.9</v>
      </c>
      <c r="O19" s="17">
        <f>[15]Outubro!$D$18</f>
        <v>19.600000000000001</v>
      </c>
      <c r="P19" s="17">
        <f>[15]Outubro!$D$19</f>
        <v>24.2</v>
      </c>
      <c r="Q19" s="17">
        <f>[15]Outubro!$D$20</f>
        <v>22.9</v>
      </c>
      <c r="R19" s="17">
        <f>[15]Outubro!$D$21</f>
        <v>23.4</v>
      </c>
      <c r="S19" s="17">
        <f>[15]Outubro!$D$22</f>
        <v>21.2</v>
      </c>
      <c r="T19" s="17">
        <f>[15]Outubro!$D$23</f>
        <v>23.3</v>
      </c>
      <c r="U19" s="17">
        <f>[15]Outubro!$D$24</f>
        <v>25.7</v>
      </c>
      <c r="V19" s="17">
        <f>[15]Outubro!$D$25</f>
        <v>25.8</v>
      </c>
      <c r="W19" s="17">
        <f>[15]Outubro!$D$26</f>
        <v>24.6</v>
      </c>
      <c r="X19" s="17">
        <f>[15]Outubro!$D$27</f>
        <v>25.3</v>
      </c>
      <c r="Y19" s="17">
        <f>[15]Outubro!$D$28</f>
        <v>22.8</v>
      </c>
      <c r="Z19" s="17">
        <f>[15]Outubro!$D$29</f>
        <v>24</v>
      </c>
      <c r="AA19" s="17">
        <f>[15]Outubro!$D$30</f>
        <v>22.4</v>
      </c>
      <c r="AB19" s="17">
        <f>[15]Outubro!$D$31</f>
        <v>19.5</v>
      </c>
      <c r="AC19" s="17">
        <f>[15]Outubro!$D$32</f>
        <v>20.7</v>
      </c>
      <c r="AD19" s="17">
        <f>[15]Outubro!$D$33</f>
        <v>21.1</v>
      </c>
      <c r="AE19" s="17">
        <f>[15]Outubro!$D$34</f>
        <v>22.5</v>
      </c>
      <c r="AF19" s="17">
        <f>[15]Outubro!$D$35</f>
        <v>22.6</v>
      </c>
      <c r="AG19" s="28">
        <f t="shared" ref="AG19" si="7">MIN(B19:AF19)</f>
        <v>13.8</v>
      </c>
      <c r="AH19" s="31">
        <f t="shared" ref="AH19" si="8">AVERAGE(B19:AF19)</f>
        <v>21.329032258064522</v>
      </c>
    </row>
    <row r="20" spans="1:34" ht="17.100000000000001" customHeight="1" x14ac:dyDescent="0.2">
      <c r="A20" s="15" t="s">
        <v>10</v>
      </c>
      <c r="B20" s="17">
        <f>[16]Outubro!$D$5</f>
        <v>17.2</v>
      </c>
      <c r="C20" s="17">
        <f>[16]Outubro!$D$6</f>
        <v>21.6</v>
      </c>
      <c r="D20" s="17">
        <f>[16]Outubro!$D$7</f>
        <v>20.100000000000001</v>
      </c>
      <c r="E20" s="17">
        <f>[16]Outubro!$D$8</f>
        <v>18.5</v>
      </c>
      <c r="F20" s="17">
        <f>[16]Outubro!$D$9</f>
        <v>27.4</v>
      </c>
      <c r="G20" s="17">
        <f>[16]Outubro!$D$10</f>
        <v>22</v>
      </c>
      <c r="H20" s="17">
        <f>[16]Outubro!$D$11</f>
        <v>22</v>
      </c>
      <c r="I20" s="17">
        <f>[16]Outubro!$D$12</f>
        <v>24.5</v>
      </c>
      <c r="J20" s="17">
        <f>[16]Outubro!$D$13</f>
        <v>22.6</v>
      </c>
      <c r="K20" s="17">
        <f>[16]Outubro!$D$14</f>
        <v>17.600000000000001</v>
      </c>
      <c r="L20" s="17">
        <f>[16]Outubro!$D$15</f>
        <v>14.6</v>
      </c>
      <c r="M20" s="17">
        <f>[16]Outubro!$D$16</f>
        <v>14.2</v>
      </c>
      <c r="N20" s="17">
        <f>[16]Outubro!$D$17</f>
        <v>14.3</v>
      </c>
      <c r="O20" s="17">
        <f>[16]Outubro!$D$18</f>
        <v>19.100000000000001</v>
      </c>
      <c r="P20" s="17">
        <f>[16]Outubro!$D$19</f>
        <v>23.3</v>
      </c>
      <c r="Q20" s="17">
        <f>[16]Outubro!$D$20</f>
        <v>24</v>
      </c>
      <c r="R20" s="17">
        <f>[16]Outubro!$D$21</f>
        <v>21.5</v>
      </c>
      <c r="S20" s="17">
        <f>[16]Outubro!$D$22</f>
        <v>20.2</v>
      </c>
      <c r="T20" s="17">
        <f>[16]Outubro!$D$23</f>
        <v>19.5</v>
      </c>
      <c r="U20" s="17">
        <f>[16]Outubro!$D$24</f>
        <v>24.7</v>
      </c>
      <c r="V20" s="17">
        <f>[16]Outubro!$D$25</f>
        <v>24.5</v>
      </c>
      <c r="W20" s="17">
        <f>[16]Outubro!$D$26</f>
        <v>25.6</v>
      </c>
      <c r="X20" s="17">
        <f>[16]Outubro!$D$27</f>
        <v>18.399999999999999</v>
      </c>
      <c r="Y20" s="17">
        <f>[16]Outubro!$D$28</f>
        <v>20.6</v>
      </c>
      <c r="Z20" s="17">
        <f>[16]Outubro!$D$29</f>
        <v>20.9</v>
      </c>
      <c r="AA20" s="17">
        <f>[16]Outubro!$D$30</f>
        <v>21.8</v>
      </c>
      <c r="AB20" s="17">
        <f>[16]Outubro!$D$31</f>
        <v>19.399999999999999</v>
      </c>
      <c r="AC20" s="17">
        <f>[16]Outubro!$D$32</f>
        <v>19.8</v>
      </c>
      <c r="AD20" s="17">
        <f>[16]Outubro!$D$33</f>
        <v>21.5</v>
      </c>
      <c r="AE20" s="17">
        <f>[16]Outubro!$D$34</f>
        <v>21</v>
      </c>
      <c r="AF20" s="17">
        <f>[16]Outubro!$D$35</f>
        <v>21.5</v>
      </c>
      <c r="AG20" s="28">
        <f t="shared" si="5"/>
        <v>14.2</v>
      </c>
      <c r="AH20" s="31">
        <f t="shared" si="6"/>
        <v>20.770967741935479</v>
      </c>
    </row>
    <row r="21" spans="1:34" ht="17.100000000000001" customHeight="1" x14ac:dyDescent="0.2">
      <c r="A21" s="15" t="s">
        <v>11</v>
      </c>
      <c r="B21" s="17">
        <f>[17]Outubro!$D$5</f>
        <v>17.5</v>
      </c>
      <c r="C21" s="17">
        <f>[17]Outubro!$D$6</f>
        <v>19.2</v>
      </c>
      <c r="D21" s="17">
        <f>[17]Outubro!$D$7</f>
        <v>19.399999999999999</v>
      </c>
      <c r="E21" s="17">
        <f>[17]Outubro!$D$8</f>
        <v>18.8</v>
      </c>
      <c r="F21" s="17">
        <f>[17]Outubro!$D$9</f>
        <v>17.399999999999999</v>
      </c>
      <c r="G21" s="17">
        <f>[17]Outubro!$D$10</f>
        <v>19.399999999999999</v>
      </c>
      <c r="H21" s="17">
        <f>[17]Outubro!$D$11</f>
        <v>19.3</v>
      </c>
      <c r="I21" s="17">
        <f>[17]Outubro!$D$12</f>
        <v>21.1</v>
      </c>
      <c r="J21" s="17">
        <f>[17]Outubro!$D$13</f>
        <v>22.3</v>
      </c>
      <c r="K21" s="17">
        <f>[17]Outubro!$D$14</f>
        <v>16.600000000000001</v>
      </c>
      <c r="L21" s="17">
        <f>[17]Outubro!$D$15</f>
        <v>14.5</v>
      </c>
      <c r="M21" s="17">
        <f>[17]Outubro!$D$16</f>
        <v>13.7</v>
      </c>
      <c r="N21" s="17">
        <f>[17]Outubro!$D$17</f>
        <v>14.8</v>
      </c>
      <c r="O21" s="17">
        <f>[17]Outubro!$D$18</f>
        <v>16.899999999999999</v>
      </c>
      <c r="P21" s="17">
        <f>[17]Outubro!$D$19</f>
        <v>22</v>
      </c>
      <c r="Q21" s="17">
        <f>[17]Outubro!$D$20</f>
        <v>21</v>
      </c>
      <c r="R21" s="17">
        <f>[17]Outubro!$D$21</f>
        <v>20.5</v>
      </c>
      <c r="S21" s="17">
        <f>[17]Outubro!$D$22</f>
        <v>21.4</v>
      </c>
      <c r="T21" s="17">
        <f>[17]Outubro!$D$23</f>
        <v>20.100000000000001</v>
      </c>
      <c r="U21" s="17">
        <f>[17]Outubro!$D$24</f>
        <v>21.3</v>
      </c>
      <c r="V21" s="17">
        <f>[17]Outubro!$D$25</f>
        <v>22.3</v>
      </c>
      <c r="W21" s="17">
        <f>[17]Outubro!$D$26</f>
        <v>22.3</v>
      </c>
      <c r="X21" s="17">
        <f>[17]Outubro!$D$27</f>
        <v>20.5</v>
      </c>
      <c r="Y21" s="17">
        <f>[17]Outubro!$D$28</f>
        <v>19.100000000000001</v>
      </c>
      <c r="Z21" s="17">
        <f>[17]Outubro!$D$29</f>
        <v>20.7</v>
      </c>
      <c r="AA21" s="17">
        <f>[17]Outubro!$D$30</f>
        <v>21.3</v>
      </c>
      <c r="AB21" s="17">
        <f>[17]Outubro!$D$31</f>
        <v>20</v>
      </c>
      <c r="AC21" s="17">
        <f>[17]Outubro!$D$32</f>
        <v>20.2</v>
      </c>
      <c r="AD21" s="17">
        <f>[17]Outubro!$D$33</f>
        <v>19.2</v>
      </c>
      <c r="AE21" s="17">
        <f>[17]Outubro!$D$34</f>
        <v>20.8</v>
      </c>
      <c r="AF21" s="17">
        <f>[17]Outubro!$D$35</f>
        <v>21.1</v>
      </c>
      <c r="AG21" s="28">
        <f t="shared" si="5"/>
        <v>13.7</v>
      </c>
      <c r="AH21" s="31">
        <f t="shared" si="6"/>
        <v>19.506451612903231</v>
      </c>
    </row>
    <row r="22" spans="1:34" ht="17.100000000000001" customHeight="1" x14ac:dyDescent="0.2">
      <c r="A22" s="15" t="s">
        <v>12</v>
      </c>
      <c r="B22" s="17">
        <f>[18]Outubro!$D$5</f>
        <v>18.899999999999999</v>
      </c>
      <c r="C22" s="17">
        <f>[18]Outubro!$D$6</f>
        <v>22</v>
      </c>
      <c r="D22" s="17">
        <f>[18]Outubro!$D$7</f>
        <v>22.1</v>
      </c>
      <c r="E22" s="17">
        <f>[18]Outubro!$D$8</f>
        <v>21.3</v>
      </c>
      <c r="F22" s="17">
        <f>[18]Outubro!$D$9</f>
        <v>20.399999999999999</v>
      </c>
      <c r="G22" s="17">
        <f>[18]Outubro!$D$10</f>
        <v>22.4</v>
      </c>
      <c r="H22" s="17">
        <f>[18]Outubro!$D$11</f>
        <v>23.4</v>
      </c>
      <c r="I22" s="17">
        <f>[18]Outubro!$D$12</f>
        <v>23.6</v>
      </c>
      <c r="J22" s="17">
        <f>[18]Outubro!$D$13</f>
        <v>24.2</v>
      </c>
      <c r="K22" s="17">
        <f>[18]Outubro!$D$14</f>
        <v>18.3</v>
      </c>
      <c r="L22" s="17">
        <f>[18]Outubro!$D$15</f>
        <v>16.399999999999999</v>
      </c>
      <c r="M22" s="17">
        <f>[18]Outubro!$D$16</f>
        <v>15.5</v>
      </c>
      <c r="N22" s="17">
        <f>[18]Outubro!$D$17</f>
        <v>15.5</v>
      </c>
      <c r="O22" s="17">
        <f>[18]Outubro!$D$18</f>
        <v>19.600000000000001</v>
      </c>
      <c r="P22" s="17">
        <f>[18]Outubro!$D$19</f>
        <v>24</v>
      </c>
      <c r="Q22" s="17">
        <f>[18]Outubro!$D$20</f>
        <v>21.7</v>
      </c>
      <c r="R22" s="17">
        <f>[18]Outubro!$D$21</f>
        <v>23.9</v>
      </c>
      <c r="S22" s="17">
        <f>[18]Outubro!$D$22</f>
        <v>22.6</v>
      </c>
      <c r="T22" s="17">
        <f>[18]Outubro!$D$23</f>
        <v>24.2</v>
      </c>
      <c r="U22" s="17">
        <f>[18]Outubro!$D$24</f>
        <v>23.9</v>
      </c>
      <c r="V22" s="17">
        <f>[18]Outubro!$D$25</f>
        <v>23.5</v>
      </c>
      <c r="W22" s="17">
        <f>[18]Outubro!$D$26</f>
        <v>23.4</v>
      </c>
      <c r="X22" s="17">
        <f>[18]Outubro!$D$27</f>
        <v>23.8</v>
      </c>
      <c r="Y22" s="17">
        <f>[18]Outubro!$D$28</f>
        <v>23.7</v>
      </c>
      <c r="Z22" s="17">
        <f>[18]Outubro!$D$29</f>
        <v>24.3</v>
      </c>
      <c r="AA22" s="17">
        <f>[18]Outubro!$D$30</f>
        <v>23.2</v>
      </c>
      <c r="AB22" s="17">
        <f>[18]Outubro!$D$31</f>
        <v>21</v>
      </c>
      <c r="AC22" s="17">
        <f>[18]Outubro!$D$32</f>
        <v>22.2</v>
      </c>
      <c r="AD22" s="17">
        <f>[18]Outubro!$D$33</f>
        <v>22.6</v>
      </c>
      <c r="AE22" s="17">
        <f>[18]Outubro!$D$34</f>
        <v>23.4</v>
      </c>
      <c r="AF22" s="17">
        <f>[18]Outubro!$D$35</f>
        <v>22.9</v>
      </c>
      <c r="AG22" s="28">
        <f t="shared" si="5"/>
        <v>15.5</v>
      </c>
      <c r="AH22" s="31">
        <f t="shared" si="6"/>
        <v>21.86774193548387</v>
      </c>
    </row>
    <row r="23" spans="1:34" ht="17.100000000000001" customHeight="1" x14ac:dyDescent="0.2">
      <c r="A23" s="130" t="s">
        <v>13</v>
      </c>
      <c r="B23" s="17" t="str">
        <f>[19]Outubro!$D$5</f>
        <v>*</v>
      </c>
      <c r="C23" s="17">
        <f>[19]Outubro!$D$6</f>
        <v>27.8</v>
      </c>
      <c r="D23" s="17">
        <f>[19]Outubro!$D$7</f>
        <v>23</v>
      </c>
      <c r="E23" s="17">
        <f>[19]Outubro!$D$8</f>
        <v>19.7</v>
      </c>
      <c r="F23" s="17">
        <f>[19]Outubro!$D$9</f>
        <v>19.7</v>
      </c>
      <c r="G23" s="17">
        <f>[19]Outubro!$D$10</f>
        <v>21.6</v>
      </c>
      <c r="H23" s="17">
        <f>[19]Outubro!$D$11</f>
        <v>23.5</v>
      </c>
      <c r="I23" s="17">
        <f>[19]Outubro!$D$12</f>
        <v>24.5</v>
      </c>
      <c r="J23" s="17">
        <f>[19]Outubro!$D$13</f>
        <v>25.7</v>
      </c>
      <c r="K23" s="17">
        <f>[19]Outubro!$D$14</f>
        <v>19.100000000000001</v>
      </c>
      <c r="L23" s="17">
        <f>[19]Outubro!$D$15</f>
        <v>17.399999999999999</v>
      </c>
      <c r="M23" s="17">
        <f>[19]Outubro!$D$16</f>
        <v>15.9</v>
      </c>
      <c r="N23" s="17">
        <f>[19]Outubro!$D$17</f>
        <v>15.4</v>
      </c>
      <c r="O23" s="17">
        <f>[19]Outubro!$D$18</f>
        <v>21.1</v>
      </c>
      <c r="P23" s="17">
        <f>[19]Outubro!$D$19</f>
        <v>23.3</v>
      </c>
      <c r="Q23" s="17">
        <f>[19]Outubro!$D$20</f>
        <v>22.3</v>
      </c>
      <c r="R23" s="17">
        <f>[19]Outubro!$D$21</f>
        <v>22.7</v>
      </c>
      <c r="S23" s="17">
        <f>[19]Outubro!$D$22</f>
        <v>24.4</v>
      </c>
      <c r="T23" s="17">
        <f>[19]Outubro!$D$23</f>
        <v>23.3</v>
      </c>
      <c r="U23" s="17">
        <f>[19]Outubro!$D$24</f>
        <v>26.4</v>
      </c>
      <c r="V23" s="17">
        <f>[19]Outubro!$D$25</f>
        <v>25.1</v>
      </c>
      <c r="W23" s="17">
        <f>[19]Outubro!$D$26</f>
        <v>24.1</v>
      </c>
      <c r="X23" s="17">
        <f>[19]Outubro!$D$27</f>
        <v>22.7</v>
      </c>
      <c r="Y23" s="17">
        <f>[19]Outubro!$D$28</f>
        <v>22.9</v>
      </c>
      <c r="Z23" s="17">
        <f>[19]Outubro!$D$29</f>
        <v>22</v>
      </c>
      <c r="AA23" s="17">
        <f>[19]Outubro!$D$30</f>
        <v>25.2</v>
      </c>
      <c r="AB23" s="17" t="str">
        <f>[19]Outubro!$D$31</f>
        <v>*</v>
      </c>
      <c r="AC23" s="17" t="str">
        <f>[19]Outubro!$D$32</f>
        <v>*</v>
      </c>
      <c r="AD23" s="17" t="str">
        <f>[19]Outubro!$D$33</f>
        <v>*</v>
      </c>
      <c r="AE23" s="17" t="str">
        <f>[19]Outubro!$D$34</f>
        <v>*</v>
      </c>
      <c r="AF23" s="17" t="str">
        <f>[19]Outubro!$D$35</f>
        <v>*</v>
      </c>
      <c r="AG23" s="28">
        <f t="shared" si="5"/>
        <v>15.4</v>
      </c>
      <c r="AH23" s="31">
        <f t="shared" si="6"/>
        <v>22.352000000000004</v>
      </c>
    </row>
    <row r="24" spans="1:34" ht="17.100000000000001" customHeight="1" x14ac:dyDescent="0.2">
      <c r="A24" s="15" t="s">
        <v>14</v>
      </c>
      <c r="B24" s="17">
        <f>[20]Outubro!$D$5</f>
        <v>20.100000000000001</v>
      </c>
      <c r="C24" s="17">
        <f>[20]Outubro!$D$6</f>
        <v>21.3</v>
      </c>
      <c r="D24" s="17">
        <f>[20]Outubro!$D$7</f>
        <v>22.5</v>
      </c>
      <c r="E24" s="17">
        <f>[20]Outubro!$D$8</f>
        <v>21.2</v>
      </c>
      <c r="F24" s="17">
        <f>[20]Outubro!$D$9</f>
        <v>18.7</v>
      </c>
      <c r="G24" s="17">
        <f>[20]Outubro!$D$10</f>
        <v>21</v>
      </c>
      <c r="H24" s="17">
        <f>[20]Outubro!$D$11</f>
        <v>19.399999999999999</v>
      </c>
      <c r="I24" s="17">
        <f>[20]Outubro!$D$12</f>
        <v>22.4</v>
      </c>
      <c r="J24" s="17">
        <f>[20]Outubro!$D$13</f>
        <v>22.7</v>
      </c>
      <c r="K24" s="17">
        <f>[20]Outubro!$D$14</f>
        <v>21.3</v>
      </c>
      <c r="L24" s="17">
        <f>[20]Outubro!$D$15</f>
        <v>22.1</v>
      </c>
      <c r="M24" s="17">
        <f>[20]Outubro!$D$16</f>
        <v>18.8</v>
      </c>
      <c r="N24" s="17">
        <f>[20]Outubro!$D$17</f>
        <v>16.8</v>
      </c>
      <c r="O24" s="17">
        <f>[20]Outubro!$D$18</f>
        <v>19.899999999999999</v>
      </c>
      <c r="P24" s="17">
        <f>[20]Outubro!$D$19</f>
        <v>21.2</v>
      </c>
      <c r="Q24" s="17">
        <f>[20]Outubro!$D$20</f>
        <v>22.6</v>
      </c>
      <c r="R24" s="17">
        <f>[20]Outubro!$D$21</f>
        <v>19.399999999999999</v>
      </c>
      <c r="S24" s="17">
        <f>[20]Outubro!$D$22</f>
        <v>22.8</v>
      </c>
      <c r="T24" s="17">
        <f>[20]Outubro!$D$23</f>
        <v>21.2</v>
      </c>
      <c r="U24" s="17">
        <f>[20]Outubro!$D$24</f>
        <v>24.1</v>
      </c>
      <c r="V24" s="17">
        <f>[20]Outubro!$D$25</f>
        <v>23.2</v>
      </c>
      <c r="W24" s="17">
        <f>[20]Outubro!$D$26</f>
        <v>24.4</v>
      </c>
      <c r="X24" s="17">
        <f>[20]Outubro!$D$27</f>
        <v>21.6</v>
      </c>
      <c r="Y24" s="17">
        <f>[20]Outubro!$D$28</f>
        <v>20.399999999999999</v>
      </c>
      <c r="Z24" s="17">
        <f>[20]Outubro!$D$29</f>
        <v>22.1</v>
      </c>
      <c r="AA24" s="17">
        <f>[20]Outubro!$D$30</f>
        <v>22.9</v>
      </c>
      <c r="AB24" s="17">
        <f>[20]Outubro!$D$31</f>
        <v>20.6</v>
      </c>
      <c r="AC24" s="17">
        <f>[20]Outubro!$D$32</f>
        <v>22</v>
      </c>
      <c r="AD24" s="17">
        <f>[20]Outubro!$D$33</f>
        <v>22.3</v>
      </c>
      <c r="AE24" s="17">
        <f>[20]Outubro!$D$34</f>
        <v>22.6</v>
      </c>
      <c r="AF24" s="17">
        <f>[20]Outubro!$D$35</f>
        <v>23.2</v>
      </c>
      <c r="AG24" s="28">
        <f t="shared" si="5"/>
        <v>16.8</v>
      </c>
      <c r="AH24" s="31">
        <f t="shared" si="6"/>
        <v>21.445161290322581</v>
      </c>
    </row>
    <row r="25" spans="1:34" ht="17.100000000000001" customHeight="1" x14ac:dyDescent="0.2">
      <c r="A25" s="15" t="s">
        <v>15</v>
      </c>
      <c r="B25" s="17">
        <f>[21]Outubro!$D$5</f>
        <v>17.100000000000001</v>
      </c>
      <c r="C25" s="17">
        <f>[21]Outubro!$D$6</f>
        <v>20.399999999999999</v>
      </c>
      <c r="D25" s="17">
        <f>[21]Outubro!$D$7</f>
        <v>18</v>
      </c>
      <c r="E25" s="17">
        <f>[21]Outubro!$D$8</f>
        <v>16.7</v>
      </c>
      <c r="F25" s="17">
        <f>[21]Outubro!$D$9</f>
        <v>18.399999999999999</v>
      </c>
      <c r="G25" s="17">
        <f>[21]Outubro!$D$10</f>
        <v>20.100000000000001</v>
      </c>
      <c r="H25" s="17">
        <f>[21]Outubro!$D$11</f>
        <v>20.2</v>
      </c>
      <c r="I25" s="17">
        <f>[21]Outubro!$D$12</f>
        <v>23.9</v>
      </c>
      <c r="J25" s="17">
        <f>[21]Outubro!$D$13</f>
        <v>17.899999999999999</v>
      </c>
      <c r="K25" s="17">
        <f>[21]Outubro!$D$14</f>
        <v>14</v>
      </c>
      <c r="L25" s="17">
        <f>[21]Outubro!$D$15</f>
        <v>11.8</v>
      </c>
      <c r="M25" s="17">
        <f>[21]Outubro!$D$16</f>
        <v>11.7</v>
      </c>
      <c r="N25" s="17">
        <f>[21]Outubro!$D$17</f>
        <v>13.5</v>
      </c>
      <c r="O25" s="17">
        <f>[21]Outubro!$D$18</f>
        <v>18</v>
      </c>
      <c r="P25" s="17">
        <f>[21]Outubro!$D$19</f>
        <v>24.9</v>
      </c>
      <c r="Q25" s="17">
        <f>[21]Outubro!$D$20</f>
        <v>24.6</v>
      </c>
      <c r="R25" s="17">
        <f>[21]Outubro!$D$21</f>
        <v>20.8</v>
      </c>
      <c r="S25" s="17">
        <f>[21]Outubro!$D$22</f>
        <v>19.8</v>
      </c>
      <c r="T25" s="17">
        <f>[21]Outubro!$D$23</f>
        <v>19</v>
      </c>
      <c r="U25" s="17">
        <f>[21]Outubro!$D$24</f>
        <v>22.2</v>
      </c>
      <c r="V25" s="17">
        <f>[21]Outubro!$D$25</f>
        <v>26.4</v>
      </c>
      <c r="W25" s="17">
        <f>[21]Outubro!$D$26</f>
        <v>26.3</v>
      </c>
      <c r="X25" s="17">
        <f>[21]Outubro!$D$27</f>
        <v>20.6</v>
      </c>
      <c r="Y25" s="17">
        <f>[21]Outubro!$D$28</f>
        <v>19.399999999999999</v>
      </c>
      <c r="Z25" s="17">
        <f>[21]Outubro!$D$29</f>
        <v>20.100000000000001</v>
      </c>
      <c r="AA25" s="17">
        <f>[21]Outubro!$D$30</f>
        <v>20.3</v>
      </c>
      <c r="AB25" s="17">
        <f>[21]Outubro!$D$31</f>
        <v>17.5</v>
      </c>
      <c r="AC25" s="17">
        <f>[21]Outubro!$D$32</f>
        <v>18.600000000000001</v>
      </c>
      <c r="AD25" s="17">
        <f>[21]Outubro!$D$33</f>
        <v>19.7</v>
      </c>
      <c r="AE25" s="17">
        <f>[21]Outubro!$D$34</f>
        <v>19.600000000000001</v>
      </c>
      <c r="AF25" s="17">
        <f>[21]Outubro!$D$35</f>
        <v>19.2</v>
      </c>
      <c r="AG25" s="28">
        <f t="shared" si="5"/>
        <v>11.7</v>
      </c>
      <c r="AH25" s="31">
        <f t="shared" si="6"/>
        <v>19.377419354838715</v>
      </c>
    </row>
    <row r="26" spans="1:34" ht="17.100000000000001" customHeight="1" x14ac:dyDescent="0.2">
      <c r="A26" s="15" t="s">
        <v>16</v>
      </c>
      <c r="B26" s="17">
        <f>[22]Outubro!$D$5</f>
        <v>20.2</v>
      </c>
      <c r="C26" s="17">
        <f>[22]Outubro!$D$6</f>
        <v>22.1</v>
      </c>
      <c r="D26" s="17">
        <f>[22]Outubro!$D$7</f>
        <v>19.2</v>
      </c>
      <c r="E26" s="17">
        <f>[22]Outubro!$D$8</f>
        <v>16.600000000000001</v>
      </c>
      <c r="F26" s="17">
        <f>[22]Outubro!$D$9</f>
        <v>18.600000000000001</v>
      </c>
      <c r="G26" s="17">
        <f>[22]Outubro!$D$10</f>
        <v>22.1</v>
      </c>
      <c r="H26" s="17">
        <f>[22]Outubro!$D$11</f>
        <v>25.4</v>
      </c>
      <c r="I26" s="17">
        <f>[22]Outubro!$D$12</f>
        <v>25.3</v>
      </c>
      <c r="J26" s="17">
        <f>[22]Outubro!$D$13</f>
        <v>19.2</v>
      </c>
      <c r="K26" s="17">
        <f>[22]Outubro!$D$14</f>
        <v>15.1</v>
      </c>
      <c r="L26" s="17">
        <f>[22]Outubro!$D$15</f>
        <v>14.1</v>
      </c>
      <c r="M26" s="17">
        <f>[22]Outubro!$D$16</f>
        <v>14.4</v>
      </c>
      <c r="N26" s="17">
        <f>[22]Outubro!$D$17</f>
        <v>15.4</v>
      </c>
      <c r="O26" s="17">
        <f>[22]Outubro!$D$18</f>
        <v>21.7</v>
      </c>
      <c r="P26" s="17">
        <f>[22]Outubro!$D$19</f>
        <v>28.8</v>
      </c>
      <c r="Q26" s="17">
        <f>[22]Outubro!$D$20</f>
        <v>24.6</v>
      </c>
      <c r="R26" s="17">
        <f>[22]Outubro!$D$21</f>
        <v>19.5</v>
      </c>
      <c r="S26" s="17">
        <f>[22]Outubro!$D$22</f>
        <v>19.2</v>
      </c>
      <c r="T26" s="17">
        <f>[22]Outubro!$D$23</f>
        <v>21.7</v>
      </c>
      <c r="U26" s="17">
        <f>[22]Outubro!$D$24</f>
        <v>28.4</v>
      </c>
      <c r="V26" s="17">
        <f>[22]Outubro!$D$25</f>
        <v>25</v>
      </c>
      <c r="W26" s="17">
        <f>[22]Outubro!$D$26</f>
        <v>26.9</v>
      </c>
      <c r="X26" s="17">
        <f>[22]Outubro!$D$27</f>
        <v>24.1</v>
      </c>
      <c r="Y26" s="17">
        <f>[22]Outubro!$D$28</f>
        <v>23.2</v>
      </c>
      <c r="Z26" s="17">
        <f>[22]Outubro!$D$29</f>
        <v>24</v>
      </c>
      <c r="AA26" s="17">
        <f>[22]Outubro!$D$30</f>
        <v>22.5</v>
      </c>
      <c r="AB26" s="17">
        <f>[22]Outubro!$D$31</f>
        <v>21.6</v>
      </c>
      <c r="AC26" s="17">
        <f>[22]Outubro!$D$32</f>
        <v>20.100000000000001</v>
      </c>
      <c r="AD26" s="17">
        <f>[22]Outubro!$D$33</f>
        <v>21.4</v>
      </c>
      <c r="AE26" s="17">
        <f>[22]Outubro!$D$34</f>
        <v>22.8</v>
      </c>
      <c r="AF26" s="17">
        <f>[22]Outubro!$D$35</f>
        <v>20.3</v>
      </c>
      <c r="AG26" s="28">
        <f t="shared" si="5"/>
        <v>14.1</v>
      </c>
      <c r="AH26" s="31">
        <f t="shared" si="6"/>
        <v>21.403225806451609</v>
      </c>
    </row>
    <row r="27" spans="1:34" ht="17.100000000000001" customHeight="1" x14ac:dyDescent="0.2">
      <c r="A27" s="15" t="s">
        <v>17</v>
      </c>
      <c r="B27" s="17">
        <f>[23]Outubro!$D$5</f>
        <v>16.399999999999999</v>
      </c>
      <c r="C27" s="17">
        <f>[23]Outubro!$D$6</f>
        <v>21.1</v>
      </c>
      <c r="D27" s="17">
        <f>[23]Outubro!$D$7</f>
        <v>19.8</v>
      </c>
      <c r="E27" s="17">
        <f>[23]Outubro!$D$8</f>
        <v>19.5</v>
      </c>
      <c r="F27" s="17">
        <f>[23]Outubro!$D$9</f>
        <v>18</v>
      </c>
      <c r="G27" s="17">
        <f>[23]Outubro!$D$10</f>
        <v>22.2</v>
      </c>
      <c r="H27" s="17">
        <f>[23]Outubro!$D$11</f>
        <v>21.2</v>
      </c>
      <c r="I27" s="17">
        <f>[23]Outubro!$D$12</f>
        <v>21.2</v>
      </c>
      <c r="J27" s="17">
        <f>[23]Outubro!$D$13</f>
        <v>21.5</v>
      </c>
      <c r="K27" s="17">
        <f>[23]Outubro!$D$14</f>
        <v>17.7</v>
      </c>
      <c r="L27" s="17">
        <f>[23]Outubro!$D$15</f>
        <v>15.4</v>
      </c>
      <c r="M27" s="17">
        <f>[23]Outubro!$D$16</f>
        <v>14.5</v>
      </c>
      <c r="N27" s="17">
        <f>[23]Outubro!$D$17</f>
        <v>15</v>
      </c>
      <c r="O27" s="17">
        <f>[23]Outubro!$D$18</f>
        <v>19.100000000000001</v>
      </c>
      <c r="P27" s="17">
        <f>[23]Outubro!$D$19</f>
        <v>21.7</v>
      </c>
      <c r="Q27" s="17">
        <f>[23]Outubro!$D$20</f>
        <v>20</v>
      </c>
      <c r="R27" s="17">
        <f>[23]Outubro!$D$21</f>
        <v>21.9</v>
      </c>
      <c r="S27" s="17">
        <f>[23]Outubro!$D$22</f>
        <v>20.100000000000001</v>
      </c>
      <c r="T27" s="17">
        <f>[23]Outubro!$D$23</f>
        <v>18.899999999999999</v>
      </c>
      <c r="U27" s="17">
        <f>[23]Outubro!$D$24</f>
        <v>23.6</v>
      </c>
      <c r="V27" s="17">
        <f>[23]Outubro!$D$25</f>
        <v>22.8</v>
      </c>
      <c r="W27" s="17">
        <f>[23]Outubro!$D$26</f>
        <v>22.6</v>
      </c>
      <c r="X27" s="17">
        <f>[23]Outubro!$D$27</f>
        <v>20.6</v>
      </c>
      <c r="Y27" s="17">
        <f>[23]Outubro!$D$28</f>
        <v>19.2</v>
      </c>
      <c r="Z27" s="17">
        <f>[23]Outubro!$D$29</f>
        <v>21.3</v>
      </c>
      <c r="AA27" s="17">
        <f>[23]Outubro!$D$30</f>
        <v>21.1</v>
      </c>
      <c r="AB27" s="17">
        <f>[23]Outubro!$D$31</f>
        <v>21.5</v>
      </c>
      <c r="AC27" s="17">
        <f>[23]Outubro!$D$32</f>
        <v>20.100000000000001</v>
      </c>
      <c r="AD27" s="17">
        <f>[23]Outubro!$D$33</f>
        <v>20.5</v>
      </c>
      <c r="AE27" s="17">
        <f>[23]Outubro!$D$34</f>
        <v>21.9</v>
      </c>
      <c r="AF27" s="17">
        <f>[23]Outubro!$D$35</f>
        <v>21.6</v>
      </c>
      <c r="AG27" s="28">
        <f t="shared" si="5"/>
        <v>14.5</v>
      </c>
      <c r="AH27" s="31">
        <f t="shared" si="6"/>
        <v>20.06451612903226</v>
      </c>
    </row>
    <row r="28" spans="1:34" ht="17.100000000000001" customHeight="1" x14ac:dyDescent="0.2">
      <c r="A28" s="15" t="s">
        <v>18</v>
      </c>
      <c r="B28" s="17">
        <f>[24]Outubro!$D$5</f>
        <v>17.5</v>
      </c>
      <c r="C28" s="17">
        <f>[24]Outubro!$D$6</f>
        <v>21.6</v>
      </c>
      <c r="D28" s="17">
        <f>[24]Outubro!$D$7</f>
        <v>20.2</v>
      </c>
      <c r="E28" s="17">
        <f>[24]Outubro!$D$8</f>
        <v>17.8</v>
      </c>
      <c r="F28" s="17">
        <f>[24]Outubro!$D$9</f>
        <v>19.399999999999999</v>
      </c>
      <c r="G28" s="17">
        <f>[24]Outubro!$D$10</f>
        <v>20.5</v>
      </c>
      <c r="H28" s="17">
        <f>[24]Outubro!$D$11</f>
        <v>20.5</v>
      </c>
      <c r="I28" s="17">
        <f>[24]Outubro!$D$12</f>
        <v>20.7</v>
      </c>
      <c r="J28" s="17">
        <f>[24]Outubro!$D$13</f>
        <v>20.8</v>
      </c>
      <c r="K28" s="17">
        <f>[24]Outubro!$D$14</f>
        <v>19.7</v>
      </c>
      <c r="L28" s="17">
        <f>[24]Outubro!$D$15</f>
        <v>16.7</v>
      </c>
      <c r="M28" s="17">
        <f>[24]Outubro!$D$16</f>
        <v>15.4</v>
      </c>
      <c r="N28" s="17">
        <f>[24]Outubro!$D$17</f>
        <v>14.9</v>
      </c>
      <c r="O28" s="17">
        <f>[24]Outubro!$D$18</f>
        <v>19.399999999999999</v>
      </c>
      <c r="P28" s="17">
        <f>[24]Outubro!$D$19</f>
        <v>21.5</v>
      </c>
      <c r="Q28" s="17">
        <f>[24]Outubro!$D$20</f>
        <v>20.100000000000001</v>
      </c>
      <c r="R28" s="17">
        <f>[24]Outubro!$D$21</f>
        <v>23.7</v>
      </c>
      <c r="S28" s="17">
        <f>[24]Outubro!$D$22</f>
        <v>24</v>
      </c>
      <c r="T28" s="17">
        <f>[24]Outubro!$D$23</f>
        <v>22.5</v>
      </c>
      <c r="U28" s="17">
        <f>[24]Outubro!$D$24</f>
        <v>22.3</v>
      </c>
      <c r="V28" s="17">
        <f>[24]Outubro!$D$25</f>
        <v>22.9</v>
      </c>
      <c r="W28" s="17">
        <f>[24]Outubro!$D$26</f>
        <v>23</v>
      </c>
      <c r="X28" s="17">
        <f>[24]Outubro!$D$27</f>
        <v>21.5</v>
      </c>
      <c r="Y28" s="17">
        <f>[24]Outubro!$D$28</f>
        <v>21</v>
      </c>
      <c r="Z28" s="17">
        <f>[24]Outubro!$D$29</f>
        <v>19.600000000000001</v>
      </c>
      <c r="AA28" s="17">
        <f>[24]Outubro!$D$30</f>
        <v>20.9</v>
      </c>
      <c r="AB28" s="17">
        <f>[24]Outubro!$D$31</f>
        <v>21.7</v>
      </c>
      <c r="AC28" s="17">
        <f>[24]Outubro!$D$32</f>
        <v>20.6</v>
      </c>
      <c r="AD28" s="17">
        <f>[24]Outubro!$D$33</f>
        <v>21</v>
      </c>
      <c r="AE28" s="17">
        <f>[24]Outubro!$D$34</f>
        <v>21.6</v>
      </c>
      <c r="AF28" s="17">
        <f>[24]Outubro!$D$35</f>
        <v>20.5</v>
      </c>
      <c r="AG28" s="28">
        <f t="shared" si="5"/>
        <v>14.9</v>
      </c>
      <c r="AH28" s="31">
        <f t="shared" si="6"/>
        <v>20.435483870967747</v>
      </c>
    </row>
    <row r="29" spans="1:34" ht="17.100000000000001" customHeight="1" x14ac:dyDescent="0.2">
      <c r="A29" s="15" t="s">
        <v>19</v>
      </c>
      <c r="B29" s="17">
        <f>[25]Outubro!$D$5</f>
        <v>16.8</v>
      </c>
      <c r="C29" s="17">
        <f>[25]Outubro!$D$6</f>
        <v>19.899999999999999</v>
      </c>
      <c r="D29" s="17">
        <f>[25]Outubro!$D$7</f>
        <v>19.3</v>
      </c>
      <c r="E29" s="17">
        <f>[25]Outubro!$D$8</f>
        <v>16.5</v>
      </c>
      <c r="F29" s="17">
        <f>[25]Outubro!$D$9</f>
        <v>17.899999999999999</v>
      </c>
      <c r="G29" s="17">
        <f>[25]Outubro!$D$10</f>
        <v>21.3</v>
      </c>
      <c r="H29" s="17">
        <f>[25]Outubro!$D$11</f>
        <v>20</v>
      </c>
      <c r="I29" s="17">
        <f>[25]Outubro!$D$12</f>
        <v>22.8</v>
      </c>
      <c r="J29" s="17">
        <f>[25]Outubro!$D$13</f>
        <v>20.2</v>
      </c>
      <c r="K29" s="17">
        <f>[25]Outubro!$D$14</f>
        <v>16</v>
      </c>
      <c r="L29" s="17">
        <f>[25]Outubro!$D$15</f>
        <v>13.7</v>
      </c>
      <c r="M29" s="17">
        <f>[25]Outubro!$D$16</f>
        <v>13.7</v>
      </c>
      <c r="N29" s="17">
        <f>[25]Outubro!$D$17</f>
        <v>12.6</v>
      </c>
      <c r="O29" s="17">
        <f>[25]Outubro!$D$18</f>
        <v>18.2</v>
      </c>
      <c r="P29" s="17">
        <f>[25]Outubro!$D$19</f>
        <v>21.9</v>
      </c>
      <c r="Q29" s="17">
        <f>[25]Outubro!$D$20</f>
        <v>22.2</v>
      </c>
      <c r="R29" s="17">
        <f>[25]Outubro!$D$21</f>
        <v>19.399999999999999</v>
      </c>
      <c r="S29" s="17">
        <f>[25]Outubro!$D$22</f>
        <v>16.899999999999999</v>
      </c>
      <c r="T29" s="17">
        <f>[25]Outubro!$D$23</f>
        <v>20.2</v>
      </c>
      <c r="U29" s="17">
        <f>[25]Outubro!$D$24</f>
        <v>22.7</v>
      </c>
      <c r="V29" s="17">
        <f>[25]Outubro!$D$25</f>
        <v>23.5</v>
      </c>
      <c r="W29" s="17">
        <f>[25]Outubro!$D$26</f>
        <v>24.7</v>
      </c>
      <c r="X29" s="17">
        <f>[25]Outubro!$D$27</f>
        <v>19.7</v>
      </c>
      <c r="Y29" s="17">
        <f>[25]Outubro!$D$28</f>
        <v>21.6</v>
      </c>
      <c r="Z29" s="17">
        <f>[25]Outubro!$D$29</f>
        <v>21.3</v>
      </c>
      <c r="AA29" s="17">
        <f>[25]Outubro!$D$30</f>
        <v>21.7</v>
      </c>
      <c r="AB29" s="17">
        <f>[25]Outubro!$D$31</f>
        <v>19.8</v>
      </c>
      <c r="AC29" s="17">
        <f>[25]Outubro!$D$32</f>
        <v>18.899999999999999</v>
      </c>
      <c r="AD29" s="17">
        <f>[25]Outubro!$D$33</f>
        <v>21.9</v>
      </c>
      <c r="AE29" s="17">
        <f>[25]Outubro!$D$34</f>
        <v>20.399999999999999</v>
      </c>
      <c r="AF29" s="17">
        <f>[25]Outubro!$D$35</f>
        <v>20</v>
      </c>
      <c r="AG29" s="28">
        <f t="shared" si="5"/>
        <v>12.6</v>
      </c>
      <c r="AH29" s="31">
        <f t="shared" si="6"/>
        <v>19.538709677419348</v>
      </c>
    </row>
    <row r="30" spans="1:34" ht="17.100000000000001" customHeight="1" x14ac:dyDescent="0.2">
      <c r="A30" s="15" t="s">
        <v>31</v>
      </c>
      <c r="B30" s="17">
        <f>[26]Outubro!$D$5</f>
        <v>16.8</v>
      </c>
      <c r="C30" s="17">
        <f>[26]Outubro!$D$6</f>
        <v>22</v>
      </c>
      <c r="D30" s="17">
        <f>[26]Outubro!$D$7</f>
        <v>19.5</v>
      </c>
      <c r="E30" s="17">
        <f>[26]Outubro!$D$8</f>
        <v>18.5</v>
      </c>
      <c r="F30" s="17">
        <f>[26]Outubro!$D$9</f>
        <v>19.100000000000001</v>
      </c>
      <c r="G30" s="17">
        <f>[26]Outubro!$D$10</f>
        <v>22.8</v>
      </c>
      <c r="H30" s="17">
        <f>[26]Outubro!$D$11</f>
        <v>23.9</v>
      </c>
      <c r="I30" s="17">
        <f>[26]Outubro!$D$12</f>
        <v>22</v>
      </c>
      <c r="J30" s="17">
        <f>[26]Outubro!$D$13</f>
        <v>23.7</v>
      </c>
      <c r="K30" s="17">
        <f>[26]Outubro!$D$14</f>
        <v>17.8</v>
      </c>
      <c r="L30" s="17">
        <f>[26]Outubro!$D$15</f>
        <v>15</v>
      </c>
      <c r="M30" s="17">
        <f>[26]Outubro!$D$16</f>
        <v>13.3</v>
      </c>
      <c r="N30" s="17">
        <f>[26]Outubro!$D$17</f>
        <v>14.3</v>
      </c>
      <c r="O30" s="17">
        <f>[26]Outubro!$D$18</f>
        <v>21.1</v>
      </c>
      <c r="P30" s="17">
        <f>[26]Outubro!$D$19</f>
        <v>22.6</v>
      </c>
      <c r="Q30" s="17">
        <f>[26]Outubro!$D$20</f>
        <v>25.1</v>
      </c>
      <c r="R30" s="17">
        <f>[26]Outubro!$D$21</f>
        <v>21.9</v>
      </c>
      <c r="S30" s="17">
        <f>[26]Outubro!$D$22</f>
        <v>20.399999999999999</v>
      </c>
      <c r="T30" s="17">
        <f>[26]Outubro!$D$23</f>
        <v>20.2</v>
      </c>
      <c r="U30" s="17">
        <f>[26]Outubro!$D$24</f>
        <v>25.1</v>
      </c>
      <c r="V30" s="17">
        <f>[26]Outubro!$D$25</f>
        <v>24.7</v>
      </c>
      <c r="W30" s="17">
        <f>[26]Outubro!$D$26</f>
        <v>25.6</v>
      </c>
      <c r="X30" s="17">
        <f>[26]Outubro!$D$27</f>
        <v>21.9</v>
      </c>
      <c r="Y30" s="17">
        <f>[26]Outubro!$D$28</f>
        <v>18.8</v>
      </c>
      <c r="Z30" s="17">
        <f>[26]Outubro!$D$29</f>
        <v>20.2</v>
      </c>
      <c r="AA30" s="17">
        <f>[26]Outubro!$D$30</f>
        <v>19.899999999999999</v>
      </c>
      <c r="AB30" s="17">
        <f>[26]Outubro!$D$31</f>
        <v>20.7</v>
      </c>
      <c r="AC30" s="17">
        <f>[26]Outubro!$D$32</f>
        <v>20.100000000000001</v>
      </c>
      <c r="AD30" s="17">
        <f>[26]Outubro!$D$33</f>
        <v>21.4</v>
      </c>
      <c r="AE30" s="17">
        <f>[26]Outubro!$D$34</f>
        <v>22.2</v>
      </c>
      <c r="AF30" s="17">
        <f>[26]Outubro!$D$35</f>
        <v>19.899999999999999</v>
      </c>
      <c r="AG30" s="28">
        <f t="shared" si="5"/>
        <v>13.3</v>
      </c>
      <c r="AH30" s="31">
        <f t="shared" si="6"/>
        <v>20.661290322580648</v>
      </c>
    </row>
    <row r="31" spans="1:34" ht="17.100000000000001" customHeight="1" x14ac:dyDescent="0.2">
      <c r="A31" s="15" t="s">
        <v>48</v>
      </c>
      <c r="B31" s="17">
        <f>[27]Outubro!$D$5</f>
        <v>19.5</v>
      </c>
      <c r="C31" s="17">
        <f>[27]Outubro!$D$6</f>
        <v>23.1</v>
      </c>
      <c r="D31" s="17">
        <f>[27]Outubro!$D$7</f>
        <v>23.5</v>
      </c>
      <c r="E31" s="17">
        <f>[27]Outubro!$D$8</f>
        <v>20.8</v>
      </c>
      <c r="F31" s="17">
        <f>[27]Outubro!$D$9</f>
        <v>21.1</v>
      </c>
      <c r="G31" s="17">
        <f>[27]Outubro!$D$10</f>
        <v>22.8</v>
      </c>
      <c r="H31" s="17">
        <f>[27]Outubro!$D$11</f>
        <v>24.6</v>
      </c>
      <c r="I31" s="17">
        <f>[27]Outubro!$D$12</f>
        <v>23.4</v>
      </c>
      <c r="J31" s="17">
        <f>[27]Outubro!$D$13</f>
        <v>23.1</v>
      </c>
      <c r="K31" s="17">
        <f>[27]Outubro!$D$14</f>
        <v>21.2</v>
      </c>
      <c r="L31" s="17">
        <f>[27]Outubro!$D$15</f>
        <v>17.399999999999999</v>
      </c>
      <c r="M31" s="17">
        <f>[27]Outubro!$D$16</f>
        <v>15.8</v>
      </c>
      <c r="N31" s="17">
        <f>[27]Outubro!$D$17</f>
        <v>16.7</v>
      </c>
      <c r="O31" s="17">
        <f>[27]Outubro!$D$18</f>
        <v>21.5</v>
      </c>
      <c r="P31" s="17">
        <f>[27]Outubro!$D$19</f>
        <v>22.8</v>
      </c>
      <c r="Q31" s="17">
        <f>[27]Outubro!$D$20</f>
        <v>23.4</v>
      </c>
      <c r="R31" s="17">
        <f>[27]Outubro!$D$21</f>
        <v>26.4</v>
      </c>
      <c r="S31" s="17">
        <f>[27]Outubro!$D$22</f>
        <v>23.1</v>
      </c>
      <c r="T31" s="17">
        <f>[27]Outubro!$D$23</f>
        <v>24.1</v>
      </c>
      <c r="U31" s="17">
        <f>[27]Outubro!$D$24</f>
        <v>24.7</v>
      </c>
      <c r="V31" s="17">
        <f>[27]Outubro!$D$25</f>
        <v>24.8</v>
      </c>
      <c r="W31" s="17">
        <f>[27]Outubro!$D$26</f>
        <v>25.4</v>
      </c>
      <c r="X31" s="17">
        <f>[27]Outubro!$D$27</f>
        <v>20.9</v>
      </c>
      <c r="Y31" s="17">
        <f>[27]Outubro!$D$28</f>
        <v>20.8</v>
      </c>
      <c r="Z31" s="17">
        <f>[27]Outubro!$D$29</f>
        <v>24</v>
      </c>
      <c r="AA31" s="17">
        <f>[27]Outubro!$D$30</f>
        <v>22.4</v>
      </c>
      <c r="AB31" s="17">
        <f>[27]Outubro!$D$31</f>
        <v>23.4</v>
      </c>
      <c r="AC31" s="17">
        <f>[27]Outubro!$D$32</f>
        <v>21.3</v>
      </c>
      <c r="AD31" s="17">
        <f>[27]Outubro!$D$33</f>
        <v>22.6</v>
      </c>
      <c r="AE31" s="17">
        <f>[27]Outubro!$D$34</f>
        <v>22.7</v>
      </c>
      <c r="AF31" s="17">
        <f>[27]Outubro!$D$35</f>
        <v>20.2</v>
      </c>
      <c r="AG31" s="28">
        <f>MIN(B31:AF31)</f>
        <v>15.8</v>
      </c>
      <c r="AH31" s="31">
        <f>AVERAGE(B31:AF31)</f>
        <v>22.177419354838708</v>
      </c>
    </row>
    <row r="32" spans="1:34" ht="17.100000000000001" customHeight="1" x14ac:dyDescent="0.2">
      <c r="A32" s="15" t="s">
        <v>20</v>
      </c>
      <c r="B32" s="17">
        <f>[28]Outubro!$D$5</f>
        <v>19.600000000000001</v>
      </c>
      <c r="C32" s="17">
        <f>[28]Outubro!$D$6</f>
        <v>23.3</v>
      </c>
      <c r="D32" s="17">
        <f>[28]Outubro!$D$7</f>
        <v>21.1</v>
      </c>
      <c r="E32" s="17">
        <f>[28]Outubro!$D$8</f>
        <v>20.8</v>
      </c>
      <c r="F32" s="17">
        <f>[28]Outubro!$D$9</f>
        <v>20.399999999999999</v>
      </c>
      <c r="G32" s="17">
        <f>[28]Outubro!$D$10</f>
        <v>20.5</v>
      </c>
      <c r="H32" s="17">
        <f>[28]Outubro!$D$11</f>
        <v>21.6</v>
      </c>
      <c r="I32" s="17">
        <f>[28]Outubro!$D$12</f>
        <v>24.9</v>
      </c>
      <c r="J32" s="17">
        <f>[28]Outubro!$D$13</f>
        <v>22.2</v>
      </c>
      <c r="K32" s="17">
        <f>[28]Outubro!$D$14</f>
        <v>20.399999999999999</v>
      </c>
      <c r="L32" s="17">
        <f>[28]Outubro!$D$15</f>
        <v>20.399999999999999</v>
      </c>
      <c r="M32" s="17">
        <f>[28]Outubro!$D$16</f>
        <v>17.5</v>
      </c>
      <c r="N32" s="17">
        <f>[28]Outubro!$D$17</f>
        <v>16.100000000000001</v>
      </c>
      <c r="O32" s="17">
        <f>[28]Outubro!$D$18</f>
        <v>20.5</v>
      </c>
      <c r="P32" s="17">
        <f>[28]Outubro!$D$19</f>
        <v>23.2</v>
      </c>
      <c r="Q32" s="17">
        <f>[28]Outubro!$D$20</f>
        <v>23.5</v>
      </c>
      <c r="R32" s="17">
        <f>[28]Outubro!$D$21</f>
        <v>23.5</v>
      </c>
      <c r="S32" s="17">
        <f>[28]Outubro!$D$22</f>
        <v>21.4</v>
      </c>
      <c r="T32" s="17">
        <f>[28]Outubro!$D$23</f>
        <v>19.3</v>
      </c>
      <c r="U32" s="17">
        <f>[28]Outubro!$D$24</f>
        <v>23.9</v>
      </c>
      <c r="V32" s="17">
        <f>[28]Outubro!$D$25</f>
        <v>22.9</v>
      </c>
      <c r="W32" s="17">
        <f>[28]Outubro!$D$26</f>
        <v>26.1</v>
      </c>
      <c r="X32" s="17">
        <f>[28]Outubro!$D$27</f>
        <v>20.399999999999999</v>
      </c>
      <c r="Y32" s="17">
        <f>[28]Outubro!$D$28</f>
        <v>20.9</v>
      </c>
      <c r="Z32" s="17">
        <f>[28]Outubro!$D$29</f>
        <v>21</v>
      </c>
      <c r="AA32" s="17">
        <f>[28]Outubro!$D$30</f>
        <v>22.4</v>
      </c>
      <c r="AB32" s="17">
        <f>[28]Outubro!$D$31</f>
        <v>21.9</v>
      </c>
      <c r="AC32" s="17">
        <f>[28]Outubro!$D$32</f>
        <v>21.7</v>
      </c>
      <c r="AD32" s="17">
        <f>[28]Outubro!$D$33</f>
        <v>22.5</v>
      </c>
      <c r="AE32" s="17">
        <f>[28]Outubro!$D$34</f>
        <v>21.1</v>
      </c>
      <c r="AF32" s="17">
        <f>[28]Outubro!$D$35</f>
        <v>21.9</v>
      </c>
      <c r="AG32" s="28">
        <f>MIN(B32:AF32)</f>
        <v>16.100000000000001</v>
      </c>
      <c r="AH32" s="31">
        <f>AVERAGE(B32:AF32)</f>
        <v>21.512903225806451</v>
      </c>
    </row>
    <row r="33" spans="1:35" s="5" customFormat="1" ht="17.100000000000001" customHeight="1" thickBot="1" x14ac:dyDescent="0.25">
      <c r="A33" s="82" t="s">
        <v>35</v>
      </c>
      <c r="B33" s="83">
        <f t="shared" ref="B33:AG33" si="9">MIN(B5:B32)</f>
        <v>16.399999999999999</v>
      </c>
      <c r="C33" s="83">
        <f t="shared" si="9"/>
        <v>18.899999999999999</v>
      </c>
      <c r="D33" s="83">
        <f t="shared" si="9"/>
        <v>18</v>
      </c>
      <c r="E33" s="83">
        <f t="shared" si="9"/>
        <v>16.5</v>
      </c>
      <c r="F33" s="83">
        <f t="shared" si="9"/>
        <v>17.399999999999999</v>
      </c>
      <c r="G33" s="83">
        <f t="shared" si="9"/>
        <v>19.399999999999999</v>
      </c>
      <c r="H33" s="83">
        <f t="shared" si="9"/>
        <v>19.3</v>
      </c>
      <c r="I33" s="83">
        <f t="shared" si="9"/>
        <v>20.7</v>
      </c>
      <c r="J33" s="83">
        <f t="shared" si="9"/>
        <v>17.899999999999999</v>
      </c>
      <c r="K33" s="83">
        <f t="shared" si="9"/>
        <v>14</v>
      </c>
      <c r="L33" s="83">
        <f t="shared" si="9"/>
        <v>11.8</v>
      </c>
      <c r="M33" s="83">
        <f t="shared" si="9"/>
        <v>11.7</v>
      </c>
      <c r="N33" s="83">
        <f t="shared" si="9"/>
        <v>12.6</v>
      </c>
      <c r="O33" s="83">
        <f t="shared" si="9"/>
        <v>16.899999999999999</v>
      </c>
      <c r="P33" s="83">
        <f t="shared" si="9"/>
        <v>18.8</v>
      </c>
      <c r="Q33" s="83">
        <f t="shared" si="9"/>
        <v>20</v>
      </c>
      <c r="R33" s="83">
        <f t="shared" si="9"/>
        <v>19.100000000000001</v>
      </c>
      <c r="S33" s="83">
        <f t="shared" si="9"/>
        <v>16.899999999999999</v>
      </c>
      <c r="T33" s="83">
        <f t="shared" si="9"/>
        <v>18</v>
      </c>
      <c r="U33" s="83">
        <f t="shared" si="9"/>
        <v>21.3</v>
      </c>
      <c r="V33" s="83">
        <f t="shared" si="9"/>
        <v>21.6</v>
      </c>
      <c r="W33" s="83">
        <f t="shared" si="9"/>
        <v>20.399999999999999</v>
      </c>
      <c r="X33" s="83">
        <f t="shared" si="9"/>
        <v>18.399999999999999</v>
      </c>
      <c r="Y33" s="83">
        <f t="shared" si="9"/>
        <v>18.8</v>
      </c>
      <c r="Z33" s="83">
        <f t="shared" si="9"/>
        <v>19.600000000000001</v>
      </c>
      <c r="AA33" s="83">
        <f t="shared" si="9"/>
        <v>19.8</v>
      </c>
      <c r="AB33" s="83">
        <f t="shared" si="9"/>
        <v>17.5</v>
      </c>
      <c r="AC33" s="83">
        <f t="shared" si="9"/>
        <v>18.100000000000001</v>
      </c>
      <c r="AD33" s="83">
        <f t="shared" si="9"/>
        <v>19.2</v>
      </c>
      <c r="AE33" s="83">
        <f t="shared" si="9"/>
        <v>19.600000000000001</v>
      </c>
      <c r="AF33" s="83">
        <f t="shared" si="9"/>
        <v>19.2</v>
      </c>
      <c r="AG33" s="113">
        <f t="shared" si="9"/>
        <v>11.7</v>
      </c>
      <c r="AH33" s="108">
        <f>AVERAGE(AH5:AH32)</f>
        <v>20.915689972985852</v>
      </c>
    </row>
    <row r="34" spans="1:35" x14ac:dyDescent="0.2">
      <c r="A34" s="110"/>
      <c r="B34" s="85"/>
      <c r="C34" s="85"/>
      <c r="D34" s="85" t="s">
        <v>134</v>
      </c>
      <c r="E34" s="85"/>
      <c r="F34" s="85"/>
      <c r="G34" s="85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90"/>
      <c r="AE34" s="91"/>
      <c r="AF34" s="92"/>
      <c r="AG34" s="92"/>
      <c r="AH34" s="93"/>
    </row>
    <row r="35" spans="1:35" x14ac:dyDescent="0.2">
      <c r="A35" s="109"/>
      <c r="B35" s="87"/>
      <c r="C35" s="87"/>
      <c r="D35" s="87"/>
      <c r="E35" s="87"/>
      <c r="F35" s="87"/>
      <c r="G35" s="87"/>
      <c r="H35" s="94"/>
      <c r="I35" s="94"/>
      <c r="J35" s="94"/>
      <c r="K35" s="94"/>
      <c r="L35" s="94"/>
      <c r="M35" s="94" t="s">
        <v>49</v>
      </c>
      <c r="N35" s="94"/>
      <c r="O35" s="94"/>
      <c r="P35" s="94"/>
      <c r="Q35" s="94"/>
      <c r="R35" s="94"/>
      <c r="S35" s="94"/>
      <c r="T35" s="94"/>
      <c r="U35" s="94"/>
      <c r="V35" s="94" t="s">
        <v>53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5"/>
      <c r="AH35" s="100"/>
    </row>
    <row r="36" spans="1:35" x14ac:dyDescent="0.2">
      <c r="A36" s="109"/>
      <c r="B36" s="87"/>
      <c r="C36" s="87" t="s">
        <v>135</v>
      </c>
      <c r="D36" s="87"/>
      <c r="E36" s="87"/>
      <c r="F36" s="87"/>
      <c r="G36" s="87"/>
      <c r="H36" s="94"/>
      <c r="I36" s="94"/>
      <c r="J36" s="97"/>
      <c r="K36" s="97"/>
      <c r="L36" s="97"/>
      <c r="M36" s="97" t="s">
        <v>50</v>
      </c>
      <c r="N36" s="97"/>
      <c r="O36" s="97"/>
      <c r="P36" s="97"/>
      <c r="Q36" s="94"/>
      <c r="R36" s="94"/>
      <c r="S36" s="94"/>
      <c r="T36" s="94"/>
      <c r="U36" s="94"/>
      <c r="V36" s="97" t="s">
        <v>54</v>
      </c>
      <c r="W36" s="97"/>
      <c r="X36" s="94"/>
      <c r="Y36" s="94"/>
      <c r="Z36" s="94"/>
      <c r="AA36" s="94"/>
      <c r="AB36" s="94"/>
      <c r="AC36" s="94"/>
      <c r="AD36" s="95"/>
      <c r="AE36" s="98"/>
      <c r="AF36" s="99"/>
      <c r="AG36" s="94"/>
      <c r="AH36" s="100"/>
      <c r="AI36" s="2"/>
    </row>
    <row r="37" spans="1:35" ht="13.5" thickBot="1" x14ac:dyDescent="0.25">
      <c r="A37" s="111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4"/>
      <c r="AE37" s="105"/>
      <c r="AF37" s="106"/>
      <c r="AG37" s="112"/>
      <c r="AH37" s="107"/>
      <c r="AI37" s="2"/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S3:S4"/>
    <mergeCell ref="I3:I4"/>
    <mergeCell ref="A2:A4"/>
    <mergeCell ref="J3:J4"/>
    <mergeCell ref="B2:AG2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T3:T4"/>
    <mergeCell ref="U3:U4"/>
    <mergeCell ref="AF3:AF4"/>
    <mergeCell ref="AE3:AE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zoomScale="90" zoomScaleNormal="90" workbookViewId="0">
      <selection activeCell="AH23" sqref="AH23"/>
    </sheetView>
  </sheetViews>
  <sheetFormatPr defaultRowHeight="12.75" x14ac:dyDescent="0.2"/>
  <cols>
    <col min="1" max="1" width="19.140625" style="2" bestFit="1" customWidth="1"/>
    <col min="2" max="25" width="5.42578125" style="2" bestFit="1" customWidth="1"/>
    <col min="26" max="26" width="6" style="2" customWidth="1"/>
    <col min="27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36" t="s">
        <v>25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</row>
    <row r="2" spans="1:34" s="4" customFormat="1" ht="20.100000000000001" customHeight="1" x14ac:dyDescent="0.2">
      <c r="A2" s="135" t="s">
        <v>21</v>
      </c>
      <c r="B2" s="133" t="s">
        <v>136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7"/>
    </row>
    <row r="3" spans="1:34" s="5" customFormat="1" ht="20.100000000000001" customHeight="1" x14ac:dyDescent="0.2">
      <c r="A3" s="135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26" t="s">
        <v>38</v>
      </c>
      <c r="AH3" s="8"/>
    </row>
    <row r="4" spans="1:34" s="5" customFormat="1" ht="20.100000000000001" customHeight="1" x14ac:dyDescent="0.2">
      <c r="A4" s="13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26" t="s">
        <v>37</v>
      </c>
      <c r="AH4" s="8"/>
    </row>
    <row r="5" spans="1:34" s="5" customFormat="1" ht="20.100000000000001" customHeight="1" x14ac:dyDescent="0.2">
      <c r="A5" s="15" t="s">
        <v>44</v>
      </c>
      <c r="B5" s="17">
        <f>[1]Outubro!$E$5</f>
        <v>72.375</v>
      </c>
      <c r="C5" s="17">
        <f>[1]Outubro!$E$6</f>
        <v>62.708333333333336</v>
      </c>
      <c r="D5" s="17">
        <f>[1]Outubro!$E$7</f>
        <v>85.583333333333329</v>
      </c>
      <c r="E5" s="17">
        <f>[1]Outubro!$E$8</f>
        <v>86.875</v>
      </c>
      <c r="F5" s="17">
        <f>[1]Outubro!$E$9</f>
        <v>75.083333333333329</v>
      </c>
      <c r="G5" s="17">
        <f>[1]Outubro!$E$10</f>
        <v>66.125</v>
      </c>
      <c r="H5" s="17">
        <f>[1]Outubro!$E$11</f>
        <v>62.375</v>
      </c>
      <c r="I5" s="17">
        <f>[1]Outubro!$E$12</f>
        <v>52.208333333333336</v>
      </c>
      <c r="J5" s="17">
        <f>[1]Outubro!$E$13</f>
        <v>70.125</v>
      </c>
      <c r="K5" s="17">
        <f>[1]Outubro!$E$14</f>
        <v>80.625</v>
      </c>
      <c r="L5" s="17">
        <f>[1]Outubro!$E$15</f>
        <v>91.666666666666671</v>
      </c>
      <c r="M5" s="17">
        <f>[1]Outubro!$E$16</f>
        <v>92.291666666666671</v>
      </c>
      <c r="N5" s="17">
        <f>[1]Outubro!$E$17</f>
        <v>78.416666666666671</v>
      </c>
      <c r="O5" s="17">
        <f>[1]Outubro!$E$18</f>
        <v>69.75</v>
      </c>
      <c r="P5" s="17">
        <f>[1]Outubro!$E$19</f>
        <v>63.958333333333336</v>
      </c>
      <c r="Q5" s="17">
        <f>[1]Outubro!$E$20</f>
        <v>68.583333333333329</v>
      </c>
      <c r="R5" s="17">
        <f>[1]Outubro!$E$21</f>
        <v>65.208333333333329</v>
      </c>
      <c r="S5" s="17">
        <f>[1]Outubro!$E$22</f>
        <v>59.5</v>
      </c>
      <c r="T5" s="17">
        <f>[1]Outubro!$E$23</f>
        <v>64.041666666666671</v>
      </c>
      <c r="U5" s="17">
        <f>[1]Outubro!$E$24</f>
        <v>67.75</v>
      </c>
      <c r="V5" s="17">
        <f>[1]Outubro!$E$25</f>
        <v>68.375</v>
      </c>
      <c r="W5" s="17">
        <f>[1]Outubro!$E$26</f>
        <v>61.125</v>
      </c>
      <c r="X5" s="17">
        <f>[1]Outubro!$E$27</f>
        <v>79.083333333333329</v>
      </c>
      <c r="Y5" s="17">
        <f>[1]Outubro!$E$28</f>
        <v>77.666666666666671</v>
      </c>
      <c r="Z5" s="17">
        <f>[1]Outubro!$E$29</f>
        <v>70.458333333333329</v>
      </c>
      <c r="AA5" s="17">
        <f>[1]Outubro!$E$30</f>
        <v>80.375</v>
      </c>
      <c r="AB5" s="17">
        <f>[1]Outubro!$E$31</f>
        <v>81.208333333333329</v>
      </c>
      <c r="AC5" s="17">
        <f>[1]Outubro!$E$32</f>
        <v>80.208333333333329</v>
      </c>
      <c r="AD5" s="17">
        <f>[1]Outubro!$E$33</f>
        <v>74.541666666666671</v>
      </c>
      <c r="AE5" s="17">
        <f>[1]Outubro!$E$34</f>
        <v>76.083333333333329</v>
      </c>
      <c r="AF5" s="17">
        <f>[1]Outubro!$E$35</f>
        <v>96.625</v>
      </c>
      <c r="AG5" s="27">
        <f>AVERAGE(B5:AF5)</f>
        <v>73.580645161290306</v>
      </c>
      <c r="AH5" s="8"/>
    </row>
    <row r="6" spans="1:34" ht="17.100000000000001" customHeight="1" x14ac:dyDescent="0.2">
      <c r="A6" s="15" t="s">
        <v>0</v>
      </c>
      <c r="B6" s="17">
        <f>[2]Outubro!$E$5</f>
        <v>73.333333333333329</v>
      </c>
      <c r="C6" s="17">
        <f>[2]Outubro!$E$6</f>
        <v>71.75</v>
      </c>
      <c r="D6" s="17">
        <f>[2]Outubro!$E$7</f>
        <v>80.875</v>
      </c>
      <c r="E6" s="17">
        <f>[2]Outubro!$E$8</f>
        <v>78.25</v>
      </c>
      <c r="F6" s="17">
        <f>[2]Outubro!$E$9</f>
        <v>68.695652173913047</v>
      </c>
      <c r="G6" s="17">
        <f>[2]Outubro!$E$10</f>
        <v>67.25</v>
      </c>
      <c r="H6" s="17">
        <f>[2]Outubro!$E$11</f>
        <v>56.625</v>
      </c>
      <c r="I6" s="17">
        <f>[2]Outubro!$E$12</f>
        <v>61.166666666666664</v>
      </c>
      <c r="J6" s="17">
        <f>[2]Outubro!$E$13</f>
        <v>72.083333333333329</v>
      </c>
      <c r="K6" s="17">
        <f>[2]Outubro!$E$14</f>
        <v>83.541666666666671</v>
      </c>
      <c r="L6" s="17">
        <f>[2]Outubro!$E$15</f>
        <v>91.625</v>
      </c>
      <c r="M6" s="17">
        <f>[2]Outubro!$E$16</f>
        <v>94.208333333333329</v>
      </c>
      <c r="N6" s="17">
        <f>[2]Outubro!$E$17</f>
        <v>85.125</v>
      </c>
      <c r="O6" s="17">
        <f>[2]Outubro!$E$18</f>
        <v>69.541666666666671</v>
      </c>
      <c r="P6" s="17">
        <f>[2]Outubro!$E$19</f>
        <v>52.166666666666664</v>
      </c>
      <c r="Q6" s="17">
        <f>[2]Outubro!$E$20</f>
        <v>51.458333333333336</v>
      </c>
      <c r="R6" s="17">
        <f>[2]Outubro!$E$21</f>
        <v>80.375</v>
      </c>
      <c r="S6" s="17">
        <f>[2]Outubro!$E$22</f>
        <v>77.666666666666671</v>
      </c>
      <c r="T6" s="17">
        <f>[2]Outubro!$E$23</f>
        <v>68.208333333333329</v>
      </c>
      <c r="U6" s="17">
        <f>[2]Outubro!$E$24</f>
        <v>58.833333333333336</v>
      </c>
      <c r="V6" s="17">
        <f>[2]Outubro!$E$25</f>
        <v>48.875</v>
      </c>
      <c r="W6" s="17">
        <f>[2]Outubro!$E$26</f>
        <v>46.333333333333336</v>
      </c>
      <c r="X6" s="17">
        <f>[2]Outubro!$E$27</f>
        <v>79.458333333333329</v>
      </c>
      <c r="Y6" s="17">
        <f>[2]Outubro!$E$28</f>
        <v>78.833333333333329</v>
      </c>
      <c r="Z6" s="17">
        <f>[2]Outubro!$E$29</f>
        <v>73.916666666666671</v>
      </c>
      <c r="AA6" s="17">
        <f>[2]Outubro!$E$30</f>
        <v>84.541666666666671</v>
      </c>
      <c r="AB6" s="17">
        <f>[2]Outubro!$E$31</f>
        <v>92.416666666666671</v>
      </c>
      <c r="AC6" s="17">
        <f>[2]Outubro!$E$32</f>
        <v>78.083333333333329</v>
      </c>
      <c r="AD6" s="17">
        <f>[2]Outubro!$E$33</f>
        <v>73.833333333333329</v>
      </c>
      <c r="AE6" s="17">
        <f>[2]Outubro!$E$34</f>
        <v>73.333333333333329</v>
      </c>
      <c r="AF6" s="17">
        <f>[2]Outubro!$E$35</f>
        <v>82.875</v>
      </c>
      <c r="AG6" s="28">
        <f t="shared" ref="AG6:AG19" si="1">AVERAGE(B6:AF6)</f>
        <v>72.750935016362789</v>
      </c>
    </row>
    <row r="7" spans="1:34" ht="17.100000000000001" customHeight="1" x14ac:dyDescent="0.2">
      <c r="A7" s="15" t="s">
        <v>1</v>
      </c>
      <c r="B7" s="17">
        <f>[3]Outubro!$E$5</f>
        <v>74.708333333333329</v>
      </c>
      <c r="C7" s="17">
        <f>[3]Outubro!$E$6</f>
        <v>70.25</v>
      </c>
      <c r="D7" s="17">
        <f>[3]Outubro!$E$7</f>
        <v>79.666666666666671</v>
      </c>
      <c r="E7" s="17">
        <f>[3]Outubro!$E$8</f>
        <v>77.541666666666671</v>
      </c>
      <c r="F7" s="17">
        <f>[3]Outubro!$E$9</f>
        <v>71.583333333333329</v>
      </c>
      <c r="G7" s="17">
        <f>[3]Outubro!$E$10</f>
        <v>64.666666666666671</v>
      </c>
      <c r="H7" s="17">
        <f>[3]Outubro!$E$11</f>
        <v>62.625</v>
      </c>
      <c r="I7" s="17">
        <f>[3]Outubro!$E$12</f>
        <v>65.833333333333329</v>
      </c>
      <c r="J7" s="17">
        <f>[3]Outubro!$E$13</f>
        <v>67.5</v>
      </c>
      <c r="K7" s="17">
        <f>[3]Outubro!$E$14</f>
        <v>81.708333333333329</v>
      </c>
      <c r="L7" s="17">
        <f>[3]Outubro!$E$15</f>
        <v>83.625</v>
      </c>
      <c r="M7" s="17">
        <f>[3]Outubro!$E$16</f>
        <v>83.541666666666671</v>
      </c>
      <c r="N7" s="17">
        <f>[3]Outubro!$E$17</f>
        <v>74.375</v>
      </c>
      <c r="O7" s="17">
        <f>[3]Outubro!$E$18</f>
        <v>65.791666666666671</v>
      </c>
      <c r="P7" s="17">
        <f>[3]Outubro!$E$19</f>
        <v>49.916666666666664</v>
      </c>
      <c r="Q7" s="17">
        <f>[3]Outubro!$E$20</f>
        <v>60.666666666666664</v>
      </c>
      <c r="R7" s="17">
        <f>[3]Outubro!$E$21</f>
        <v>72.625</v>
      </c>
      <c r="S7" s="17">
        <f>[3]Outubro!$E$22</f>
        <v>66.125</v>
      </c>
      <c r="T7" s="17">
        <f>[3]Outubro!$E$23</f>
        <v>57</v>
      </c>
      <c r="U7" s="17">
        <f>[3]Outubro!$E$24</f>
        <v>60.916666666666664</v>
      </c>
      <c r="V7" s="17">
        <f>[3]Outubro!$E$25</f>
        <v>51.083333333333336</v>
      </c>
      <c r="W7" s="17">
        <f>[3]Outubro!$E$26</f>
        <v>52.375</v>
      </c>
      <c r="X7" s="17">
        <f>[3]Outubro!$E$27</f>
        <v>60.75</v>
      </c>
      <c r="Y7" s="17">
        <f>[3]Outubro!$E$28</f>
        <v>59.333333333333336</v>
      </c>
      <c r="Z7" s="17">
        <f>[3]Outubro!$E$29</f>
        <v>52.75</v>
      </c>
      <c r="AA7" s="17">
        <f>[3]Outubro!$E$30</f>
        <v>69.708333333333329</v>
      </c>
      <c r="AB7" s="17">
        <f>[3]Outubro!$E$31</f>
        <v>85.458333333333329</v>
      </c>
      <c r="AC7" s="17">
        <f>[3]Outubro!$E$32</f>
        <v>73.958333333333329</v>
      </c>
      <c r="AD7" s="17">
        <f>[3]Outubro!$E$33</f>
        <v>66.75</v>
      </c>
      <c r="AE7" s="17">
        <f>[3]Outubro!$E$34</f>
        <v>67</v>
      </c>
      <c r="AF7" s="17">
        <f>[3]Outubro!$E$35</f>
        <v>85.875</v>
      </c>
      <c r="AG7" s="28">
        <f t="shared" si="1"/>
        <v>68.248655913978482</v>
      </c>
    </row>
    <row r="8" spans="1:34" ht="17.100000000000001" customHeight="1" x14ac:dyDescent="0.2">
      <c r="A8" s="15" t="s">
        <v>74</v>
      </c>
      <c r="B8" s="17">
        <f>[4]Outubro!$E$5</f>
        <v>74.833333333333329</v>
      </c>
      <c r="C8" s="17">
        <f>[4]Outubro!$E$6</f>
        <v>63.791666666666664</v>
      </c>
      <c r="D8" s="17">
        <f>[4]Outubro!$E$7</f>
        <v>91.791666666666671</v>
      </c>
      <c r="E8" s="17">
        <f>[4]Outubro!$E$8</f>
        <v>81.375</v>
      </c>
      <c r="F8" s="17">
        <f>[4]Outubro!$E$9</f>
        <v>70.791666666666671</v>
      </c>
      <c r="G8" s="17">
        <f>[4]Outubro!$E$10</f>
        <v>64.208333333333329</v>
      </c>
      <c r="H8" s="17">
        <f>[4]Outubro!$E$11</f>
        <v>60.458333333333336</v>
      </c>
      <c r="I8" s="17">
        <f>[4]Outubro!$E$12</f>
        <v>53.708333333333336</v>
      </c>
      <c r="J8" s="17">
        <f>[4]Outubro!$E$13</f>
        <v>75.208333333333329</v>
      </c>
      <c r="K8" s="17">
        <f>[4]Outubro!$E$14</f>
        <v>89.791666666666671</v>
      </c>
      <c r="L8" s="17">
        <f>[4]Outubro!$E$15</f>
        <v>92.791666666666671</v>
      </c>
      <c r="M8" s="17">
        <f>[4]Outubro!$E$16</f>
        <v>95.166666666666671</v>
      </c>
      <c r="N8" s="17">
        <f>[4]Outubro!$E$17</f>
        <v>83.333333333333329</v>
      </c>
      <c r="O8" s="17">
        <f>[4]Outubro!$E$18</f>
        <v>64.708333333333329</v>
      </c>
      <c r="P8" s="17">
        <f>[4]Outubro!$E$19</f>
        <v>51.083333333333336</v>
      </c>
      <c r="Q8" s="17">
        <f>[4]Outubro!$E$20</f>
        <v>51.291666666666664</v>
      </c>
      <c r="R8" s="17">
        <f>[4]Outubro!$E$21</f>
        <v>56.5</v>
      </c>
      <c r="S8" s="17">
        <f>[4]Outubro!$E$22</f>
        <v>64.083333333333329</v>
      </c>
      <c r="T8" s="17">
        <f>[4]Outubro!$E$23</f>
        <v>62.666666666666664</v>
      </c>
      <c r="U8" s="17">
        <f>[4]Outubro!$E$24</f>
        <v>59.291666666666664</v>
      </c>
      <c r="V8" s="17">
        <f>[4]Outubro!$E$25</f>
        <v>58</v>
      </c>
      <c r="W8" s="17">
        <f>[4]Outubro!$E$26</f>
        <v>59.625</v>
      </c>
      <c r="X8" s="17">
        <f>[4]Outubro!$E$27</f>
        <v>71</v>
      </c>
      <c r="Y8" s="17">
        <f>[4]Outubro!$E$28</f>
        <v>73.875</v>
      </c>
      <c r="Z8" s="17">
        <f>[4]Outubro!$E$29</f>
        <v>68.625</v>
      </c>
      <c r="AA8" s="17">
        <f>[4]Outubro!$E$30</f>
        <v>82.416666666666671</v>
      </c>
      <c r="AB8" s="17">
        <f>[4]Outubro!$E$31</f>
        <v>88.75</v>
      </c>
      <c r="AC8" s="17">
        <f>[4]Outubro!$E$32</f>
        <v>81.083333333333329</v>
      </c>
      <c r="AD8" s="17">
        <f>[4]Outubro!$E$33</f>
        <v>70.333333333333329</v>
      </c>
      <c r="AE8" s="17">
        <f>[4]Outubro!$E$34</f>
        <v>67.208333333333329</v>
      </c>
      <c r="AF8" s="17">
        <f>[4]Outubro!$E$35</f>
        <v>90</v>
      </c>
      <c r="AG8" s="28">
        <f t="shared" si="1"/>
        <v>71.541666666666671</v>
      </c>
    </row>
    <row r="9" spans="1:34" ht="17.100000000000001" customHeight="1" x14ac:dyDescent="0.2">
      <c r="A9" s="15" t="s">
        <v>45</v>
      </c>
      <c r="B9" s="17">
        <f>[5]Outubro!$E$5</f>
        <v>80.739130434782609</v>
      </c>
      <c r="C9" s="17">
        <f>[5]Outubro!$E$6</f>
        <v>69.208333333333329</v>
      </c>
      <c r="D9" s="17">
        <f>[5]Outubro!$E$7</f>
        <v>89.583333333333329</v>
      </c>
      <c r="E9" s="17">
        <f>[5]Outubro!$E$8</f>
        <v>86</v>
      </c>
      <c r="F9" s="17">
        <f>[5]Outubro!$E$9</f>
        <v>77.208333333333329</v>
      </c>
      <c r="G9" s="17">
        <f>[5]Outubro!$E$10</f>
        <v>67.541666666666671</v>
      </c>
      <c r="H9" s="17">
        <f>[5]Outubro!$E$11</f>
        <v>61.583333333333336</v>
      </c>
      <c r="I9" s="17">
        <f>[5]Outubro!$E$12</f>
        <v>68</v>
      </c>
      <c r="J9" s="17">
        <f>[5]Outubro!$E$13</f>
        <v>86</v>
      </c>
      <c r="K9" s="17">
        <f>[5]Outubro!$E$14</f>
        <v>86.541666666666671</v>
      </c>
      <c r="L9" s="17">
        <f>[5]Outubro!$E$15</f>
        <v>92.791666666666671</v>
      </c>
      <c r="M9" s="17">
        <f>[5]Outubro!$E$16</f>
        <v>92.291666666666671</v>
      </c>
      <c r="N9" s="17">
        <f>[5]Outubro!$E$17</f>
        <v>78.333333333333329</v>
      </c>
      <c r="O9" s="17">
        <f>[5]Outubro!$E$18</f>
        <v>68.291666666666671</v>
      </c>
      <c r="P9" s="17">
        <f>[5]Outubro!$E$19</f>
        <v>54.916666666666664</v>
      </c>
      <c r="Q9" s="17">
        <f>[5]Outubro!$E$20</f>
        <v>59.208333333333336</v>
      </c>
      <c r="R9" s="17">
        <f>[5]Outubro!$E$21</f>
        <v>75.5</v>
      </c>
      <c r="S9" s="17">
        <f>[5]Outubro!$E$22</f>
        <v>73.75</v>
      </c>
      <c r="T9" s="17">
        <f>[5]Outubro!$E$23</f>
        <v>73.041666666666671</v>
      </c>
      <c r="U9" s="17">
        <f>[5]Outubro!$E$24</f>
        <v>60.791666666666664</v>
      </c>
      <c r="V9" s="17">
        <f>[5]Outubro!$E$25</f>
        <v>53.083333333333336</v>
      </c>
      <c r="W9" s="17">
        <f>[5]Outubro!$E$26</f>
        <v>54.291666666666664</v>
      </c>
      <c r="X9" s="17">
        <f>[5]Outubro!$E$27</f>
        <v>67.708333333333329</v>
      </c>
      <c r="Y9" s="17">
        <f>[5]Outubro!$E$28</f>
        <v>65.958333333333329</v>
      </c>
      <c r="Z9" s="17">
        <f>[5]Outubro!$E$29</f>
        <v>63.125</v>
      </c>
      <c r="AA9" s="17">
        <f>[5]Outubro!$E$30</f>
        <v>71.125</v>
      </c>
      <c r="AB9" s="17">
        <f>[5]Outubro!$E$31</f>
        <v>84.5</v>
      </c>
      <c r="AC9" s="17">
        <f>[5]Outubro!$E$32</f>
        <v>81.25</v>
      </c>
      <c r="AD9" s="17">
        <f>[5]Outubro!$E$33</f>
        <v>75.458333333333329</v>
      </c>
      <c r="AE9" s="17">
        <f>[5]Outubro!$E$34</f>
        <v>75.375</v>
      </c>
      <c r="AF9" s="17">
        <f>[5]Outubro!$E$35</f>
        <v>86.125</v>
      </c>
      <c r="AG9" s="28">
        <f t="shared" si="1"/>
        <v>73.526531089294068</v>
      </c>
    </row>
    <row r="10" spans="1:34" ht="17.100000000000001" customHeight="1" x14ac:dyDescent="0.2">
      <c r="A10" s="15" t="s">
        <v>2</v>
      </c>
      <c r="B10" s="17">
        <f>[6]Outubro!$E$5</f>
        <v>67.583333333333329</v>
      </c>
      <c r="C10" s="17">
        <f>[6]Outubro!$E$6</f>
        <v>57</v>
      </c>
      <c r="D10" s="17">
        <f>[6]Outubro!$E$7</f>
        <v>82.791666666666671</v>
      </c>
      <c r="E10" s="17">
        <f>[6]Outubro!$E$8</f>
        <v>82.541666666666671</v>
      </c>
      <c r="F10" s="17">
        <f>[6]Outubro!$E$9</f>
        <v>67.5</v>
      </c>
      <c r="G10" s="17">
        <f>[6]Outubro!$E$10</f>
        <v>54.333333333333336</v>
      </c>
      <c r="H10" s="17">
        <f>[6]Outubro!$E$11</f>
        <v>53.416666666666664</v>
      </c>
      <c r="I10" s="17">
        <f>[6]Outubro!$E$12</f>
        <v>59.75</v>
      </c>
      <c r="J10" s="17">
        <f>[6]Outubro!$E$13</f>
        <v>72.166666666666671</v>
      </c>
      <c r="K10" s="17">
        <f>[6]Outubro!$E$14</f>
        <v>87</v>
      </c>
      <c r="L10" s="17">
        <f>[6]Outubro!$E$15</f>
        <v>90.25</v>
      </c>
      <c r="M10" s="17">
        <f>[6]Outubro!$E$16</f>
        <v>89</v>
      </c>
      <c r="N10" s="17">
        <f>[6]Outubro!$E$17</f>
        <v>75.041666666666671</v>
      </c>
      <c r="O10" s="17">
        <f>[6]Outubro!$E$18</f>
        <v>57.416666666666664</v>
      </c>
      <c r="P10" s="17">
        <f>[6]Outubro!$E$19</f>
        <v>52.583333333333336</v>
      </c>
      <c r="Q10" s="17">
        <f>[6]Outubro!$E$20</f>
        <v>52.333333333333336</v>
      </c>
      <c r="R10" s="17">
        <f>[6]Outubro!$E$21</f>
        <v>50.041666666666664</v>
      </c>
      <c r="S10" s="17">
        <f>[6]Outubro!$E$22</f>
        <v>57.041666666666664</v>
      </c>
      <c r="T10" s="17">
        <f>[6]Outubro!$E$23</f>
        <v>54.458333333333336</v>
      </c>
      <c r="U10" s="17">
        <f>[6]Outubro!$E$24</f>
        <v>58.541666666666664</v>
      </c>
      <c r="V10" s="17">
        <f>[6]Outubro!$E$25</f>
        <v>51.875</v>
      </c>
      <c r="W10" s="17">
        <f>[6]Outubro!$E$26</f>
        <v>49.791666666666664</v>
      </c>
      <c r="X10" s="17">
        <f>[6]Outubro!$E$27</f>
        <v>56.958333333333336</v>
      </c>
      <c r="Y10" s="17">
        <f>[6]Outubro!$E$28</f>
        <v>57.208333333333336</v>
      </c>
      <c r="Z10" s="17">
        <f>[6]Outubro!$E$29</f>
        <v>56.166666666666664</v>
      </c>
      <c r="AA10" s="17">
        <f>[6]Outubro!$E$30</f>
        <v>72.416666666666671</v>
      </c>
      <c r="AB10" s="17">
        <f>[6]Outubro!$E$31</f>
        <v>82.458333333333329</v>
      </c>
      <c r="AC10" s="17">
        <f>[6]Outubro!$E$32</f>
        <v>76</v>
      </c>
      <c r="AD10" s="17">
        <f>[6]Outubro!$E$33</f>
        <v>64.708333333333329</v>
      </c>
      <c r="AE10" s="17">
        <f>[6]Outubro!$E$34</f>
        <v>67.25</v>
      </c>
      <c r="AF10" s="17">
        <f>[6]Outubro!$E$35</f>
        <v>91</v>
      </c>
      <c r="AG10" s="28">
        <f t="shared" si="1"/>
        <v>66.020161290322577</v>
      </c>
    </row>
    <row r="11" spans="1:34" ht="17.100000000000001" customHeight="1" x14ac:dyDescent="0.2">
      <c r="A11" s="15" t="s">
        <v>3</v>
      </c>
      <c r="B11" s="17">
        <f>[7]Outubro!$E$5</f>
        <v>63.666666666666664</v>
      </c>
      <c r="C11" s="17">
        <f>[7]Outubro!$E$6</f>
        <v>51.958333333333336</v>
      </c>
      <c r="D11" s="17">
        <f>[7]Outubro!$E$7</f>
        <v>62.291666666666664</v>
      </c>
      <c r="E11" s="17">
        <f>[7]Outubro!$E$8</f>
        <v>81.125</v>
      </c>
      <c r="F11" s="17">
        <f>[7]Outubro!$E$9</f>
        <v>69.083333333333329</v>
      </c>
      <c r="G11" s="17">
        <f>[7]Outubro!$E$10</f>
        <v>52.666666666666664</v>
      </c>
      <c r="H11" s="17">
        <f>[7]Outubro!$E$11</f>
        <v>49.75</v>
      </c>
      <c r="I11" s="17">
        <f>[7]Outubro!$E$12</f>
        <v>51.625</v>
      </c>
      <c r="J11" s="17">
        <f>[7]Outubro!$E$13</f>
        <v>59.375</v>
      </c>
      <c r="K11" s="17">
        <f>[7]Outubro!$E$14</f>
        <v>79.916666666666671</v>
      </c>
      <c r="L11" s="17">
        <f>[7]Outubro!$E$15</f>
        <v>80.708333333333329</v>
      </c>
      <c r="M11" s="17">
        <f>[7]Outubro!$E$16</f>
        <v>77.25</v>
      </c>
      <c r="N11" s="17">
        <f>[7]Outubro!$E$17</f>
        <v>63.75</v>
      </c>
      <c r="O11" s="17">
        <f>[7]Outubro!$E$18</f>
        <v>55.125</v>
      </c>
      <c r="P11" s="17">
        <f>[7]Outubro!$E$19</f>
        <v>50.958333333333336</v>
      </c>
      <c r="Q11" s="17">
        <f>[7]Outubro!$E$20</f>
        <v>45.541666666666664</v>
      </c>
      <c r="R11" s="17">
        <f>[7]Outubro!$E$21</f>
        <v>42.041666666666664</v>
      </c>
      <c r="S11" s="17">
        <f>[7]Outubro!$E$22</f>
        <v>43.916666666666664</v>
      </c>
      <c r="T11" s="17">
        <f>[7]Outubro!$E$23</f>
        <v>46.375</v>
      </c>
      <c r="U11" s="17">
        <f>[7]Outubro!$E$24</f>
        <v>45.75</v>
      </c>
      <c r="V11" s="17">
        <f>[7]Outubro!$E$25</f>
        <v>53.625</v>
      </c>
      <c r="W11" s="17">
        <f>[7]Outubro!$E$26</f>
        <v>56.458333333333336</v>
      </c>
      <c r="X11" s="17">
        <f>[7]Outubro!$E$27</f>
        <v>67.208333333333329</v>
      </c>
      <c r="Y11" s="17">
        <f>[7]Outubro!$E$28</f>
        <v>62.166666666666664</v>
      </c>
      <c r="Z11" s="17">
        <f>[7]Outubro!$E$29</f>
        <v>69.041666666666671</v>
      </c>
      <c r="AA11" s="17">
        <f>[7]Outubro!$E$30</f>
        <v>71.625</v>
      </c>
      <c r="AB11" s="17">
        <f>[7]Outubro!$E$31</f>
        <v>72.916666666666671</v>
      </c>
      <c r="AC11" s="17">
        <f>[7]Outubro!$E$32</f>
        <v>75.625</v>
      </c>
      <c r="AD11" s="17">
        <f>[7]Outubro!$E$33</f>
        <v>66.75</v>
      </c>
      <c r="AE11" s="17">
        <f>[7]Outubro!$E$34</f>
        <v>62.541666666666664</v>
      </c>
      <c r="AF11" s="17">
        <f>[7]Outubro!$E$35</f>
        <v>81.666666666666671</v>
      </c>
      <c r="AG11" s="28">
        <f t="shared" si="1"/>
        <v>61.693548387096783</v>
      </c>
    </row>
    <row r="12" spans="1:34" ht="17.100000000000001" customHeight="1" x14ac:dyDescent="0.2">
      <c r="A12" s="15" t="s">
        <v>4</v>
      </c>
      <c r="B12" s="17">
        <f>[8]Outubro!$E$5</f>
        <v>62.083333333333336</v>
      </c>
      <c r="C12" s="17">
        <f>[8]Outubro!$E$6</f>
        <v>46.541666666666664</v>
      </c>
      <c r="D12" s="17">
        <f>[8]Outubro!$E$7</f>
        <v>66.083333333333329</v>
      </c>
      <c r="E12" s="17">
        <f>[8]Outubro!$E$8</f>
        <v>80.208333333333329</v>
      </c>
      <c r="F12" s="17">
        <f>[8]Outubro!$E$9</f>
        <v>63.166666666666664</v>
      </c>
      <c r="G12" s="17">
        <f>[8]Outubro!$E$10</f>
        <v>49.833333333333336</v>
      </c>
      <c r="H12" s="17">
        <f>[8]Outubro!$E$11</f>
        <v>47.833333333333336</v>
      </c>
      <c r="I12" s="17">
        <f>[8]Outubro!$E$12</f>
        <v>49.5</v>
      </c>
      <c r="J12" s="17">
        <f>[8]Outubro!$E$13</f>
        <v>54.833333333333336</v>
      </c>
      <c r="K12" s="17">
        <f>[8]Outubro!$E$14</f>
        <v>83.5</v>
      </c>
      <c r="L12" s="17">
        <f>[8]Outubro!$E$15</f>
        <v>91.333333333333329</v>
      </c>
      <c r="M12" s="17">
        <f>[8]Outubro!$E$16</f>
        <v>89.083333333333329</v>
      </c>
      <c r="N12" s="17">
        <f>[8]Outubro!$E$17</f>
        <v>68.708333333333329</v>
      </c>
      <c r="O12" s="17">
        <f>[8]Outubro!$E$18</f>
        <v>51.25</v>
      </c>
      <c r="P12" s="17">
        <f>[8]Outubro!$E$19</f>
        <v>38.041666666666664</v>
      </c>
      <c r="Q12" s="17">
        <f>[8]Outubro!$E$20</f>
        <v>47.458333333333336</v>
      </c>
      <c r="R12" s="17">
        <f>[8]Outubro!$E$21</f>
        <v>35.125</v>
      </c>
      <c r="S12" s="17">
        <f>[8]Outubro!$E$22</f>
        <v>45.166666666666664</v>
      </c>
      <c r="T12" s="17">
        <f>[8]Outubro!$E$23</f>
        <v>46.958333333333336</v>
      </c>
      <c r="U12" s="17">
        <f>[8]Outubro!$E$24</f>
        <v>46.375</v>
      </c>
      <c r="V12" s="17">
        <f>[8]Outubro!$E$25</f>
        <v>59.416666666666664</v>
      </c>
      <c r="W12" s="17">
        <f>[8]Outubro!$E$26</f>
        <v>49.5</v>
      </c>
      <c r="X12" s="17">
        <f>[8]Outubro!$E$27</f>
        <v>72.375</v>
      </c>
      <c r="Y12" s="17">
        <f>[8]Outubro!$E$28</f>
        <v>60.625</v>
      </c>
      <c r="Z12" s="17">
        <f>[8]Outubro!$E$29</f>
        <v>64.5</v>
      </c>
      <c r="AA12" s="17">
        <f>[8]Outubro!$E$30</f>
        <v>74.5</v>
      </c>
      <c r="AB12" s="17">
        <f>[8]Outubro!$E$31</f>
        <v>76.916666666666671</v>
      </c>
      <c r="AC12" s="17">
        <f>[8]Outubro!$E$32</f>
        <v>82.583333333333329</v>
      </c>
      <c r="AD12" s="17">
        <f>[8]Outubro!$E$33</f>
        <v>70.958333333333329</v>
      </c>
      <c r="AE12" s="17">
        <f>[8]Outubro!$E$34</f>
        <v>76.791666666666671</v>
      </c>
      <c r="AF12" s="17">
        <f>[8]Outubro!$E$35</f>
        <v>85.958333333333329</v>
      </c>
      <c r="AG12" s="28">
        <f t="shared" si="1"/>
        <v>62.490591397849464</v>
      </c>
    </row>
    <row r="13" spans="1:34" ht="17.100000000000001" customHeight="1" x14ac:dyDescent="0.2">
      <c r="A13" s="15" t="s">
        <v>5</v>
      </c>
      <c r="B13" s="17" t="str">
        <f>[9]Outubro!$E$5</f>
        <v>*</v>
      </c>
      <c r="C13" s="17" t="str">
        <f>[9]Outubro!$E$6</f>
        <v>*</v>
      </c>
      <c r="D13" s="17">
        <f>[9]Outubro!$E$7</f>
        <v>81.75</v>
      </c>
      <c r="E13" s="17">
        <f>[9]Outubro!$E$8</f>
        <v>81.125</v>
      </c>
      <c r="F13" s="17">
        <f>[9]Outubro!$E$9</f>
        <v>74.166666666666671</v>
      </c>
      <c r="G13" s="17">
        <f>[9]Outubro!$E$10</f>
        <v>60.166666666666664</v>
      </c>
      <c r="H13" s="17">
        <f>[9]Outubro!$E$11</f>
        <v>57.958333333333336</v>
      </c>
      <c r="I13" s="17">
        <f>[9]Outubro!$E$12</f>
        <v>66.041666666666671</v>
      </c>
      <c r="J13" s="17">
        <f>[9]Outubro!$E$13</f>
        <v>64.875</v>
      </c>
      <c r="K13" s="17">
        <f>[9]Outubro!$E$14</f>
        <v>70.791666666666671</v>
      </c>
      <c r="L13" s="17">
        <f>[9]Outubro!$E$15</f>
        <v>74.833333333333329</v>
      </c>
      <c r="M13" s="17">
        <f>[9]Outubro!$E$16</f>
        <v>74.625</v>
      </c>
      <c r="N13" s="17">
        <f>[9]Outubro!$E$17</f>
        <v>68.833333333333329</v>
      </c>
      <c r="O13" s="17">
        <f>[9]Outubro!$E$18</f>
        <v>61.208333333333336</v>
      </c>
      <c r="P13" s="17">
        <f>[9]Outubro!$E$19</f>
        <v>52.375</v>
      </c>
      <c r="Q13" s="17">
        <f>[9]Outubro!$E$20</f>
        <v>49.291666666666664</v>
      </c>
      <c r="R13" s="17">
        <f>[9]Outubro!$E$21</f>
        <v>53.083333333333336</v>
      </c>
      <c r="S13" s="17">
        <f>[9]Outubro!$E$22</f>
        <v>58.375</v>
      </c>
      <c r="T13" s="17">
        <f>[9]Outubro!$E$23</f>
        <v>62.583333333333336</v>
      </c>
      <c r="U13" s="17">
        <f>[9]Outubro!$E$24</f>
        <v>55.625</v>
      </c>
      <c r="V13" s="17">
        <f>[9]Outubro!$E$25</f>
        <v>51.875</v>
      </c>
      <c r="W13" s="17">
        <f>[9]Outubro!$E$26</f>
        <v>50.583333333333336</v>
      </c>
      <c r="X13" s="17">
        <f>[9]Outubro!$E$27</f>
        <v>48.833333333333336</v>
      </c>
      <c r="Y13" s="17">
        <f>[9]Outubro!$E$28</f>
        <v>58.208333333333336</v>
      </c>
      <c r="Z13" s="17">
        <f>[9]Outubro!$E$29</f>
        <v>58.25</v>
      </c>
      <c r="AA13" s="17">
        <f>[9]Outubro!$E$30</f>
        <v>65.875</v>
      </c>
      <c r="AB13" s="17">
        <f>[9]Outubro!$E$31</f>
        <v>74.333333333333329</v>
      </c>
      <c r="AC13" s="17">
        <f>[9]Outubro!$E$32</f>
        <v>75.416666666666671</v>
      </c>
      <c r="AD13" s="17">
        <f>[9]Outubro!$E$33</f>
        <v>69.625</v>
      </c>
      <c r="AE13" s="17">
        <f>[9]Outubro!$E$34</f>
        <v>72.208333333333329</v>
      </c>
      <c r="AF13" s="17">
        <f>[9]Outubro!$E$35</f>
        <v>81.5</v>
      </c>
      <c r="AG13" s="28">
        <f t="shared" si="1"/>
        <v>64.635057471264361</v>
      </c>
    </row>
    <row r="14" spans="1:34" ht="17.100000000000001" customHeight="1" x14ac:dyDescent="0.2">
      <c r="A14" s="15" t="s">
        <v>47</v>
      </c>
      <c r="B14" s="17">
        <f>[10]Outubro!$E$5</f>
        <v>61</v>
      </c>
      <c r="C14" s="17">
        <f>[10]Outubro!$E$6</f>
        <v>48.458333333333336</v>
      </c>
      <c r="D14" s="17">
        <f>[10]Outubro!$E$7</f>
        <v>66.083333333333329</v>
      </c>
      <c r="E14" s="17">
        <f>[10]Outubro!$E$8</f>
        <v>73.291666666666671</v>
      </c>
      <c r="F14" s="17">
        <f>[10]Outubro!$E$9</f>
        <v>61.625</v>
      </c>
      <c r="G14" s="17">
        <f>[10]Outubro!$E$10</f>
        <v>47.625</v>
      </c>
      <c r="H14" s="17">
        <f>[10]Outubro!$E$11</f>
        <v>48.541666666666664</v>
      </c>
      <c r="I14" s="17">
        <f>[10]Outubro!$E$12</f>
        <v>51.208333333333336</v>
      </c>
      <c r="J14" s="17">
        <f>[10]Outubro!$E$13</f>
        <v>52.541666666666664</v>
      </c>
      <c r="K14" s="17">
        <f>[10]Outubro!$E$14</f>
        <v>83.583333333333329</v>
      </c>
      <c r="L14" s="17">
        <f>[10]Outubro!$E$15</f>
        <v>90.958333333333329</v>
      </c>
      <c r="M14" s="17">
        <f>[10]Outubro!$E$16</f>
        <v>82.458333333333329</v>
      </c>
      <c r="N14" s="17">
        <f>[10]Outubro!$E$17</f>
        <v>60.125</v>
      </c>
      <c r="O14" s="17">
        <f>[10]Outubro!$E$18</f>
        <v>55.166666666666664</v>
      </c>
      <c r="P14" s="17">
        <f>[10]Outubro!$E$19</f>
        <v>43.708333333333336</v>
      </c>
      <c r="Q14" s="17">
        <f>[10]Outubro!$E$20</f>
        <v>46.625</v>
      </c>
      <c r="R14" s="17">
        <f>[10]Outubro!$E$21</f>
        <v>37.416666666666664</v>
      </c>
      <c r="S14" s="17">
        <f>[10]Outubro!$E$22</f>
        <v>36.041666666666664</v>
      </c>
      <c r="T14" s="17">
        <f>[10]Outubro!$E$23</f>
        <v>43.458333333333336</v>
      </c>
      <c r="U14" s="17">
        <f>[10]Outubro!$E$24</f>
        <v>51.458333333333336</v>
      </c>
      <c r="V14" s="17">
        <f>[10]Outubro!$E$25</f>
        <v>53.791666666666664</v>
      </c>
      <c r="W14" s="17">
        <f>[10]Outubro!$E$26</f>
        <v>50.333333333333336</v>
      </c>
      <c r="X14" s="17">
        <f>[10]Outubro!$E$27</f>
        <v>67.791666666666671</v>
      </c>
      <c r="Y14" s="17">
        <f>[10]Outubro!$E$28</f>
        <v>63.291666666666664</v>
      </c>
      <c r="Z14" s="17">
        <f>[10]Outubro!$E$29</f>
        <v>65.291666666666671</v>
      </c>
      <c r="AA14" s="17">
        <f>[10]Outubro!$E$30</f>
        <v>72.791666666666671</v>
      </c>
      <c r="AB14" s="17">
        <f>[10]Outubro!$E$31</f>
        <v>70.666666666666671</v>
      </c>
      <c r="AC14" s="17">
        <f>[10]Outubro!$E$32</f>
        <v>83.375</v>
      </c>
      <c r="AD14" s="17">
        <f>[10]Outubro!$E$33</f>
        <v>70.375</v>
      </c>
      <c r="AE14" s="17">
        <f>[10]Outubro!$E$34</f>
        <v>74.458333333333329</v>
      </c>
      <c r="AF14" s="17">
        <f>[10]Outubro!$E$35</f>
        <v>87.083333333333329</v>
      </c>
      <c r="AG14" s="28">
        <f>AVERAGE(B14:AF14)</f>
        <v>61.310483870967751</v>
      </c>
    </row>
    <row r="15" spans="1:34" ht="17.100000000000001" customHeight="1" x14ac:dyDescent="0.2">
      <c r="A15" s="15" t="s">
        <v>6</v>
      </c>
      <c r="B15" s="17">
        <f>[11]Outubro!$E$5</f>
        <v>69.583333333333329</v>
      </c>
      <c r="C15" s="17">
        <f>[11]Outubro!$E$6</f>
        <v>63.25</v>
      </c>
      <c r="D15" s="17">
        <f>[11]Outubro!$E$7</f>
        <v>84.208333333333329</v>
      </c>
      <c r="E15" s="17">
        <f>[11]Outubro!$E$8</f>
        <v>83.416666666666671</v>
      </c>
      <c r="F15" s="17">
        <f>[11]Outubro!$E$9</f>
        <v>67.708333333333329</v>
      </c>
      <c r="G15" s="17">
        <f>[11]Outubro!$E$10</f>
        <v>58.875</v>
      </c>
      <c r="H15" s="17">
        <f>[11]Outubro!$E$11</f>
        <v>59.541666666666664</v>
      </c>
      <c r="I15" s="17">
        <f>[11]Outubro!$E$12</f>
        <v>60.666666666666664</v>
      </c>
      <c r="J15" s="17">
        <f>[11]Outubro!$E$13</f>
        <v>66.833333333333329</v>
      </c>
      <c r="K15" s="17">
        <f>[11]Outubro!$E$14</f>
        <v>81.083333333333329</v>
      </c>
      <c r="L15" s="17">
        <f>[11]Outubro!$E$15</f>
        <v>84.875</v>
      </c>
      <c r="M15" s="17">
        <f>[11]Outubro!$E$16</f>
        <v>79.083333333333329</v>
      </c>
      <c r="N15" s="17">
        <f>[11]Outubro!$E$17</f>
        <v>67.291666666666671</v>
      </c>
      <c r="O15" s="17">
        <f>[11]Outubro!$E$18</f>
        <v>66.125</v>
      </c>
      <c r="P15" s="17">
        <f>[11]Outubro!$E$19</f>
        <v>62.083333333333336</v>
      </c>
      <c r="Q15" s="17">
        <f>[11]Outubro!$E$20</f>
        <v>62.083333333333336</v>
      </c>
      <c r="R15" s="17">
        <f>[11]Outubro!$E$21</f>
        <v>59.208333333333336</v>
      </c>
      <c r="S15" s="17">
        <f>[11]Outubro!$E$22</f>
        <v>53.875</v>
      </c>
      <c r="T15" s="17">
        <f>[11]Outubro!$E$23</f>
        <v>61.75</v>
      </c>
      <c r="U15" s="17">
        <f>[11]Outubro!$E$24</f>
        <v>62.458333333333336</v>
      </c>
      <c r="V15" s="17">
        <f>[11]Outubro!$E$25</f>
        <v>61.333333333333336</v>
      </c>
      <c r="W15" s="17">
        <f>[11]Outubro!$E$26</f>
        <v>59.916666666666664</v>
      </c>
      <c r="X15" s="17">
        <f>[11]Outubro!$E$27</f>
        <v>68.5</v>
      </c>
      <c r="Y15" s="17">
        <f>[11]Outubro!$E$28</f>
        <v>68.791666666666671</v>
      </c>
      <c r="Z15" s="17">
        <f>[11]Outubro!$E$29</f>
        <v>62.375</v>
      </c>
      <c r="AA15" s="17">
        <f>[11]Outubro!$E$30</f>
        <v>77.708333333333329</v>
      </c>
      <c r="AB15" s="17">
        <f>[11]Outubro!$E$31</f>
        <v>72.25</v>
      </c>
      <c r="AC15" s="17">
        <f>[11]Outubro!$E$32</f>
        <v>72.333333333333329</v>
      </c>
      <c r="AD15" s="17">
        <f>[11]Outubro!$E$33</f>
        <v>73.5</v>
      </c>
      <c r="AE15" s="17">
        <f>[11]Outubro!$E$34</f>
        <v>80.791666666666671</v>
      </c>
      <c r="AF15" s="17">
        <f>[11]Outubro!$E$35</f>
        <v>86.375</v>
      </c>
      <c r="AG15" s="28">
        <f t="shared" si="1"/>
        <v>68.963709677419345</v>
      </c>
    </row>
    <row r="16" spans="1:34" ht="17.100000000000001" customHeight="1" x14ac:dyDescent="0.2">
      <c r="A16" s="15" t="s">
        <v>7</v>
      </c>
      <c r="B16" s="17">
        <f>[12]Outubro!$E$5</f>
        <v>73.375</v>
      </c>
      <c r="C16" s="17">
        <f>[12]Outubro!$E$6</f>
        <v>59.625</v>
      </c>
      <c r="D16" s="17">
        <f>[12]Outubro!$E$7</f>
        <v>89</v>
      </c>
      <c r="E16" s="17">
        <f>[12]Outubro!$E$8</f>
        <v>83.041666666666671</v>
      </c>
      <c r="F16" s="17">
        <f>[12]Outubro!$E$9</f>
        <v>67.25</v>
      </c>
      <c r="G16" s="17">
        <f>[12]Outubro!$E$10</f>
        <v>62.25</v>
      </c>
      <c r="H16" s="17">
        <f>[12]Outubro!$E$11</f>
        <v>53.916666666666664</v>
      </c>
      <c r="I16" s="17">
        <f>[12]Outubro!$E$12</f>
        <v>63.541666666666664</v>
      </c>
      <c r="J16" s="17">
        <f>[12]Outubro!$E$13</f>
        <v>66.583333333333329</v>
      </c>
      <c r="K16" s="17">
        <f>[12]Outubro!$E$14</f>
        <v>86.541666666666671</v>
      </c>
      <c r="L16" s="17">
        <f>[12]Outubro!$E$15</f>
        <v>94.625</v>
      </c>
      <c r="M16" s="17">
        <f>[12]Outubro!$E$16</f>
        <v>96.208333333333329</v>
      </c>
      <c r="N16" s="17">
        <f>[12]Outubro!$E$17</f>
        <v>88.291666666666671</v>
      </c>
      <c r="O16" s="17">
        <f>[12]Outubro!$E$18</f>
        <v>67.708333333333329</v>
      </c>
      <c r="P16" s="17">
        <f>[12]Outubro!$E$19</f>
        <v>59.208333333333336</v>
      </c>
      <c r="Q16" s="17">
        <f>[12]Outubro!$E$20</f>
        <v>55.291666666666664</v>
      </c>
      <c r="R16" s="17">
        <f>[12]Outubro!$E$21</f>
        <v>65.25</v>
      </c>
      <c r="S16" s="17">
        <f>[12]Outubro!$E$22</f>
        <v>70.5</v>
      </c>
      <c r="T16" s="17">
        <f>[12]Outubro!$E$23</f>
        <v>60.041666666666664</v>
      </c>
      <c r="U16" s="17">
        <f>[12]Outubro!$E$24</f>
        <v>54.791666666666664</v>
      </c>
      <c r="V16" s="17">
        <f>[12]Outubro!$E$25</f>
        <v>54.666666666666664</v>
      </c>
      <c r="W16" s="17">
        <f>[12]Outubro!$E$26</f>
        <v>50.541666666666664</v>
      </c>
      <c r="X16" s="17">
        <f>[12]Outubro!$E$27</f>
        <v>75.958333333333329</v>
      </c>
      <c r="Y16" s="17">
        <f>[12]Outubro!$E$28</f>
        <v>73.458333333333329</v>
      </c>
      <c r="Z16" s="17">
        <f>[12]Outubro!$E$29</f>
        <v>69.583333333333329</v>
      </c>
      <c r="AA16" s="17">
        <f>[12]Outubro!$E$30</f>
        <v>83.458333333333329</v>
      </c>
      <c r="AB16" s="17">
        <f>[12]Outubro!$E$31</f>
        <v>89.958333333333329</v>
      </c>
      <c r="AC16" s="17">
        <f>[12]Outubro!$E$32</f>
        <v>79.708333333333329</v>
      </c>
      <c r="AD16" s="17">
        <f>[12]Outubro!$E$33</f>
        <v>68.625</v>
      </c>
      <c r="AE16" s="17">
        <f>[12]Outubro!$E$34</f>
        <v>66.833333333333329</v>
      </c>
      <c r="AF16" s="17">
        <f>[12]Outubro!$E$35</f>
        <v>83.458333333333329</v>
      </c>
      <c r="AG16" s="28">
        <f t="shared" si="1"/>
        <v>71.396505376344095</v>
      </c>
    </row>
    <row r="17" spans="1:33" ht="17.100000000000001" customHeight="1" x14ac:dyDescent="0.2">
      <c r="A17" s="15" t="s">
        <v>8</v>
      </c>
      <c r="B17" s="17">
        <f>[13]Outubro!$E$5</f>
        <v>79.708333333333329</v>
      </c>
      <c r="C17" s="17">
        <f>[13]Outubro!$E$6</f>
        <v>70.041666666666671</v>
      </c>
      <c r="D17" s="17">
        <f>[13]Outubro!$E$7</f>
        <v>93.166666666666671</v>
      </c>
      <c r="E17" s="17">
        <f>[13]Outubro!$E$8</f>
        <v>86.375</v>
      </c>
      <c r="F17" s="17">
        <f>[13]Outubro!$E$9</f>
        <v>78.708333333333329</v>
      </c>
      <c r="G17" s="17">
        <f>[13]Outubro!$E$10</f>
        <v>69.291666666666671</v>
      </c>
      <c r="H17" s="17">
        <f>[13]Outubro!$E$11</f>
        <v>65.625</v>
      </c>
      <c r="I17" s="17">
        <f>[13]Outubro!$E$12</f>
        <v>62.625</v>
      </c>
      <c r="J17" s="17">
        <f>[13]Outubro!$E$13</f>
        <v>85.333333333333329</v>
      </c>
      <c r="K17" s="17">
        <f>[13]Outubro!$E$14</f>
        <v>87.125</v>
      </c>
      <c r="L17" s="17">
        <f>[13]Outubro!$E$15</f>
        <v>91.75</v>
      </c>
      <c r="M17" s="17">
        <f>[13]Outubro!$E$16</f>
        <v>95.208333333333329</v>
      </c>
      <c r="N17" s="17">
        <f>[13]Outubro!$E$17</f>
        <v>86.208333333333329</v>
      </c>
      <c r="O17" s="17">
        <f>[13]Outubro!$E$18</f>
        <v>70.833333333333329</v>
      </c>
      <c r="P17" s="17">
        <f>[13]Outubro!$E$19</f>
        <v>59.666666666666664</v>
      </c>
      <c r="Q17" s="17">
        <f>[13]Outubro!$E$20</f>
        <v>62.791666666666664</v>
      </c>
      <c r="R17" s="17">
        <f>[13]Outubro!$E$21</f>
        <v>76.583333333333329</v>
      </c>
      <c r="S17" s="17">
        <f>[13]Outubro!$E$22</f>
        <v>76.708333333333329</v>
      </c>
      <c r="T17" s="17">
        <f>[13]Outubro!$E$23</f>
        <v>69.666666666666671</v>
      </c>
      <c r="U17" s="17">
        <f>[13]Outubro!$E$24</f>
        <v>61.291666666666664</v>
      </c>
      <c r="V17" s="17">
        <f>[13]Outubro!$E$25</f>
        <v>58.041666666666664</v>
      </c>
      <c r="W17" s="17">
        <f>[13]Outubro!$E$26</f>
        <v>53.583333333333336</v>
      </c>
      <c r="X17" s="17">
        <f>[13]Outubro!$E$27</f>
        <v>78</v>
      </c>
      <c r="Y17" s="17">
        <f>[13]Outubro!$E$28</f>
        <v>77.166666666666671</v>
      </c>
      <c r="Z17" s="17">
        <f>[13]Outubro!$E$29</f>
        <v>70.625</v>
      </c>
      <c r="AA17" s="17">
        <f>[13]Outubro!$E$30</f>
        <v>77.875</v>
      </c>
      <c r="AB17" s="17">
        <f>[13]Outubro!$E$31</f>
        <v>88.708333333333329</v>
      </c>
      <c r="AC17" s="17">
        <f>[13]Outubro!$E$32</f>
        <v>78.5</v>
      </c>
      <c r="AD17" s="17">
        <f>[13]Outubro!$E$33</f>
        <v>72</v>
      </c>
      <c r="AE17" s="17">
        <f>[13]Outubro!$E$34</f>
        <v>68.583333333333329</v>
      </c>
      <c r="AF17" s="17">
        <f>[13]Outubro!$E$35</f>
        <v>83.291666666666671</v>
      </c>
      <c r="AG17" s="28">
        <f t="shared" si="1"/>
        <v>75.325268817204304</v>
      </c>
    </row>
    <row r="18" spans="1:33" ht="17.100000000000001" customHeight="1" x14ac:dyDescent="0.2">
      <c r="A18" s="15" t="s">
        <v>9</v>
      </c>
      <c r="B18" s="17">
        <f>[14]Outubro!$E$5</f>
        <v>74.291666666666671</v>
      </c>
      <c r="C18" s="17">
        <f>[14]Outubro!$E$6</f>
        <v>61.083333333333336</v>
      </c>
      <c r="D18" s="17">
        <f>[14]Outubro!$E$7</f>
        <v>85.541666666666671</v>
      </c>
      <c r="E18" s="17">
        <f>[14]Outubro!$E$8</f>
        <v>80.083333333333329</v>
      </c>
      <c r="F18" s="17">
        <f>[14]Outubro!$E$9</f>
        <v>68.416666666666671</v>
      </c>
      <c r="G18" s="17">
        <f>[14]Outubro!$E$10</f>
        <v>63.083333333333336</v>
      </c>
      <c r="H18" s="17">
        <f>[14]Outubro!$E$11</f>
        <v>56.958333333333336</v>
      </c>
      <c r="I18" s="17">
        <f>[14]Outubro!$E$12</f>
        <v>59.166666666666664</v>
      </c>
      <c r="J18" s="17">
        <f>[14]Outubro!$E$13</f>
        <v>69.25</v>
      </c>
      <c r="K18" s="17">
        <f>[14]Outubro!$E$14</f>
        <v>88.458333333333329</v>
      </c>
      <c r="L18" s="17">
        <f>[14]Outubro!$E$15</f>
        <v>93.125</v>
      </c>
      <c r="M18" s="17">
        <f>[14]Outubro!$E$16</f>
        <v>94.333333333333329</v>
      </c>
      <c r="N18" s="17">
        <f>[14]Outubro!$E$17</f>
        <v>83.958333333333329</v>
      </c>
      <c r="O18" s="17">
        <f>[14]Outubro!$E$18</f>
        <v>67.583333333333329</v>
      </c>
      <c r="P18" s="17">
        <f>[14]Outubro!$E$19</f>
        <v>58.291666666666664</v>
      </c>
      <c r="Q18" s="17">
        <f>[14]Outubro!$E$20</f>
        <v>61.565217391304351</v>
      </c>
      <c r="R18" s="17">
        <f>[14]Outubro!$E$21</f>
        <v>66.166666666666671</v>
      </c>
      <c r="S18" s="17">
        <f>[14]Outubro!$E$22</f>
        <v>69.583333333333329</v>
      </c>
      <c r="T18" s="17">
        <f>[14]Outubro!$E$23</f>
        <v>62.458333333333336</v>
      </c>
      <c r="U18" s="17">
        <f>[14]Outubro!$E$24</f>
        <v>56.833333333333336</v>
      </c>
      <c r="V18" s="17">
        <f>[14]Outubro!$E$25</f>
        <v>56.416666666666664</v>
      </c>
      <c r="W18" s="17">
        <f>[14]Outubro!$E$26</f>
        <v>52.083333333333336</v>
      </c>
      <c r="X18" s="17">
        <f>[14]Outubro!$E$27</f>
        <v>74</v>
      </c>
      <c r="Y18" s="17">
        <f>[14]Outubro!$E$28</f>
        <v>73.375</v>
      </c>
      <c r="Z18" s="17">
        <f>[14]Outubro!$E$29</f>
        <v>67.25</v>
      </c>
      <c r="AA18" s="17">
        <f>[14]Outubro!$E$30</f>
        <v>76.875</v>
      </c>
      <c r="AB18" s="17">
        <f>[14]Outubro!$E$31</f>
        <v>88.791666666666671</v>
      </c>
      <c r="AC18" s="17">
        <f>[14]Outubro!$E$32</f>
        <v>78.583333333333329</v>
      </c>
      <c r="AD18" s="17">
        <f>[14]Outubro!$E$33</f>
        <v>67.583333333333329</v>
      </c>
      <c r="AE18" s="17">
        <f>[14]Outubro!$E$34</f>
        <v>64.833333333333329</v>
      </c>
      <c r="AF18" s="17">
        <f>[14]Outubro!$E$35</f>
        <v>80.041666666666671</v>
      </c>
      <c r="AG18" s="28">
        <f t="shared" si="1"/>
        <v>70.96984572230015</v>
      </c>
    </row>
    <row r="19" spans="1:33" ht="17.100000000000001" customHeight="1" x14ac:dyDescent="0.2">
      <c r="A19" s="15" t="s">
        <v>46</v>
      </c>
      <c r="B19" s="17">
        <f>[15]Outubro!$E$5</f>
        <v>77.347826086956516</v>
      </c>
      <c r="C19" s="17">
        <f>[15]Outubro!$E$6</f>
        <v>70.375</v>
      </c>
      <c r="D19" s="17">
        <f>[15]Outubro!$E$7</f>
        <v>86.5</v>
      </c>
      <c r="E19" s="17">
        <f>[15]Outubro!$E$8</f>
        <v>82.083333333333329</v>
      </c>
      <c r="F19" s="17">
        <f>[15]Outubro!$E$9</f>
        <v>72.833333333333329</v>
      </c>
      <c r="G19" s="17">
        <f>[15]Outubro!$E$10</f>
        <v>65.916666666666671</v>
      </c>
      <c r="H19" s="17">
        <f>[15]Outubro!$E$11</f>
        <v>62.791666666666664</v>
      </c>
      <c r="I19" s="17">
        <f>[15]Outubro!$E$12</f>
        <v>67.75</v>
      </c>
      <c r="J19" s="17">
        <f>[15]Outubro!$E$13</f>
        <v>72.791666666666671</v>
      </c>
      <c r="K19" s="17">
        <f>[15]Outubro!$E$14</f>
        <v>82.291666666666671</v>
      </c>
      <c r="L19" s="17">
        <f>[15]Outubro!$E$15</f>
        <v>87.666666666666671</v>
      </c>
      <c r="M19" s="17">
        <f>[15]Outubro!$E$16</f>
        <v>94.75</v>
      </c>
      <c r="N19" s="17">
        <f>[15]Outubro!$E$17</f>
        <v>80.708333333333329</v>
      </c>
      <c r="O19" s="17">
        <f>[15]Outubro!$E$18</f>
        <v>68.541666666666671</v>
      </c>
      <c r="P19" s="17">
        <f>[15]Outubro!$E$19</f>
        <v>56.869565217391305</v>
      </c>
      <c r="Q19" s="17">
        <f>[15]Outubro!$E$20</f>
        <v>56.833333333333336</v>
      </c>
      <c r="R19" s="17">
        <f>[15]Outubro!$E$21</f>
        <v>75.583333333333329</v>
      </c>
      <c r="S19" s="17">
        <f>[15]Outubro!$E$22</f>
        <v>71.083333333333329</v>
      </c>
      <c r="T19" s="17">
        <f>[15]Outubro!$E$23</f>
        <v>65.791666666666671</v>
      </c>
      <c r="U19" s="17">
        <f>[15]Outubro!$E$24</f>
        <v>63</v>
      </c>
      <c r="V19" s="17">
        <f>[15]Outubro!$E$25</f>
        <v>55.304347826086953</v>
      </c>
      <c r="W19" s="17">
        <f>[15]Outubro!$E$26</f>
        <v>52.583333333333336</v>
      </c>
      <c r="X19" s="17">
        <f>[15]Outubro!$E$27</f>
        <v>59.375</v>
      </c>
      <c r="Y19" s="17">
        <f>[15]Outubro!$E$28</f>
        <v>60.666666666666664</v>
      </c>
      <c r="Z19" s="17">
        <f>[15]Outubro!$E$29</f>
        <v>59</v>
      </c>
      <c r="AA19" s="17">
        <f>[15]Outubro!$E$30</f>
        <v>69.041666666666671</v>
      </c>
      <c r="AB19" s="17">
        <f>[15]Outubro!$E$31</f>
        <v>83.416666666666671</v>
      </c>
      <c r="AC19" s="17">
        <f>[15]Outubro!$E$32</f>
        <v>76.130434782608702</v>
      </c>
      <c r="AD19" s="17">
        <f>[15]Outubro!$E$33</f>
        <v>68.416666666666671</v>
      </c>
      <c r="AE19" s="17">
        <f>[15]Outubro!$E$34</f>
        <v>67.875</v>
      </c>
      <c r="AF19" s="17">
        <f>[15]Outubro!$E$35</f>
        <v>81.041666666666671</v>
      </c>
      <c r="AG19" s="28">
        <f t="shared" si="1"/>
        <v>70.785822814399239</v>
      </c>
    </row>
    <row r="20" spans="1:33" ht="17.100000000000001" customHeight="1" x14ac:dyDescent="0.2">
      <c r="A20" s="15" t="s">
        <v>10</v>
      </c>
      <c r="B20" s="17">
        <f>[16]Outubro!$E$5</f>
        <v>70.666666666666671</v>
      </c>
      <c r="C20" s="17">
        <f>[16]Outubro!$E$6</f>
        <v>63.95</v>
      </c>
      <c r="D20" s="17">
        <f>[16]Outubro!$E$7</f>
        <v>87.8</v>
      </c>
      <c r="E20" s="17">
        <f>[16]Outubro!$E$8</f>
        <v>82.571428571428569</v>
      </c>
      <c r="F20" s="17">
        <f>[16]Outubro!$E$9</f>
        <v>55.8</v>
      </c>
      <c r="G20" s="17">
        <f>[16]Outubro!$E$10</f>
        <v>63.916666666666664</v>
      </c>
      <c r="H20" s="17">
        <f>[16]Outubro!$E$11</f>
        <v>53.625</v>
      </c>
      <c r="I20" s="17">
        <f>[16]Outubro!$E$12</f>
        <v>61</v>
      </c>
      <c r="J20" s="17">
        <f>[16]Outubro!$E$13</f>
        <v>68.041666666666671</v>
      </c>
      <c r="K20" s="17">
        <f>[16]Outubro!$E$14</f>
        <v>80.25</v>
      </c>
      <c r="L20" s="17">
        <f>[16]Outubro!$E$15</f>
        <v>92.5</v>
      </c>
      <c r="M20" s="17">
        <f>[16]Outubro!$E$16</f>
        <v>96.416666666666671</v>
      </c>
      <c r="N20" s="17">
        <f>[16]Outubro!$E$17</f>
        <v>83.5</v>
      </c>
      <c r="O20" s="17">
        <f>[16]Outubro!$E$18</f>
        <v>66.666666666666671</v>
      </c>
      <c r="P20" s="17">
        <f>[16]Outubro!$E$19</f>
        <v>55.75</v>
      </c>
      <c r="Q20" s="17">
        <f>[16]Outubro!$E$20</f>
        <v>55.166666666666664</v>
      </c>
      <c r="R20" s="17">
        <f>[16]Outubro!$E$21</f>
        <v>74.666666666666671</v>
      </c>
      <c r="S20" s="17">
        <f>[16]Outubro!$E$22</f>
        <v>74.916666666666671</v>
      </c>
      <c r="T20" s="17">
        <f>[16]Outubro!$E$23</f>
        <v>65.25</v>
      </c>
      <c r="U20" s="17">
        <f>[16]Outubro!$E$24</f>
        <v>54.708333333333336</v>
      </c>
      <c r="V20" s="17">
        <f>[16]Outubro!$E$25</f>
        <v>50.583333333333336</v>
      </c>
      <c r="W20" s="17">
        <f>[16]Outubro!$E$26</f>
        <v>47.458333333333336</v>
      </c>
      <c r="X20" s="17">
        <f>[16]Outubro!$E$27</f>
        <v>76.75</v>
      </c>
      <c r="Y20" s="17">
        <f>[16]Outubro!$E$28</f>
        <v>75.875</v>
      </c>
      <c r="Z20" s="17">
        <f>[16]Outubro!$E$29</f>
        <v>67.416666666666671</v>
      </c>
      <c r="AA20" s="17">
        <f>[16]Outubro!$E$30</f>
        <v>81.375</v>
      </c>
      <c r="AB20" s="17">
        <f>[16]Outubro!$E$31</f>
        <v>91.625</v>
      </c>
      <c r="AC20" s="17">
        <f>[16]Outubro!$E$32</f>
        <v>80.541666666666671</v>
      </c>
      <c r="AD20" s="17">
        <f>[16]Outubro!$E$33</f>
        <v>70.541666666666671</v>
      </c>
      <c r="AE20" s="17">
        <f>[16]Outubro!$E$34</f>
        <v>66.958333333333329</v>
      </c>
      <c r="AF20" s="17">
        <f>[16]Outubro!$E$35</f>
        <v>84.291666666666671</v>
      </c>
      <c r="AG20" s="28">
        <f t="shared" ref="AG20:AG32" si="2">AVERAGE(B20:AF20)</f>
        <v>70.986443932411674</v>
      </c>
    </row>
    <row r="21" spans="1:33" ht="17.100000000000001" customHeight="1" x14ac:dyDescent="0.2">
      <c r="A21" s="15" t="s">
        <v>11</v>
      </c>
      <c r="B21" s="17">
        <f>[17]Outubro!$E$5</f>
        <v>78.416666666666671</v>
      </c>
      <c r="C21" s="17">
        <f>[17]Outubro!$E$6</f>
        <v>69.208333333333329</v>
      </c>
      <c r="D21" s="17">
        <f>[17]Outubro!$E$7</f>
        <v>89.041666666666671</v>
      </c>
      <c r="E21" s="17">
        <f>[17]Outubro!$E$8</f>
        <v>81.875</v>
      </c>
      <c r="F21" s="17">
        <f>[17]Outubro!$E$9</f>
        <v>75.208333333333329</v>
      </c>
      <c r="G21" s="17">
        <f>[17]Outubro!$E$10</f>
        <v>64.708333333333329</v>
      </c>
      <c r="H21" s="17">
        <f>[17]Outubro!$E$11</f>
        <v>62.166666666666664</v>
      </c>
      <c r="I21" s="17">
        <f>[17]Outubro!$E$12</f>
        <v>67</v>
      </c>
      <c r="J21" s="17">
        <f>[17]Outubro!$E$13</f>
        <v>73.208333333333329</v>
      </c>
      <c r="K21" s="17">
        <f>[17]Outubro!$E$14</f>
        <v>87.208333333333329</v>
      </c>
      <c r="L21" s="17">
        <f>[17]Outubro!$E$15</f>
        <v>92.291666666666671</v>
      </c>
      <c r="M21" s="17">
        <f>[17]Outubro!$E$16</f>
        <v>95.5</v>
      </c>
      <c r="N21" s="17">
        <f>[17]Outubro!$E$17</f>
        <v>86.041666666666671</v>
      </c>
      <c r="O21" s="17">
        <f>[17]Outubro!$E$18</f>
        <v>71.791666666666671</v>
      </c>
      <c r="P21" s="17">
        <f>[17]Outubro!$E$19</f>
        <v>59.416666666666664</v>
      </c>
      <c r="Q21" s="17">
        <f>[17]Outubro!$E$20</f>
        <v>59.041666666666664</v>
      </c>
      <c r="R21" s="17">
        <f>[17]Outubro!$E$21</f>
        <v>67.333333333333329</v>
      </c>
      <c r="S21" s="17">
        <f>[17]Outubro!$E$22</f>
        <v>65.375</v>
      </c>
      <c r="T21" s="17">
        <f>[17]Outubro!$E$23</f>
        <v>63.166666666666664</v>
      </c>
      <c r="U21" s="17">
        <f>[17]Outubro!$E$24</f>
        <v>62.458333333333336</v>
      </c>
      <c r="V21" s="17">
        <f>[17]Outubro!$E$25</f>
        <v>56.208333333333336</v>
      </c>
      <c r="W21" s="17">
        <f>[17]Outubro!$E$26</f>
        <v>51.25</v>
      </c>
      <c r="X21" s="17">
        <f>[17]Outubro!$E$27</f>
        <v>73.125</v>
      </c>
      <c r="Y21" s="17">
        <f>[17]Outubro!$E$28</f>
        <v>74.166666666666671</v>
      </c>
      <c r="Z21" s="17">
        <f>[17]Outubro!$E$29</f>
        <v>66.333333333333329</v>
      </c>
      <c r="AA21" s="17">
        <f>[17]Outubro!$E$30</f>
        <v>79.416666666666671</v>
      </c>
      <c r="AB21" s="17">
        <f>[17]Outubro!$E$31</f>
        <v>91.166666666666671</v>
      </c>
      <c r="AC21" s="17">
        <f>[17]Outubro!$E$32</f>
        <v>81.708333333333329</v>
      </c>
      <c r="AD21" s="17">
        <f>[17]Outubro!$E$33</f>
        <v>73.166666666666671</v>
      </c>
      <c r="AE21" s="17">
        <f>[17]Outubro!$E$34</f>
        <v>73.083333333333329</v>
      </c>
      <c r="AF21" s="17">
        <f>[17]Outubro!$E$35</f>
        <v>86.458333333333329</v>
      </c>
      <c r="AG21" s="28">
        <f t="shared" si="2"/>
        <v>73.436827956989262</v>
      </c>
    </row>
    <row r="22" spans="1:33" ht="17.100000000000001" customHeight="1" x14ac:dyDescent="0.2">
      <c r="A22" s="15" t="s">
        <v>12</v>
      </c>
      <c r="B22" s="17">
        <f>[18]Outubro!$E$5</f>
        <v>77.958333333333329</v>
      </c>
      <c r="C22" s="17">
        <f>[18]Outubro!$E$6</f>
        <v>69.5</v>
      </c>
      <c r="D22" s="17">
        <f>[18]Outubro!$E$7</f>
        <v>83.791666666666671</v>
      </c>
      <c r="E22" s="17">
        <f>[18]Outubro!$E$8</f>
        <v>78.583333333333329</v>
      </c>
      <c r="F22" s="17">
        <f>[18]Outubro!$E$9</f>
        <v>73.75</v>
      </c>
      <c r="G22" s="17">
        <f>[18]Outubro!$E$10</f>
        <v>68.791666666666671</v>
      </c>
      <c r="H22" s="17">
        <f>[18]Outubro!$E$11</f>
        <v>71.791666666666671</v>
      </c>
      <c r="I22" s="17">
        <f>[18]Outubro!$E$12</f>
        <v>72.416666666666671</v>
      </c>
      <c r="J22" s="17">
        <f>[18]Outubro!$E$13</f>
        <v>73.5</v>
      </c>
      <c r="K22" s="17">
        <f>[18]Outubro!$E$14</f>
        <v>81.041666666666671</v>
      </c>
      <c r="L22" s="17">
        <f>[18]Outubro!$E$15</f>
        <v>83.708333333333329</v>
      </c>
      <c r="M22" s="17">
        <f>[18]Outubro!$E$16</f>
        <v>83.291666666666671</v>
      </c>
      <c r="N22" s="17">
        <f>[18]Outubro!$E$17</f>
        <v>75.666666666666671</v>
      </c>
      <c r="O22" s="17">
        <f>[18]Outubro!$E$18</f>
        <v>68.958333333333329</v>
      </c>
      <c r="P22" s="17">
        <f>[18]Outubro!$E$19</f>
        <v>57.208333333333336</v>
      </c>
      <c r="Q22" s="17">
        <f>[18]Outubro!$E$20</f>
        <v>64.458333333333329</v>
      </c>
      <c r="R22" s="17">
        <f>[18]Outubro!$E$21</f>
        <v>71.958333333333329</v>
      </c>
      <c r="S22" s="17">
        <f>[18]Outubro!$E$22</f>
        <v>68</v>
      </c>
      <c r="T22" s="17">
        <f>[18]Outubro!$E$23</f>
        <v>67.208333333333329</v>
      </c>
      <c r="U22" s="17">
        <f>[18]Outubro!$E$24</f>
        <v>67.541666666666671</v>
      </c>
      <c r="V22" s="17">
        <f>[18]Outubro!$E$25</f>
        <v>60.166666666666664</v>
      </c>
      <c r="W22" s="17">
        <f>[18]Outubro!$E$26</f>
        <v>57.125</v>
      </c>
      <c r="X22" s="17">
        <f>[18]Outubro!$E$27</f>
        <v>65.083333333333329</v>
      </c>
      <c r="Y22" s="17">
        <f>[18]Outubro!$E$28</f>
        <v>64.083333333333329</v>
      </c>
      <c r="Z22" s="17">
        <f>[18]Outubro!$E$29</f>
        <v>59.291666666666664</v>
      </c>
      <c r="AA22" s="17">
        <f>[18]Outubro!$E$30</f>
        <v>76.333333333333329</v>
      </c>
      <c r="AB22" s="17">
        <f>[18]Outubro!$E$31</f>
        <v>87.208333333333329</v>
      </c>
      <c r="AC22" s="17">
        <f>[18]Outubro!$E$32</f>
        <v>75.958333333333329</v>
      </c>
      <c r="AD22" s="17">
        <f>[18]Outubro!$E$33</f>
        <v>69.958333333333329</v>
      </c>
      <c r="AE22" s="17">
        <f>[18]Outubro!$E$34</f>
        <v>77.5</v>
      </c>
      <c r="AF22" s="17">
        <f>[18]Outubro!$E$35</f>
        <v>85.791666666666671</v>
      </c>
      <c r="AG22" s="28">
        <f t="shared" si="2"/>
        <v>72.181451612903203</v>
      </c>
    </row>
    <row r="23" spans="1:33" ht="17.100000000000001" customHeight="1" x14ac:dyDescent="0.2">
      <c r="A23" s="15" t="s">
        <v>13</v>
      </c>
      <c r="B23" s="76" t="str">
        <f>[19]Outubro!$E$5</f>
        <v>*</v>
      </c>
      <c r="C23" s="17">
        <f>[19]Outubro!$E$6</f>
        <v>60.833333333333336</v>
      </c>
      <c r="D23" s="17">
        <f>[19]Outubro!$E$7</f>
        <v>75.916666666666671</v>
      </c>
      <c r="E23" s="17">
        <f>[19]Outubro!$E$8</f>
        <v>83.041666666666671</v>
      </c>
      <c r="F23" s="17">
        <f>[19]Outubro!$E$9</f>
        <v>75.125</v>
      </c>
      <c r="G23" s="17">
        <f>[19]Outubro!$E$10</f>
        <v>68.125</v>
      </c>
      <c r="H23" s="17">
        <f>[19]Outubro!$E$11</f>
        <v>69.875</v>
      </c>
      <c r="I23" s="17">
        <f>[19]Outubro!$E$12</f>
        <v>69.791666666666671</v>
      </c>
      <c r="J23" s="17">
        <f>[19]Outubro!$E$13</f>
        <v>71.791666666666671</v>
      </c>
      <c r="K23" s="17">
        <f>[19]Outubro!$E$14</f>
        <v>74.083333333333329</v>
      </c>
      <c r="L23" s="17">
        <f>[19]Outubro!$E$15</f>
        <v>77.5</v>
      </c>
      <c r="M23" s="17">
        <f>[19]Outubro!$E$16</f>
        <v>76.25</v>
      </c>
      <c r="N23" s="17">
        <f>[19]Outubro!$E$17</f>
        <v>74.708333333333329</v>
      </c>
      <c r="O23" s="17">
        <f>[19]Outubro!$E$18</f>
        <v>65.291666666666671</v>
      </c>
      <c r="P23" s="17">
        <f>[19]Outubro!$E$19</f>
        <v>57.708333333333336</v>
      </c>
      <c r="Q23" s="17">
        <f>[19]Outubro!$E$20</f>
        <v>61.5</v>
      </c>
      <c r="R23" s="17">
        <f>[19]Outubro!$E$21</f>
        <v>68.583333333333329</v>
      </c>
      <c r="S23" s="17">
        <f>[19]Outubro!$E$22</f>
        <v>67.166666666666671</v>
      </c>
      <c r="T23" s="17">
        <f>[19]Outubro!$E$23</f>
        <v>68.458333333333329</v>
      </c>
      <c r="U23" s="17">
        <f>[19]Outubro!$E$24</f>
        <v>61.458333333333336</v>
      </c>
      <c r="V23" s="17">
        <f>[19]Outubro!$E$25</f>
        <v>55</v>
      </c>
      <c r="W23" s="17">
        <f>[19]Outubro!$E$26</f>
        <v>55.833333333333336</v>
      </c>
      <c r="X23" s="17">
        <f>[19]Outubro!$E$27</f>
        <v>62</v>
      </c>
      <c r="Y23" s="17">
        <f>[19]Outubro!$E$28</f>
        <v>69.5</v>
      </c>
      <c r="Z23" s="17">
        <f>[19]Outubro!$E$29</f>
        <v>66.5</v>
      </c>
      <c r="AA23" s="17">
        <f>[19]Outubro!$E$30</f>
        <v>75.25</v>
      </c>
      <c r="AB23" s="76" t="str">
        <f>[19]Outubro!$E$31</f>
        <v>*</v>
      </c>
      <c r="AC23" s="17" t="str">
        <f>[19]Outubro!$E$32</f>
        <v>*</v>
      </c>
      <c r="AD23" s="17" t="str">
        <f>[19]Outubro!$E$33</f>
        <v>*</v>
      </c>
      <c r="AE23" s="17" t="str">
        <f>[19]Outubro!$E$34</f>
        <v>*</v>
      </c>
      <c r="AF23" s="17" t="str">
        <f>[19]Outubro!$E$35</f>
        <v>*</v>
      </c>
      <c r="AG23" s="28">
        <f t="shared" si="2"/>
        <v>68.451666666666654</v>
      </c>
    </row>
    <row r="24" spans="1:33" ht="17.100000000000001" customHeight="1" x14ac:dyDescent="0.2">
      <c r="A24" s="15" t="s">
        <v>14</v>
      </c>
      <c r="B24" s="17">
        <f>[20]Outubro!$E$5</f>
        <v>67.375</v>
      </c>
      <c r="C24" s="17">
        <f>[20]Outubro!$E$6</f>
        <v>55.375</v>
      </c>
      <c r="D24" s="17">
        <f>[20]Outubro!$E$7</f>
        <v>68.166666666666671</v>
      </c>
      <c r="E24" s="17">
        <f>[20]Outubro!$E$8</f>
        <v>79.958333333333329</v>
      </c>
      <c r="F24" s="17">
        <f>[20]Outubro!$E$9</f>
        <v>69.75</v>
      </c>
      <c r="G24" s="17">
        <f>[20]Outubro!$E$10</f>
        <v>51.208333333333336</v>
      </c>
      <c r="H24" s="17">
        <f>[20]Outubro!$E$11</f>
        <v>47.416666666666664</v>
      </c>
      <c r="I24" s="17">
        <f>[20]Outubro!$E$12</f>
        <v>49.666666666666664</v>
      </c>
      <c r="J24" s="17">
        <f>[20]Outubro!$E$13</f>
        <v>59.791666666666664</v>
      </c>
      <c r="K24" s="17">
        <f>[20]Outubro!$E$14</f>
        <v>82.125</v>
      </c>
      <c r="L24" s="17">
        <f>[20]Outubro!$E$15</f>
        <v>80.708333333333329</v>
      </c>
      <c r="M24" s="17">
        <f>[20]Outubro!$E$16</f>
        <v>82.125</v>
      </c>
      <c r="N24" s="17">
        <f>[20]Outubro!$E$17</f>
        <v>65.916666666666671</v>
      </c>
      <c r="O24" s="17">
        <f>[20]Outubro!$E$18</f>
        <v>57.875</v>
      </c>
      <c r="P24" s="17">
        <f>[20]Outubro!$E$19</f>
        <v>46.625</v>
      </c>
      <c r="Q24" s="17">
        <f>[20]Outubro!$E$20</f>
        <v>43.458333333333336</v>
      </c>
      <c r="R24" s="17">
        <f>[20]Outubro!$E$21</f>
        <v>37</v>
      </c>
      <c r="S24" s="17">
        <f>[20]Outubro!$E$22</f>
        <v>47.791666666666664</v>
      </c>
      <c r="T24" s="17">
        <f>[20]Outubro!$E$23</f>
        <v>46.75</v>
      </c>
      <c r="U24" s="17">
        <f>[20]Outubro!$E$24</f>
        <v>37.583333333333336</v>
      </c>
      <c r="V24" s="17">
        <f>[20]Outubro!$E$25</f>
        <v>57.833333333333336</v>
      </c>
      <c r="W24" s="17">
        <f>[20]Outubro!$E$26</f>
        <v>62.958333333333336</v>
      </c>
      <c r="X24" s="17">
        <f>[20]Outubro!$E$27</f>
        <v>75.25</v>
      </c>
      <c r="Y24" s="17">
        <f>[20]Outubro!$E$28</f>
        <v>71.166666666666671</v>
      </c>
      <c r="Z24" s="17">
        <f>[20]Outubro!$E$29</f>
        <v>75.666666666666671</v>
      </c>
      <c r="AA24" s="17">
        <f>[20]Outubro!$E$30</f>
        <v>68.75</v>
      </c>
      <c r="AB24" s="17">
        <f>[20]Outubro!$E$31</f>
        <v>76.583333333333329</v>
      </c>
      <c r="AC24" s="17">
        <f>[20]Outubro!$E$32</f>
        <v>82.041666666666671</v>
      </c>
      <c r="AD24" s="17">
        <f>[20]Outubro!$E$33</f>
        <v>71.708333333333329</v>
      </c>
      <c r="AE24" s="17">
        <f>[20]Outubro!$E$34</f>
        <v>61.833333333333336</v>
      </c>
      <c r="AF24" s="17">
        <f>[20]Outubro!$E$35</f>
        <v>86.208333333333329</v>
      </c>
      <c r="AG24" s="28">
        <f t="shared" si="2"/>
        <v>63.44086021505376</v>
      </c>
    </row>
    <row r="25" spans="1:33" ht="17.100000000000001" customHeight="1" x14ac:dyDescent="0.2">
      <c r="A25" s="15" t="s">
        <v>15</v>
      </c>
      <c r="B25" s="17">
        <f>[21]Outubro!$E$5</f>
        <v>77.875</v>
      </c>
      <c r="C25" s="17">
        <f>[21]Outubro!$E$6</f>
        <v>64.375</v>
      </c>
      <c r="D25" s="17">
        <f>[21]Outubro!$E$7</f>
        <v>89.833333333333329</v>
      </c>
      <c r="E25" s="17">
        <f>[21]Outubro!$E$8</f>
        <v>85.541666666666671</v>
      </c>
      <c r="F25" s="17">
        <f>[21]Outubro!$E$9</f>
        <v>72.291666666666671</v>
      </c>
      <c r="G25" s="17">
        <f>[21]Outubro!$E$10</f>
        <v>68.583333333333329</v>
      </c>
      <c r="H25" s="17">
        <f>[21]Outubro!$E$11</f>
        <v>60</v>
      </c>
      <c r="I25" s="17">
        <f>[21]Outubro!$E$12</f>
        <v>65.208333333333329</v>
      </c>
      <c r="J25" s="17">
        <f>[21]Outubro!$E$13</f>
        <v>76.291666666666671</v>
      </c>
      <c r="K25" s="17">
        <f>[21]Outubro!$E$14</f>
        <v>93.708333333333329</v>
      </c>
      <c r="L25" s="17">
        <f>[21]Outubro!$E$15</f>
        <v>95.583333333333329</v>
      </c>
      <c r="M25" s="17">
        <f>[21]Outubro!$E$16</f>
        <v>96.541666666666671</v>
      </c>
      <c r="N25" s="17">
        <f>[21]Outubro!$E$17</f>
        <v>87.416666666666671</v>
      </c>
      <c r="O25" s="17">
        <f>[21]Outubro!$E$18</f>
        <v>71.5</v>
      </c>
      <c r="P25" s="17">
        <f>[21]Outubro!$E$19</f>
        <v>53.875</v>
      </c>
      <c r="Q25" s="17">
        <f>[21]Outubro!$E$20</f>
        <v>52.25</v>
      </c>
      <c r="R25" s="17">
        <f>[21]Outubro!$E$21</f>
        <v>77.333333333333329</v>
      </c>
      <c r="S25" s="17">
        <f>[21]Outubro!$E$22</f>
        <v>70.875</v>
      </c>
      <c r="T25" s="17">
        <f>[21]Outubro!$E$23</f>
        <v>65.791666666666671</v>
      </c>
      <c r="U25" s="17">
        <f>[21]Outubro!$E$24</f>
        <v>60.5</v>
      </c>
      <c r="V25" s="17">
        <f>[21]Outubro!$E$25</f>
        <v>48.75</v>
      </c>
      <c r="W25" s="17">
        <f>[21]Outubro!$E$26</f>
        <v>46.833333333333336</v>
      </c>
      <c r="X25" s="17">
        <f>[21]Outubro!$E$27</f>
        <v>71.208333333333329</v>
      </c>
      <c r="Y25" s="17">
        <f>[21]Outubro!$E$28</f>
        <v>72.833333333333329</v>
      </c>
      <c r="Z25" s="17">
        <f>[21]Outubro!$E$29</f>
        <v>69.708333333333329</v>
      </c>
      <c r="AA25" s="17">
        <f>[21]Outubro!$E$30</f>
        <v>83.916666666666671</v>
      </c>
      <c r="AB25" s="17">
        <f>[21]Outubro!$E$31</f>
        <v>92.291666666666671</v>
      </c>
      <c r="AC25" s="17">
        <f>[21]Outubro!$E$32</f>
        <v>78.458333333333329</v>
      </c>
      <c r="AD25" s="17">
        <f>[21]Outubro!$E$33</f>
        <v>73.125</v>
      </c>
      <c r="AE25" s="17">
        <f>[21]Outubro!$E$34</f>
        <v>74.791666666666671</v>
      </c>
      <c r="AF25" s="17">
        <f>[21]Outubro!$E$35</f>
        <v>86.833333333333329</v>
      </c>
      <c r="AG25" s="28">
        <f t="shared" si="2"/>
        <v>73.681451612903231</v>
      </c>
    </row>
    <row r="26" spans="1:33" ht="17.100000000000001" customHeight="1" x14ac:dyDescent="0.2">
      <c r="A26" s="15" t="s">
        <v>16</v>
      </c>
      <c r="B26" s="17">
        <f>[22]Outubro!$E$5</f>
        <v>69.5</v>
      </c>
      <c r="C26" s="17">
        <f>[22]Outubro!$E$6</f>
        <v>61.916666666666664</v>
      </c>
      <c r="D26" s="17">
        <f>[22]Outubro!$E$7</f>
        <v>86.333333333333329</v>
      </c>
      <c r="E26" s="17">
        <f>[22]Outubro!$E$8</f>
        <v>85.291666666666671</v>
      </c>
      <c r="F26" s="17">
        <f>[22]Outubro!$E$9</f>
        <v>74.708333333333329</v>
      </c>
      <c r="G26" s="17">
        <f>[22]Outubro!$E$10</f>
        <v>60.375</v>
      </c>
      <c r="H26" s="17">
        <f>[22]Outubro!$E$11</f>
        <v>55.125</v>
      </c>
      <c r="I26" s="17">
        <f>[22]Outubro!$E$12</f>
        <v>57.791666666666664</v>
      </c>
      <c r="J26" s="17">
        <f>[22]Outubro!$E$13</f>
        <v>78.166666666666671</v>
      </c>
      <c r="K26" s="17">
        <f>[22]Outubro!$E$14</f>
        <v>79.125</v>
      </c>
      <c r="L26" s="17">
        <f>[22]Outubro!$E$15</f>
        <v>89.083333333333329</v>
      </c>
      <c r="M26" s="17">
        <f>[22]Outubro!$E$16</f>
        <v>87.166666666666671</v>
      </c>
      <c r="N26" s="17">
        <f>[22]Outubro!$E$17</f>
        <v>77.666666666666671</v>
      </c>
      <c r="O26" s="17">
        <f>[22]Outubro!$E$18</f>
        <v>61.708333333333336</v>
      </c>
      <c r="P26" s="17">
        <f>[22]Outubro!$E$19</f>
        <v>45.458333333333336</v>
      </c>
      <c r="Q26" s="17">
        <f>[22]Outubro!$E$20</f>
        <v>59.625</v>
      </c>
      <c r="R26" s="17">
        <f>[22]Outubro!$E$21</f>
        <v>73.5</v>
      </c>
      <c r="S26" s="17">
        <f>[22]Outubro!$E$22</f>
        <v>65.916666666666671</v>
      </c>
      <c r="T26" s="17">
        <f>[22]Outubro!$E$23</f>
        <v>66.333333333333329</v>
      </c>
      <c r="U26" s="17">
        <f>[22]Outubro!$E$24</f>
        <v>47.833333333333336</v>
      </c>
      <c r="V26" s="17">
        <f>[22]Outubro!$E$25</f>
        <v>46.916666666666664</v>
      </c>
      <c r="W26" s="17">
        <f>[22]Outubro!$E$26</f>
        <v>47.416666666666664</v>
      </c>
      <c r="X26" s="17">
        <f>[22]Outubro!$E$27</f>
        <v>69.208333333333329</v>
      </c>
      <c r="Y26" s="17">
        <f>[22]Outubro!$E$28</f>
        <v>63.791666666666664</v>
      </c>
      <c r="Z26" s="17">
        <f>[22]Outubro!$E$29</f>
        <v>53.5</v>
      </c>
      <c r="AA26" s="17">
        <f>[22]Outubro!$E$30</f>
        <v>58.666666666666664</v>
      </c>
      <c r="AB26" s="17">
        <f>[22]Outubro!$E$31</f>
        <v>68.041666666666671</v>
      </c>
      <c r="AC26" s="17">
        <f>[22]Outubro!$E$32</f>
        <v>73.666666666666671</v>
      </c>
      <c r="AD26" s="17">
        <f>[22]Outubro!$E$33</f>
        <v>62.958333333333336</v>
      </c>
      <c r="AE26" s="17">
        <f>[22]Outubro!$E$34</f>
        <v>68.166666666666671</v>
      </c>
      <c r="AF26" s="17">
        <f>[22]Outubro!$E$35</f>
        <v>83.916666666666671</v>
      </c>
      <c r="AG26" s="28">
        <f t="shared" si="2"/>
        <v>67.060483870967744</v>
      </c>
    </row>
    <row r="27" spans="1:33" ht="17.100000000000001" customHeight="1" x14ac:dyDescent="0.2">
      <c r="A27" s="15" t="s">
        <v>17</v>
      </c>
      <c r="B27" s="17">
        <f>[23]Outubro!$E$5</f>
        <v>75.166666666666671</v>
      </c>
      <c r="C27" s="17">
        <f>[23]Outubro!$E$6</f>
        <v>62.75</v>
      </c>
      <c r="D27" s="17">
        <f>[23]Outubro!$E$7</f>
        <v>87.5</v>
      </c>
      <c r="E27" s="17">
        <f>[23]Outubro!$E$8</f>
        <v>80.166666666666671</v>
      </c>
      <c r="F27" s="17">
        <f>[23]Outubro!$E$9</f>
        <v>73.875</v>
      </c>
      <c r="G27" s="17">
        <f>[23]Outubro!$E$10</f>
        <v>63.583333333333336</v>
      </c>
      <c r="H27" s="17">
        <f>[23]Outubro!$E$11</f>
        <v>56.291666666666664</v>
      </c>
      <c r="I27" s="17">
        <f>[23]Outubro!$E$12</f>
        <v>66.333333333333329</v>
      </c>
      <c r="J27" s="17">
        <f>[23]Outubro!$E$13</f>
        <v>74.833333333333329</v>
      </c>
      <c r="K27" s="17">
        <f>[23]Outubro!$E$14</f>
        <v>89.166666666666671</v>
      </c>
      <c r="L27" s="17">
        <f>[23]Outubro!$E$15</f>
        <v>92.541666666666671</v>
      </c>
      <c r="M27" s="17">
        <f>[23]Outubro!$E$16</f>
        <v>94.75</v>
      </c>
      <c r="N27" s="17">
        <f>[23]Outubro!$E$17</f>
        <v>85.833333333333329</v>
      </c>
      <c r="O27" s="17">
        <f>[23]Outubro!$E$18</f>
        <v>67.625</v>
      </c>
      <c r="P27" s="17">
        <f>[23]Outubro!$E$19</f>
        <v>58.708333333333336</v>
      </c>
      <c r="Q27" s="17">
        <f>[23]Outubro!$E$20</f>
        <v>60.583333333333336</v>
      </c>
      <c r="R27" s="17">
        <f>[23]Outubro!$E$21</f>
        <v>76.291666666666671</v>
      </c>
      <c r="S27" s="17">
        <f>[23]Outubro!$E$22</f>
        <v>69.833333333333329</v>
      </c>
      <c r="T27" s="17">
        <f>[23]Outubro!$E$23</f>
        <v>64.166666666666671</v>
      </c>
      <c r="U27" s="17">
        <f>[23]Outubro!$E$24</f>
        <v>58.208333333333336</v>
      </c>
      <c r="V27" s="17">
        <f>[23]Outubro!$E$25</f>
        <v>57.291666666666664</v>
      </c>
      <c r="W27" s="17">
        <f>[23]Outubro!$E$26</f>
        <v>54.208333333333336</v>
      </c>
      <c r="X27" s="17">
        <f>[23]Outubro!$E$27</f>
        <v>79.75</v>
      </c>
      <c r="Y27" s="17">
        <f>[23]Outubro!$E$28</f>
        <v>79.291666666666671</v>
      </c>
      <c r="Z27" s="17">
        <f>[23]Outubro!$E$29</f>
        <v>70.875</v>
      </c>
      <c r="AA27" s="17">
        <f>[23]Outubro!$E$30</f>
        <v>83.083333333333329</v>
      </c>
      <c r="AB27" s="17">
        <f>[23]Outubro!$E$31</f>
        <v>91.833333333333329</v>
      </c>
      <c r="AC27" s="17">
        <f>[23]Outubro!$E$32</f>
        <v>80.416666666666671</v>
      </c>
      <c r="AD27" s="17">
        <f>[23]Outubro!$E$33</f>
        <v>72.458333333333329</v>
      </c>
      <c r="AE27" s="17">
        <f>[23]Outubro!$E$34</f>
        <v>66.583333333333329</v>
      </c>
      <c r="AF27" s="17">
        <f>[23]Outubro!$E$35</f>
        <v>86.875</v>
      </c>
      <c r="AG27" s="28">
        <f t="shared" si="2"/>
        <v>73.576612903225808</v>
      </c>
    </row>
    <row r="28" spans="1:33" ht="17.100000000000001" customHeight="1" x14ac:dyDescent="0.2">
      <c r="A28" s="15" t="s">
        <v>18</v>
      </c>
      <c r="B28" s="17">
        <f>[24]Outubro!$E$5</f>
        <v>71.791666666666671</v>
      </c>
      <c r="C28" s="17">
        <f>[24]Outubro!$E$6</f>
        <v>58.166666666666664</v>
      </c>
      <c r="D28" s="17">
        <f>[24]Outubro!$E$7</f>
        <v>82.875</v>
      </c>
      <c r="E28" s="17">
        <f>[24]Outubro!$E$8</f>
        <v>86.375</v>
      </c>
      <c r="F28" s="17">
        <f>[24]Outubro!$E$9</f>
        <v>70.708333333333329</v>
      </c>
      <c r="G28" s="17">
        <f>[24]Outubro!$E$10</f>
        <v>60.208333333333336</v>
      </c>
      <c r="H28" s="17">
        <f>[24]Outubro!$E$11</f>
        <v>59.416666666666664</v>
      </c>
      <c r="I28" s="17">
        <f>[24]Outubro!$E$12</f>
        <v>60.291666666666664</v>
      </c>
      <c r="J28" s="17">
        <f>[24]Outubro!$E$13</f>
        <v>69.416666666666671</v>
      </c>
      <c r="K28" s="17">
        <f>[24]Outubro!$E$14</f>
        <v>85.458333333333329</v>
      </c>
      <c r="L28" s="17">
        <f>[24]Outubro!$E$15</f>
        <v>94.708333333333329</v>
      </c>
      <c r="M28" s="17">
        <f>[24]Outubro!$E$16</f>
        <v>91.875</v>
      </c>
      <c r="N28" s="17">
        <f>[24]Outubro!$E$17</f>
        <v>73.791666666666671</v>
      </c>
      <c r="O28" s="17">
        <f>[24]Outubro!$E$18</f>
        <v>61.625</v>
      </c>
      <c r="P28" s="17">
        <f>[24]Outubro!$E$19</f>
        <v>56.208333333333336</v>
      </c>
      <c r="Q28" s="17">
        <f>[24]Outubro!$E$20</f>
        <v>61.375</v>
      </c>
      <c r="R28" s="17">
        <f>[24]Outubro!$E$21</f>
        <v>47.083333333333336</v>
      </c>
      <c r="S28" s="17">
        <f>[24]Outubro!$E$22</f>
        <v>55.5</v>
      </c>
      <c r="T28" s="17">
        <f>[24]Outubro!$E$23</f>
        <v>57.291666666666664</v>
      </c>
      <c r="U28" s="17">
        <f>[24]Outubro!$E$24</f>
        <v>59</v>
      </c>
      <c r="V28" s="17">
        <f>[24]Outubro!$E$25</f>
        <v>56.416666666666664</v>
      </c>
      <c r="W28" s="17">
        <f>[24]Outubro!$E$26</f>
        <v>54.833333333333336</v>
      </c>
      <c r="X28" s="17">
        <f>[24]Outubro!$E$27</f>
        <v>67.625</v>
      </c>
      <c r="Y28" s="17">
        <f>[24]Outubro!$E$28</f>
        <v>60.5</v>
      </c>
      <c r="Z28" s="17">
        <f>[24]Outubro!$E$29</f>
        <v>66.083333333333329</v>
      </c>
      <c r="AA28" s="17">
        <f>[24]Outubro!$E$30</f>
        <v>73.791666666666671</v>
      </c>
      <c r="AB28" s="17">
        <f>[24]Outubro!$E$31</f>
        <v>76.833333333333329</v>
      </c>
      <c r="AC28" s="17">
        <f>[24]Outubro!$E$32</f>
        <v>81.583333333333329</v>
      </c>
      <c r="AD28" s="17">
        <f>[24]Outubro!$E$33</f>
        <v>70.125</v>
      </c>
      <c r="AE28" s="17">
        <f>[24]Outubro!$E$34</f>
        <v>77.375</v>
      </c>
      <c r="AF28" s="17">
        <f>[24]Outubro!$E$35</f>
        <v>91.5</v>
      </c>
      <c r="AG28" s="28">
        <f t="shared" si="2"/>
        <v>69.026881720430097</v>
      </c>
    </row>
    <row r="29" spans="1:33" ht="17.100000000000001" customHeight="1" x14ac:dyDescent="0.2">
      <c r="A29" s="15" t="s">
        <v>19</v>
      </c>
      <c r="B29" s="17">
        <f>[25]Outubro!$E$5</f>
        <v>73.041666666666671</v>
      </c>
      <c r="C29" s="17">
        <f>[25]Outubro!$E$6</f>
        <v>65.125</v>
      </c>
      <c r="D29" s="17">
        <f>[25]Outubro!$E$7</f>
        <v>92.583333333333329</v>
      </c>
      <c r="E29" s="17">
        <f>[25]Outubro!$E$8</f>
        <v>87.875</v>
      </c>
      <c r="F29" s="17">
        <f>[25]Outubro!$E$9</f>
        <v>74.291666666666671</v>
      </c>
      <c r="G29" s="17">
        <f>[25]Outubro!$E$10</f>
        <v>67.083333333333329</v>
      </c>
      <c r="H29" s="17">
        <f>[25]Outubro!$E$11</f>
        <v>62.541666666666664</v>
      </c>
      <c r="I29" s="17">
        <f>[25]Outubro!$E$12</f>
        <v>69.041666666666671</v>
      </c>
      <c r="J29" s="17">
        <f>[25]Outubro!$E$13</f>
        <v>80.166666666666671</v>
      </c>
      <c r="K29" s="17">
        <f>[25]Outubro!$E$14</f>
        <v>85</v>
      </c>
      <c r="L29" s="17">
        <f>[25]Outubro!$E$15</f>
        <v>89.833333333333329</v>
      </c>
      <c r="M29" s="17">
        <f>[25]Outubro!$E$16</f>
        <v>90.041666666666671</v>
      </c>
      <c r="N29" s="17">
        <f>[25]Outubro!$E$17</f>
        <v>84.5</v>
      </c>
      <c r="O29" s="17">
        <f>[25]Outubro!$E$18</f>
        <v>68.541666666666671</v>
      </c>
      <c r="P29" s="17">
        <f>[25]Outubro!$E$19</f>
        <v>57.875</v>
      </c>
      <c r="Q29" s="17">
        <f>[25]Outubro!$E$20</f>
        <v>58.916666666666664</v>
      </c>
      <c r="R29" s="17">
        <f>[25]Outubro!$E$21</f>
        <v>75.791666666666671</v>
      </c>
      <c r="S29" s="17">
        <f>[25]Outubro!$E$22</f>
        <v>71.625</v>
      </c>
      <c r="T29" s="17">
        <f>[25]Outubro!$E$23</f>
        <v>67.083333333333329</v>
      </c>
      <c r="U29" s="17">
        <f>[25]Outubro!$E$24</f>
        <v>59.416666666666664</v>
      </c>
      <c r="V29" s="17">
        <f>[25]Outubro!$E$25</f>
        <v>54.708333333333336</v>
      </c>
      <c r="W29" s="17">
        <f>[25]Outubro!$E$26</f>
        <v>53.875</v>
      </c>
      <c r="X29" s="17">
        <f>[25]Outubro!$E$27</f>
        <v>72.875</v>
      </c>
      <c r="Y29" s="17">
        <f>[25]Outubro!$E$28</f>
        <v>74.833333333333329</v>
      </c>
      <c r="Z29" s="17">
        <f>[25]Outubro!$E$29</f>
        <v>68.625</v>
      </c>
      <c r="AA29" s="17">
        <f>[25]Outubro!$E$30</f>
        <v>84.625</v>
      </c>
      <c r="AB29" s="17">
        <f>[25]Outubro!$E$31</f>
        <v>87.083333333333329</v>
      </c>
      <c r="AC29" s="17">
        <f>[25]Outubro!$E$32</f>
        <v>74.916666666666671</v>
      </c>
      <c r="AD29" s="17">
        <f>[25]Outubro!$E$33</f>
        <v>71.583333333333329</v>
      </c>
      <c r="AE29" s="17">
        <f>[25]Outubro!$E$34</f>
        <v>71.25</v>
      </c>
      <c r="AF29" s="17">
        <f>[25]Outubro!$E$35</f>
        <v>83.166666666666671</v>
      </c>
      <c r="AG29" s="28">
        <f t="shared" si="2"/>
        <v>73.481182795698913</v>
      </c>
    </row>
    <row r="30" spans="1:33" ht="17.100000000000001" customHeight="1" x14ac:dyDescent="0.2">
      <c r="A30" s="15" t="s">
        <v>31</v>
      </c>
      <c r="B30" s="17">
        <f>[26]Outubro!$E$5</f>
        <v>73.666666666666671</v>
      </c>
      <c r="C30" s="17">
        <f>[26]Outubro!$E$6</f>
        <v>61.291666666666664</v>
      </c>
      <c r="D30" s="17">
        <f>[26]Outubro!$E$7</f>
        <v>83.958333333333329</v>
      </c>
      <c r="E30" s="17">
        <f>[26]Outubro!$E$8</f>
        <v>81.458333333333329</v>
      </c>
      <c r="F30" s="17">
        <f>[26]Outubro!$E$9</f>
        <v>69.5</v>
      </c>
      <c r="G30" s="17">
        <f>[26]Outubro!$E$10</f>
        <v>56.291666666666664</v>
      </c>
      <c r="H30" s="17">
        <f>[26]Outubro!$E$11</f>
        <v>57.791666666666664</v>
      </c>
      <c r="I30" s="17">
        <f>[26]Outubro!$E$12</f>
        <v>67.416666666666671</v>
      </c>
      <c r="J30" s="17">
        <f>[26]Outubro!$E$13</f>
        <v>67.958333333333329</v>
      </c>
      <c r="K30" s="17">
        <f>[26]Outubro!$E$14</f>
        <v>85.916666666666671</v>
      </c>
      <c r="L30" s="17">
        <f>[26]Outubro!$E$15</f>
        <v>90.041666666666671</v>
      </c>
      <c r="M30" s="17">
        <f>[26]Outubro!$E$16</f>
        <v>91.666666666666671</v>
      </c>
      <c r="N30" s="17">
        <f>[26]Outubro!$E$17</f>
        <v>82.75</v>
      </c>
      <c r="O30" s="17">
        <f>[26]Outubro!$E$18</f>
        <v>60.166666666666664</v>
      </c>
      <c r="P30" s="17">
        <f>[26]Outubro!$E$19</f>
        <v>55.125</v>
      </c>
      <c r="Q30" s="17">
        <f>[26]Outubro!$E$20</f>
        <v>51.708333333333336</v>
      </c>
      <c r="R30" s="17">
        <f>[26]Outubro!$E$21</f>
        <v>62.416666666666664</v>
      </c>
      <c r="S30" s="17">
        <f>[26]Outubro!$E$22</f>
        <v>67.458333333333329</v>
      </c>
      <c r="T30" s="17">
        <f>[26]Outubro!$E$23</f>
        <v>62.833333333333336</v>
      </c>
      <c r="U30" s="17">
        <f>[26]Outubro!$E$24</f>
        <v>60.5</v>
      </c>
      <c r="V30" s="17">
        <f>[26]Outubro!$E$25</f>
        <v>53.583333333333336</v>
      </c>
      <c r="W30" s="17">
        <f>[26]Outubro!$E$26</f>
        <v>50.75</v>
      </c>
      <c r="X30" s="17">
        <f>[26]Outubro!$E$27</f>
        <v>61.541666666666664</v>
      </c>
      <c r="Y30" s="17">
        <f>[26]Outubro!$E$28</f>
        <v>73.583333333333329</v>
      </c>
      <c r="Z30" s="17">
        <f>[26]Outubro!$E$29</f>
        <v>64.958333333333329</v>
      </c>
      <c r="AA30" s="17">
        <f>[26]Outubro!$E$30</f>
        <v>78.125</v>
      </c>
      <c r="AB30" s="17">
        <f>[26]Outubro!$E$31</f>
        <v>85.5</v>
      </c>
      <c r="AC30" s="17">
        <f>[26]Outubro!$E$32</f>
        <v>77.541666666666671</v>
      </c>
      <c r="AD30" s="17">
        <f>[26]Outubro!$E$33</f>
        <v>69.166666666666671</v>
      </c>
      <c r="AE30" s="17">
        <f>[26]Outubro!$E$34</f>
        <v>74.458333333333329</v>
      </c>
      <c r="AF30" s="17">
        <f>[26]Outubro!$E$35</f>
        <v>86.208333333333329</v>
      </c>
      <c r="AG30" s="28">
        <f t="shared" si="2"/>
        <v>69.849462365591407</v>
      </c>
    </row>
    <row r="31" spans="1:33" ht="17.100000000000001" customHeight="1" x14ac:dyDescent="0.2">
      <c r="A31" s="15" t="s">
        <v>48</v>
      </c>
      <c r="B31" s="17">
        <f>[27]Outubro!$E$5</f>
        <v>57.75</v>
      </c>
      <c r="C31" s="17">
        <f>[27]Outubro!$E$6</f>
        <v>46.666666666666664</v>
      </c>
      <c r="D31" s="17">
        <f>[27]Outubro!$E$7</f>
        <v>71.791666666666671</v>
      </c>
      <c r="E31" s="17">
        <f>[27]Outubro!$E$8</f>
        <v>77.208333333333329</v>
      </c>
      <c r="F31" s="17">
        <f>[27]Outubro!$E$9</f>
        <v>63.125</v>
      </c>
      <c r="G31" s="17">
        <f>[27]Outubro!$E$10</f>
        <v>46.958333333333336</v>
      </c>
      <c r="H31" s="17">
        <f>[27]Outubro!$E$11</f>
        <v>51.916666666666664</v>
      </c>
      <c r="I31" s="17">
        <f>[27]Outubro!$E$12</f>
        <v>52.166666666666664</v>
      </c>
      <c r="J31" s="17">
        <f>[27]Outubro!$E$13</f>
        <v>65.375</v>
      </c>
      <c r="K31" s="17">
        <f>[27]Outubro!$E$14</f>
        <v>87.791666666666671</v>
      </c>
      <c r="L31" s="17">
        <f>[27]Outubro!$E$15</f>
        <v>95.541666666666671</v>
      </c>
      <c r="M31" s="17">
        <f>[27]Outubro!$E$16</f>
        <v>93.958333333333329</v>
      </c>
      <c r="N31" s="17">
        <f>[27]Outubro!$E$17</f>
        <v>76.333333333333329</v>
      </c>
      <c r="O31" s="17">
        <f>[27]Outubro!$E$18</f>
        <v>64.166666666666671</v>
      </c>
      <c r="P31" s="17">
        <f>[27]Outubro!$E$19</f>
        <v>55.416666666666664</v>
      </c>
      <c r="Q31" s="17">
        <f>[27]Outubro!$E$20</f>
        <v>52</v>
      </c>
      <c r="R31" s="17">
        <f>[27]Outubro!$E$21</f>
        <v>47.333333333333336</v>
      </c>
      <c r="S31" s="17">
        <f>[27]Outubro!$E$22</f>
        <v>60.5</v>
      </c>
      <c r="T31" s="17">
        <f>[27]Outubro!$E$23</f>
        <v>65.458333333333329</v>
      </c>
      <c r="U31" s="17">
        <f>[27]Outubro!$E$24</f>
        <v>55.375</v>
      </c>
      <c r="V31" s="17">
        <f>[27]Outubro!$E$25</f>
        <v>54.791666666666664</v>
      </c>
      <c r="W31" s="17">
        <f>[27]Outubro!$E$26</f>
        <v>49.833333333333336</v>
      </c>
      <c r="X31" s="17">
        <f>[27]Outubro!$E$27</f>
        <v>57.458333333333336</v>
      </c>
      <c r="Y31" s="17">
        <f>[27]Outubro!$E$28</f>
        <v>68.125</v>
      </c>
      <c r="Z31" s="17">
        <f>[27]Outubro!$E$29</f>
        <v>63.583333333333336</v>
      </c>
      <c r="AA31" s="17">
        <f>[27]Outubro!$E$30</f>
        <v>72</v>
      </c>
      <c r="AB31" s="17">
        <f>[27]Outubro!$E$31</f>
        <v>67.958333333333329</v>
      </c>
      <c r="AC31" s="17">
        <f>[27]Outubro!$E$32</f>
        <v>78.791666666666671</v>
      </c>
      <c r="AD31" s="17">
        <f>[27]Outubro!$E$33</f>
        <v>79.5</v>
      </c>
      <c r="AE31" s="17">
        <f>[27]Outubro!$E$34</f>
        <v>75.583333333333329</v>
      </c>
      <c r="AF31" s="17">
        <f>[27]Outubro!$E$35</f>
        <v>88.25</v>
      </c>
      <c r="AG31" s="28">
        <f t="shared" ref="AG31" si="3">AVERAGE(B31:AF31)</f>
        <v>65.893817204301058</v>
      </c>
    </row>
    <row r="32" spans="1:33" ht="17.100000000000001" customHeight="1" x14ac:dyDescent="0.2">
      <c r="A32" s="15" t="s">
        <v>20</v>
      </c>
      <c r="B32" s="17">
        <f>[28]Outubro!$E$5</f>
        <v>59.291666666666664</v>
      </c>
      <c r="C32" s="17">
        <f>[28]Outubro!$E$6</f>
        <v>53</v>
      </c>
      <c r="D32" s="17">
        <f>[28]Outubro!$E$7</f>
        <v>86.875</v>
      </c>
      <c r="E32" s="17">
        <f>[28]Outubro!$E$8</f>
        <v>82.666666666666671</v>
      </c>
      <c r="F32" s="17">
        <f>[28]Outubro!$E$9</f>
        <v>69.25</v>
      </c>
      <c r="G32" s="17">
        <f>[28]Outubro!$E$10</f>
        <v>57.083333333333336</v>
      </c>
      <c r="H32" s="17">
        <f>[28]Outubro!$E$11</f>
        <v>53.458333333333336</v>
      </c>
      <c r="I32" s="17">
        <f>[28]Outubro!$E$12</f>
        <v>53.833333333333336</v>
      </c>
      <c r="J32" s="17">
        <f>[28]Outubro!$E$13</f>
        <v>73.125</v>
      </c>
      <c r="K32" s="17">
        <f>[28]Outubro!$E$14</f>
        <v>84.208333333333329</v>
      </c>
      <c r="L32" s="17">
        <f>[28]Outubro!$E$15</f>
        <v>86.875</v>
      </c>
      <c r="M32" s="17">
        <f>[28]Outubro!$E$16</f>
        <v>90.625</v>
      </c>
      <c r="N32" s="17">
        <f>[28]Outubro!$E$17</f>
        <v>74.25</v>
      </c>
      <c r="O32" s="17">
        <f>[28]Outubro!$E$18</f>
        <v>64.291666666666671</v>
      </c>
      <c r="P32" s="17">
        <f>[28]Outubro!$E$19</f>
        <v>57.583333333333336</v>
      </c>
      <c r="Q32" s="17">
        <f>[28]Outubro!$E$20</f>
        <v>53.791666666666664</v>
      </c>
      <c r="R32" s="17">
        <f>[28]Outubro!$E$21</f>
        <v>54.041666666666664</v>
      </c>
      <c r="S32" s="17">
        <f>[28]Outubro!$E$22</f>
        <v>57.125</v>
      </c>
      <c r="T32" s="17">
        <f>[28]Outubro!$E$23</f>
        <v>56.708333333333336</v>
      </c>
      <c r="U32" s="17">
        <f>[28]Outubro!$E$24</f>
        <v>51.458333333333336</v>
      </c>
      <c r="V32" s="17">
        <f>[28]Outubro!$E$25</f>
        <v>53.416666666666664</v>
      </c>
      <c r="W32" s="17">
        <f>[28]Outubro!$E$26</f>
        <v>51.75</v>
      </c>
      <c r="X32" s="17">
        <f>[28]Outubro!$E$27</f>
        <v>69.541666666666671</v>
      </c>
      <c r="Y32" s="17">
        <f>[28]Outubro!$E$28</f>
        <v>68.5</v>
      </c>
      <c r="Z32" s="17">
        <f>[28]Outubro!$E$29</f>
        <v>61.75</v>
      </c>
      <c r="AA32" s="17">
        <f>[28]Outubro!$E$30</f>
        <v>71.625</v>
      </c>
      <c r="AB32" s="17">
        <f>[28]Outubro!$E$31</f>
        <v>79.708333333333329</v>
      </c>
      <c r="AC32" s="17">
        <f>[28]Outubro!$E$32</f>
        <v>79.208333333333329</v>
      </c>
      <c r="AD32" s="17">
        <f>[28]Outubro!$E$33</f>
        <v>65.583333333333329</v>
      </c>
      <c r="AE32" s="17">
        <f>[28]Outubro!$E$34</f>
        <v>64</v>
      </c>
      <c r="AF32" s="17">
        <f>[28]Outubro!$E$35</f>
        <v>90.625</v>
      </c>
      <c r="AG32" s="28">
        <f t="shared" si="2"/>
        <v>66.943548387096769</v>
      </c>
    </row>
    <row r="33" spans="1:35" s="5" customFormat="1" ht="17.100000000000001" customHeight="1" thickBot="1" x14ac:dyDescent="0.25">
      <c r="A33" s="82" t="s">
        <v>34</v>
      </c>
      <c r="B33" s="83">
        <f t="shared" ref="B33:AG33" si="4">AVERAGE(B5:B32)</f>
        <v>71.428023968784856</v>
      </c>
      <c r="C33" s="83">
        <f t="shared" si="4"/>
        <v>61.414814814814825</v>
      </c>
      <c r="D33" s="83">
        <f t="shared" si="4"/>
        <v>82.549404761904768</v>
      </c>
      <c r="E33" s="83">
        <f t="shared" si="4"/>
        <v>81.998086734693885</v>
      </c>
      <c r="F33" s="83">
        <f t="shared" si="4"/>
        <v>70.400142339544502</v>
      </c>
      <c r="G33" s="83">
        <f t="shared" si="4"/>
        <v>61.09821428571427</v>
      </c>
      <c r="H33" s="83">
        <f t="shared" si="4"/>
        <v>57.907738095238109</v>
      </c>
      <c r="I33" s="83">
        <f t="shared" si="4"/>
        <v>60.883928571428577</v>
      </c>
      <c r="J33" s="83">
        <f t="shared" si="4"/>
        <v>70.255952380952394</v>
      </c>
      <c r="K33" s="83">
        <f t="shared" si="4"/>
        <v>83.842261904761898</v>
      </c>
      <c r="L33" s="83">
        <f t="shared" si="4"/>
        <v>89.055059523809518</v>
      </c>
      <c r="M33" s="83">
        <f t="shared" si="4"/>
        <v>89.27529761904762</v>
      </c>
      <c r="N33" s="83">
        <f t="shared" si="4"/>
        <v>77.531250000000014</v>
      </c>
      <c r="O33" s="83">
        <f t="shared" si="4"/>
        <v>64.616071428571445</v>
      </c>
      <c r="P33" s="83">
        <f t="shared" si="4"/>
        <v>54.385222567287769</v>
      </c>
      <c r="Q33" s="83">
        <f t="shared" si="4"/>
        <v>55.889233954451342</v>
      </c>
      <c r="R33" s="83">
        <f t="shared" si="4"/>
        <v>62.287202380952372</v>
      </c>
      <c r="S33" s="83">
        <f t="shared" si="4"/>
        <v>63.053571428571438</v>
      </c>
      <c r="T33" s="83">
        <f t="shared" si="4"/>
        <v>61.249999999999986</v>
      </c>
      <c r="U33" s="83">
        <f t="shared" si="4"/>
        <v>57.133928571428562</v>
      </c>
      <c r="V33" s="83">
        <f t="shared" si="4"/>
        <v>55.051048136645967</v>
      </c>
      <c r="W33" s="83">
        <f t="shared" si="4"/>
        <v>52.973214285714278</v>
      </c>
      <c r="X33" s="83">
        <f t="shared" si="4"/>
        <v>68.87202380952381</v>
      </c>
      <c r="Y33" s="83">
        <f t="shared" si="4"/>
        <v>68.816964285714292</v>
      </c>
      <c r="Z33" s="83">
        <f t="shared" si="4"/>
        <v>65.187499999999986</v>
      </c>
      <c r="AA33" s="83">
        <f t="shared" si="4"/>
        <v>75.617559523809533</v>
      </c>
      <c r="AB33" s="83">
        <f t="shared" si="4"/>
        <v>82.540123456790127</v>
      </c>
      <c r="AC33" s="83">
        <f t="shared" si="4"/>
        <v>78.432300053676869</v>
      </c>
      <c r="AD33" s="83">
        <f t="shared" si="4"/>
        <v>70.493827160493822</v>
      </c>
      <c r="AE33" s="83">
        <f t="shared" si="4"/>
        <v>70.842592592592595</v>
      </c>
      <c r="AF33" s="83">
        <f t="shared" si="4"/>
        <v>86.038580246913597</v>
      </c>
      <c r="AG33" s="113">
        <f t="shared" si="4"/>
        <v>69.330361425607151</v>
      </c>
      <c r="AH33" s="8"/>
    </row>
    <row r="34" spans="1:35" x14ac:dyDescent="0.2">
      <c r="A34" s="110"/>
      <c r="B34" s="85"/>
      <c r="C34" s="85"/>
      <c r="D34" s="85" t="s">
        <v>134</v>
      </c>
      <c r="E34" s="85"/>
      <c r="F34" s="85"/>
      <c r="G34" s="85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90"/>
      <c r="AE34" s="91"/>
      <c r="AF34" s="92"/>
      <c r="AG34" s="93"/>
      <c r="AH34"/>
    </row>
    <row r="35" spans="1:35" x14ac:dyDescent="0.2">
      <c r="A35" s="109"/>
      <c r="B35" s="87"/>
      <c r="C35" s="87"/>
      <c r="D35" s="87"/>
      <c r="E35" s="87"/>
      <c r="F35" s="87"/>
      <c r="G35" s="87"/>
      <c r="H35" s="94"/>
      <c r="I35" s="94"/>
      <c r="J35" s="94"/>
      <c r="K35" s="94"/>
      <c r="L35" s="94"/>
      <c r="M35" s="94" t="s">
        <v>49</v>
      </c>
      <c r="N35" s="94"/>
      <c r="O35" s="94"/>
      <c r="P35" s="94"/>
      <c r="Q35" s="94"/>
      <c r="R35" s="94"/>
      <c r="S35" s="94"/>
      <c r="T35" s="94"/>
      <c r="U35" s="94"/>
      <c r="V35" s="94" t="s">
        <v>53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6"/>
      <c r="AH35" s="2"/>
    </row>
    <row r="36" spans="1:35" x14ac:dyDescent="0.2">
      <c r="A36" s="109"/>
      <c r="B36" s="87"/>
      <c r="C36" s="87" t="s">
        <v>135</v>
      </c>
      <c r="D36" s="87"/>
      <c r="E36" s="87"/>
      <c r="F36" s="87"/>
      <c r="G36" s="87"/>
      <c r="H36" s="94"/>
      <c r="I36" s="94"/>
      <c r="J36" s="97"/>
      <c r="K36" s="97"/>
      <c r="L36" s="97"/>
      <c r="M36" s="97" t="s">
        <v>50</v>
      </c>
      <c r="N36" s="97"/>
      <c r="O36" s="97"/>
      <c r="P36" s="97"/>
      <c r="Q36" s="94"/>
      <c r="R36" s="94"/>
      <c r="S36" s="94"/>
      <c r="T36" s="94"/>
      <c r="U36" s="94"/>
      <c r="V36" s="97" t="s">
        <v>54</v>
      </c>
      <c r="W36" s="97"/>
      <c r="X36" s="94"/>
      <c r="Y36" s="94"/>
      <c r="Z36" s="94"/>
      <c r="AA36" s="94"/>
      <c r="AB36" s="94"/>
      <c r="AC36" s="94"/>
      <c r="AD36" s="95"/>
      <c r="AE36" s="98"/>
      <c r="AF36" s="99"/>
      <c r="AG36" s="100"/>
      <c r="AH36" s="2"/>
      <c r="AI36" s="2"/>
    </row>
    <row r="37" spans="1:35" ht="13.5" thickBot="1" x14ac:dyDescent="0.25">
      <c r="A37" s="111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4"/>
      <c r="AE37" s="105"/>
      <c r="AF37" s="106"/>
      <c r="AG37" s="107"/>
      <c r="AH37" s="37"/>
      <c r="AI37" s="2"/>
    </row>
  </sheetData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opLeftCell="D25" zoomScale="90" zoomScaleNormal="90" workbookViewId="0">
      <selection activeCell="Y43" sqref="Y43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6.7109375" style="1" customWidth="1"/>
    <col min="35" max="35" width="9.140625" style="1"/>
  </cols>
  <sheetData>
    <row r="1" spans="1:35" ht="20.100000000000001" customHeight="1" x14ac:dyDescent="0.2">
      <c r="A1" s="136" t="s">
        <v>26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</row>
    <row r="2" spans="1:35" s="4" customFormat="1" ht="20.100000000000001" customHeight="1" x14ac:dyDescent="0.2">
      <c r="A2" s="138" t="s">
        <v>21</v>
      </c>
      <c r="B2" s="133" t="s">
        <v>136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81"/>
      <c r="AI2" s="7"/>
    </row>
    <row r="3" spans="1:35" s="5" customFormat="1" ht="20.100000000000001" customHeight="1" x14ac:dyDescent="0.2">
      <c r="A3" s="138"/>
      <c r="B3" s="137">
        <v>1</v>
      </c>
      <c r="C3" s="137">
        <f>SUM(B3+1)</f>
        <v>2</v>
      </c>
      <c r="D3" s="137">
        <f t="shared" ref="D3:AD3" si="0">SUM(C3+1)</f>
        <v>3</v>
      </c>
      <c r="E3" s="137">
        <f t="shared" si="0"/>
        <v>4</v>
      </c>
      <c r="F3" s="137">
        <f t="shared" si="0"/>
        <v>5</v>
      </c>
      <c r="G3" s="137">
        <f t="shared" si="0"/>
        <v>6</v>
      </c>
      <c r="H3" s="137">
        <f t="shared" si="0"/>
        <v>7</v>
      </c>
      <c r="I3" s="137">
        <f t="shared" si="0"/>
        <v>8</v>
      </c>
      <c r="J3" s="137">
        <f t="shared" si="0"/>
        <v>9</v>
      </c>
      <c r="K3" s="137">
        <f t="shared" si="0"/>
        <v>10</v>
      </c>
      <c r="L3" s="137">
        <f t="shared" si="0"/>
        <v>11</v>
      </c>
      <c r="M3" s="137">
        <f t="shared" si="0"/>
        <v>12</v>
      </c>
      <c r="N3" s="137">
        <f t="shared" si="0"/>
        <v>13</v>
      </c>
      <c r="O3" s="137">
        <f t="shared" si="0"/>
        <v>14</v>
      </c>
      <c r="P3" s="137">
        <f t="shared" si="0"/>
        <v>15</v>
      </c>
      <c r="Q3" s="137">
        <f t="shared" si="0"/>
        <v>16</v>
      </c>
      <c r="R3" s="137">
        <f t="shared" si="0"/>
        <v>17</v>
      </c>
      <c r="S3" s="137">
        <f t="shared" si="0"/>
        <v>18</v>
      </c>
      <c r="T3" s="137">
        <f t="shared" si="0"/>
        <v>19</v>
      </c>
      <c r="U3" s="137">
        <f t="shared" si="0"/>
        <v>20</v>
      </c>
      <c r="V3" s="137">
        <f t="shared" si="0"/>
        <v>21</v>
      </c>
      <c r="W3" s="137">
        <f t="shared" si="0"/>
        <v>22</v>
      </c>
      <c r="X3" s="137">
        <f t="shared" si="0"/>
        <v>23</v>
      </c>
      <c r="Y3" s="137">
        <f t="shared" si="0"/>
        <v>24</v>
      </c>
      <c r="Z3" s="137">
        <f t="shared" si="0"/>
        <v>25</v>
      </c>
      <c r="AA3" s="137">
        <f t="shared" si="0"/>
        <v>26</v>
      </c>
      <c r="AB3" s="137">
        <f t="shared" si="0"/>
        <v>27</v>
      </c>
      <c r="AC3" s="137">
        <f t="shared" si="0"/>
        <v>28</v>
      </c>
      <c r="AD3" s="137">
        <f t="shared" si="0"/>
        <v>29</v>
      </c>
      <c r="AE3" s="137">
        <v>30</v>
      </c>
      <c r="AF3" s="137">
        <v>31</v>
      </c>
      <c r="AG3" s="77" t="s">
        <v>39</v>
      </c>
      <c r="AH3" s="78" t="s">
        <v>38</v>
      </c>
      <c r="AI3" s="8"/>
    </row>
    <row r="4" spans="1:35" s="5" customFormat="1" ht="20.100000000000001" customHeight="1" x14ac:dyDescent="0.2">
      <c r="A4" s="138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77" t="s">
        <v>37</v>
      </c>
      <c r="AH4" s="78" t="s">
        <v>37</v>
      </c>
      <c r="AI4" s="8"/>
    </row>
    <row r="5" spans="1:35" s="5" customFormat="1" ht="20.100000000000001" customHeight="1" x14ac:dyDescent="0.2">
      <c r="A5" s="15" t="s">
        <v>44</v>
      </c>
      <c r="B5" s="17">
        <f>[1]Outubro!$F$5</f>
        <v>100</v>
      </c>
      <c r="C5" s="17">
        <f>[1]Outubro!$F$6</f>
        <v>98</v>
      </c>
      <c r="D5" s="17">
        <f>[1]Outubro!$F$7</f>
        <v>100</v>
      </c>
      <c r="E5" s="17">
        <f>[1]Outubro!$F$8</f>
        <v>100</v>
      </c>
      <c r="F5" s="17">
        <f>[1]Outubro!$F$9</f>
        <v>100</v>
      </c>
      <c r="G5" s="17">
        <f>[1]Outubro!$F$10</f>
        <v>98</v>
      </c>
      <c r="H5" s="17">
        <f>[1]Outubro!$F$11</f>
        <v>96</v>
      </c>
      <c r="I5" s="17">
        <f>[1]Outubro!$F$12</f>
        <v>80</v>
      </c>
      <c r="J5" s="17">
        <f>[1]Outubro!$F$13</f>
        <v>95</v>
      </c>
      <c r="K5" s="17">
        <f>[1]Outubro!$F$14</f>
        <v>100</v>
      </c>
      <c r="L5" s="17">
        <f>[1]Outubro!$F$15</f>
        <v>100</v>
      </c>
      <c r="M5" s="17">
        <f>[1]Outubro!$F$16</f>
        <v>100</v>
      </c>
      <c r="N5" s="17">
        <f>[1]Outubro!$F$17</f>
        <v>100</v>
      </c>
      <c r="O5" s="17">
        <f>[1]Outubro!$F$18</f>
        <v>100</v>
      </c>
      <c r="P5" s="17">
        <f>[1]Outubro!$F$19</f>
        <v>99</v>
      </c>
      <c r="Q5" s="17">
        <f>[1]Outubro!$F$20</f>
        <v>99</v>
      </c>
      <c r="R5" s="17">
        <f>[1]Outubro!$F$21</f>
        <v>100</v>
      </c>
      <c r="S5" s="17">
        <f>[1]Outubro!$F$22</f>
        <v>83</v>
      </c>
      <c r="T5" s="17">
        <f>[1]Outubro!$F$23</f>
        <v>96</v>
      </c>
      <c r="U5" s="17">
        <f>[1]Outubro!$F$24</f>
        <v>99</v>
      </c>
      <c r="V5" s="17">
        <f>[1]Outubro!$F$25</f>
        <v>100</v>
      </c>
      <c r="W5" s="17">
        <f>[1]Outubro!$F$26</f>
        <v>96</v>
      </c>
      <c r="X5" s="17">
        <f>[1]Outubro!$F$27</f>
        <v>96</v>
      </c>
      <c r="Y5" s="17">
        <f>[1]Outubro!$F$28</f>
        <v>100</v>
      </c>
      <c r="Z5" s="17">
        <f>[1]Outubro!$F$29</f>
        <v>98</v>
      </c>
      <c r="AA5" s="17">
        <f>[1]Outubro!$F$30</f>
        <v>100</v>
      </c>
      <c r="AB5" s="17">
        <f>[1]Outubro!$F$31</f>
        <v>100</v>
      </c>
      <c r="AC5" s="17">
        <f>[1]Outubro!$F$32</f>
        <v>100</v>
      </c>
      <c r="AD5" s="17">
        <f>[1]Outubro!$F$33</f>
        <v>100</v>
      </c>
      <c r="AE5" s="17">
        <f>[1]Outubro!$F$34</f>
        <v>99</v>
      </c>
      <c r="AF5" s="17">
        <f>[1]Outubro!$F$35</f>
        <v>100</v>
      </c>
      <c r="AG5" s="27">
        <f>MAX(B5:AF5)</f>
        <v>100</v>
      </c>
      <c r="AH5" s="35">
        <f>AVERAGE(B5:AF5)</f>
        <v>97.806451612903231</v>
      </c>
      <c r="AI5" s="8"/>
    </row>
    <row r="6" spans="1:35" ht="17.100000000000001" customHeight="1" x14ac:dyDescent="0.2">
      <c r="A6" s="15" t="s">
        <v>0</v>
      </c>
      <c r="B6" s="17">
        <f>[2]Outubro!$F$5</f>
        <v>82</v>
      </c>
      <c r="C6" s="17">
        <f>[2]Outubro!$F$6</f>
        <v>81</v>
      </c>
      <c r="D6" s="17">
        <f>[2]Outubro!$F$7</f>
        <v>85</v>
      </c>
      <c r="E6" s="17">
        <f>[2]Outubro!$F$8</f>
        <v>84</v>
      </c>
      <c r="F6" s="17">
        <f>[2]Outubro!$F$9</f>
        <v>85</v>
      </c>
      <c r="G6" s="17">
        <f>[2]Outubro!$F$10</f>
        <v>94</v>
      </c>
      <c r="H6" s="17">
        <f>[2]Outubro!$F$11</f>
        <v>81</v>
      </c>
      <c r="I6" s="17">
        <f>[2]Outubro!$F$12</f>
        <v>84</v>
      </c>
      <c r="J6" s="17">
        <f>[2]Outubro!$F$13</f>
        <v>90</v>
      </c>
      <c r="K6" s="17">
        <f>[2]Outubro!$F$14</f>
        <v>93</v>
      </c>
      <c r="L6" s="17">
        <f>[2]Outubro!$F$15</f>
        <v>96</v>
      </c>
      <c r="M6" s="17">
        <f>[2]Outubro!$F$16</f>
        <v>97</v>
      </c>
      <c r="N6" s="17">
        <f>[2]Outubro!$F$17</f>
        <v>97</v>
      </c>
      <c r="O6" s="17">
        <f>[2]Outubro!$F$18</f>
        <v>97</v>
      </c>
      <c r="P6" s="17">
        <f>[2]Outubro!$F$19</f>
        <v>78</v>
      </c>
      <c r="Q6" s="17">
        <f>[2]Outubro!$F$20</f>
        <v>72</v>
      </c>
      <c r="R6" s="17">
        <f>[2]Outubro!$F$21</f>
        <v>96</v>
      </c>
      <c r="S6" s="17">
        <f>[2]Outubro!$F$22</f>
        <v>95</v>
      </c>
      <c r="T6" s="17">
        <f>[2]Outubro!$F$23</f>
        <v>94</v>
      </c>
      <c r="U6" s="17">
        <f>[2]Outubro!$F$24</f>
        <v>88</v>
      </c>
      <c r="V6" s="17">
        <f>[2]Outubro!$F$25</f>
        <v>68</v>
      </c>
      <c r="W6" s="17">
        <f>[2]Outubro!$F$26</f>
        <v>60</v>
      </c>
      <c r="X6" s="17">
        <f>[2]Outubro!$F$27</f>
        <v>96</v>
      </c>
      <c r="Y6" s="17">
        <f>[2]Outubro!$F$28</f>
        <v>97</v>
      </c>
      <c r="Z6" s="17">
        <f>[2]Outubro!$F$29</f>
        <v>91</v>
      </c>
      <c r="AA6" s="17">
        <f>[2]Outubro!$F$30</f>
        <v>95</v>
      </c>
      <c r="AB6" s="17">
        <f>[2]Outubro!$F$31</f>
        <v>97</v>
      </c>
      <c r="AC6" s="17">
        <f>[2]Outubro!$F$32</f>
        <v>97</v>
      </c>
      <c r="AD6" s="17">
        <f>[2]Outubro!$F$33</f>
        <v>96</v>
      </c>
      <c r="AE6" s="17">
        <f>[2]Outubro!$F$34</f>
        <v>96</v>
      </c>
      <c r="AF6" s="17">
        <f>[2]Outubro!$F$35</f>
        <v>97</v>
      </c>
      <c r="AG6" s="28">
        <f>MAX(B6:AF6)</f>
        <v>97</v>
      </c>
      <c r="AH6" s="31">
        <f t="shared" ref="AH6:AH16" si="1">AVERAGE(B6:AF6)</f>
        <v>89</v>
      </c>
    </row>
    <row r="7" spans="1:35" ht="17.100000000000001" customHeight="1" x14ac:dyDescent="0.2">
      <c r="A7" s="15" t="s">
        <v>1</v>
      </c>
      <c r="B7" s="17">
        <f>[3]Outubro!$F$5</f>
        <v>97</v>
      </c>
      <c r="C7" s="17">
        <f>[3]Outubro!$F$6</f>
        <v>92</v>
      </c>
      <c r="D7" s="17">
        <f>[3]Outubro!$F$7</f>
        <v>91</v>
      </c>
      <c r="E7" s="17">
        <f>[3]Outubro!$F$8</f>
        <v>93</v>
      </c>
      <c r="F7" s="17">
        <f>[3]Outubro!$F$9</f>
        <v>96</v>
      </c>
      <c r="G7" s="17">
        <f>[3]Outubro!$F$10</f>
        <v>94</v>
      </c>
      <c r="H7" s="17">
        <f>[3]Outubro!$F$11</f>
        <v>89</v>
      </c>
      <c r="I7" s="17">
        <f>[3]Outubro!$F$12</f>
        <v>90</v>
      </c>
      <c r="J7" s="17">
        <f>[3]Outubro!$F$13</f>
        <v>90</v>
      </c>
      <c r="K7" s="17">
        <f>[3]Outubro!$F$14</f>
        <v>93</v>
      </c>
      <c r="L7" s="17">
        <f>[3]Outubro!$F$15</f>
        <v>93</v>
      </c>
      <c r="M7" s="17">
        <f>[3]Outubro!$F$16</f>
        <v>91</v>
      </c>
      <c r="N7" s="17">
        <f>[3]Outubro!$F$17</f>
        <v>91</v>
      </c>
      <c r="O7" s="17">
        <f>[3]Outubro!$F$18</f>
        <v>94</v>
      </c>
      <c r="P7" s="17">
        <f>[3]Outubro!$F$19</f>
        <v>77</v>
      </c>
      <c r="Q7" s="17">
        <f>[3]Outubro!$F$20</f>
        <v>92</v>
      </c>
      <c r="R7" s="17">
        <f>[3]Outubro!$F$21</f>
        <v>92</v>
      </c>
      <c r="S7" s="17">
        <f>[3]Outubro!$F$22</f>
        <v>88</v>
      </c>
      <c r="T7" s="17">
        <f>[3]Outubro!$F$23</f>
        <v>75</v>
      </c>
      <c r="U7" s="17">
        <f>[3]Outubro!$F$24</f>
        <v>89</v>
      </c>
      <c r="V7" s="17">
        <f>[3]Outubro!$F$25</f>
        <v>87</v>
      </c>
      <c r="W7" s="17">
        <f>[3]Outubro!$F$26</f>
        <v>86</v>
      </c>
      <c r="X7" s="17">
        <f>[3]Outubro!$F$27</f>
        <v>84</v>
      </c>
      <c r="Y7" s="17">
        <f>[3]Outubro!$F$28</f>
        <v>83</v>
      </c>
      <c r="Z7" s="17">
        <f>[3]Outubro!$F$29</f>
        <v>75</v>
      </c>
      <c r="AA7" s="17">
        <f>[3]Outubro!$F$30</f>
        <v>88</v>
      </c>
      <c r="AB7" s="17">
        <f>[3]Outubro!$F$31</f>
        <v>94</v>
      </c>
      <c r="AC7" s="17">
        <f>[3]Outubro!$F$32</f>
        <v>95</v>
      </c>
      <c r="AD7" s="17">
        <f>[3]Outubro!$F$33</f>
        <v>92</v>
      </c>
      <c r="AE7" s="17">
        <f>[3]Outubro!$F$34</f>
        <v>91</v>
      </c>
      <c r="AF7" s="17">
        <f>[3]Outubro!$F$35</f>
        <v>95</v>
      </c>
      <c r="AG7" s="28">
        <f>MAX(B7:AF7)</f>
        <v>97</v>
      </c>
      <c r="AH7" s="31">
        <f t="shared" si="1"/>
        <v>89.58064516129032</v>
      </c>
    </row>
    <row r="8" spans="1:35" ht="17.100000000000001" customHeight="1" x14ac:dyDescent="0.2">
      <c r="A8" s="15" t="s">
        <v>74</v>
      </c>
      <c r="B8" s="17">
        <f>[4]Outubro!$F$5</f>
        <v>97</v>
      </c>
      <c r="C8" s="17">
        <f>[4]Outubro!$F$6</f>
        <v>90</v>
      </c>
      <c r="D8" s="17">
        <f>[4]Outubro!$F$7</f>
        <v>97</v>
      </c>
      <c r="E8" s="17">
        <f>[4]Outubro!$F$8</f>
        <v>97</v>
      </c>
      <c r="F8" s="17">
        <f>[4]Outubro!$F$9</f>
        <v>94</v>
      </c>
      <c r="G8" s="17">
        <f>[4]Outubro!$F$10</f>
        <v>86</v>
      </c>
      <c r="H8" s="17">
        <f>[4]Outubro!$F$11</f>
        <v>83</v>
      </c>
      <c r="I8" s="17">
        <f>[4]Outubro!$F$12</f>
        <v>80</v>
      </c>
      <c r="J8" s="17">
        <f>[4]Outubro!$F$13</f>
        <v>95</v>
      </c>
      <c r="K8" s="17">
        <f>[4]Outubro!$F$14</f>
        <v>97</v>
      </c>
      <c r="L8" s="17">
        <f>[4]Outubro!$F$15</f>
        <v>97</v>
      </c>
      <c r="M8" s="17">
        <f>[4]Outubro!$F$16</f>
        <v>98</v>
      </c>
      <c r="N8" s="17">
        <f>[4]Outubro!$F$17</f>
        <v>98</v>
      </c>
      <c r="O8" s="17">
        <f>[4]Outubro!$F$18</f>
        <v>91</v>
      </c>
      <c r="P8" s="17">
        <f>[4]Outubro!$F$19</f>
        <v>72</v>
      </c>
      <c r="Q8" s="17">
        <f>[4]Outubro!$F$20</f>
        <v>72</v>
      </c>
      <c r="R8" s="17">
        <f>[4]Outubro!$F$21</f>
        <v>76</v>
      </c>
      <c r="S8" s="17">
        <f>[4]Outubro!$F$22</f>
        <v>83</v>
      </c>
      <c r="T8" s="17">
        <f>[4]Outubro!$F$23</f>
        <v>85</v>
      </c>
      <c r="U8" s="17">
        <f>[4]Outubro!$F$24</f>
        <v>82</v>
      </c>
      <c r="V8" s="17">
        <f>[4]Outubro!$F$25</f>
        <v>83</v>
      </c>
      <c r="W8" s="17">
        <f>[4]Outubro!$F$26</f>
        <v>83</v>
      </c>
      <c r="X8" s="17">
        <f>[4]Outubro!$F$27</f>
        <v>95</v>
      </c>
      <c r="Y8" s="17">
        <f>[4]Outubro!$F$28</f>
        <v>94</v>
      </c>
      <c r="Z8" s="17">
        <f>[4]Outubro!$F$29</f>
        <v>85</v>
      </c>
      <c r="AA8" s="17">
        <f>[4]Outubro!$F$30</f>
        <v>97</v>
      </c>
      <c r="AB8" s="17">
        <f>[4]Outubro!$F$31</f>
        <v>97</v>
      </c>
      <c r="AC8" s="17">
        <f>[4]Outubro!$F$32</f>
        <v>97</v>
      </c>
      <c r="AD8" s="17">
        <f>[4]Outubro!$F$33</f>
        <v>94</v>
      </c>
      <c r="AE8" s="17">
        <f>[4]Outubro!$F$34</f>
        <v>88</v>
      </c>
      <c r="AF8" s="17">
        <f>[4]Outubro!$F$35</f>
        <v>97</v>
      </c>
      <c r="AG8" s="28">
        <f>MAX(B8:AF8)</f>
        <v>98</v>
      </c>
      <c r="AH8" s="31">
        <f t="shared" si="1"/>
        <v>89.677419354838705</v>
      </c>
    </row>
    <row r="9" spans="1:35" ht="17.100000000000001" customHeight="1" x14ac:dyDescent="0.2">
      <c r="A9" s="15" t="s">
        <v>45</v>
      </c>
      <c r="B9" s="17">
        <f>[5]Outubro!$F$5</f>
        <v>100</v>
      </c>
      <c r="C9" s="17">
        <f>[5]Outubro!$F$6</f>
        <v>90</v>
      </c>
      <c r="D9" s="17">
        <f>[5]Outubro!$F$7</f>
        <v>96</v>
      </c>
      <c r="E9" s="17">
        <f>[5]Outubro!$F$8</f>
        <v>100</v>
      </c>
      <c r="F9" s="17">
        <f>[5]Outubro!$F$9</f>
        <v>96</v>
      </c>
      <c r="G9" s="17">
        <f>[5]Outubro!$F$10</f>
        <v>94</v>
      </c>
      <c r="H9" s="17">
        <f>[5]Outubro!$F$11</f>
        <v>82</v>
      </c>
      <c r="I9" s="17">
        <f>[5]Outubro!$F$12</f>
        <v>88</v>
      </c>
      <c r="J9" s="17">
        <f>[5]Outubro!$F$13</f>
        <v>94</v>
      </c>
      <c r="K9" s="17">
        <f>[5]Outubro!$F$14</f>
        <v>95</v>
      </c>
      <c r="L9" s="17">
        <f>[5]Outubro!$F$15</f>
        <v>96</v>
      </c>
      <c r="M9" s="17">
        <f>[5]Outubro!$F$16</f>
        <v>96</v>
      </c>
      <c r="N9" s="17">
        <f>[5]Outubro!$F$17</f>
        <v>95</v>
      </c>
      <c r="O9" s="17">
        <f>[5]Outubro!$F$18</f>
        <v>92</v>
      </c>
      <c r="P9" s="17">
        <f>[5]Outubro!$F$19</f>
        <v>79</v>
      </c>
      <c r="Q9" s="17">
        <f>[5]Outubro!$F$20</f>
        <v>85</v>
      </c>
      <c r="R9" s="17">
        <f>[5]Outubro!$F$21</f>
        <v>91</v>
      </c>
      <c r="S9" s="17">
        <f>[5]Outubro!$F$22</f>
        <v>91</v>
      </c>
      <c r="T9" s="17">
        <f>[5]Outubro!$F$23</f>
        <v>95</v>
      </c>
      <c r="U9" s="17">
        <f>[5]Outubro!$F$24</f>
        <v>86</v>
      </c>
      <c r="V9" s="17">
        <f>[5]Outubro!$F$25</f>
        <v>74</v>
      </c>
      <c r="W9" s="17">
        <f>[5]Outubro!$F$26</f>
        <v>74</v>
      </c>
      <c r="X9" s="17">
        <f>[5]Outubro!$F$27</f>
        <v>90</v>
      </c>
      <c r="Y9" s="17">
        <f>[5]Outubro!$F$28</f>
        <v>93</v>
      </c>
      <c r="Z9" s="17">
        <f>[5]Outubro!$F$29</f>
        <v>90</v>
      </c>
      <c r="AA9" s="17">
        <f>[5]Outubro!$F$30</f>
        <v>95</v>
      </c>
      <c r="AB9" s="17">
        <f>[5]Outubro!$F$31</f>
        <v>95</v>
      </c>
      <c r="AC9" s="17">
        <f>[5]Outubro!$F$32</f>
        <v>96</v>
      </c>
      <c r="AD9" s="17">
        <f>[5]Outubro!$F$33</f>
        <v>96</v>
      </c>
      <c r="AE9" s="17">
        <f>[5]Outubro!$F$34</f>
        <v>93</v>
      </c>
      <c r="AF9" s="17">
        <f>[5]Outubro!$F$35</f>
        <v>96</v>
      </c>
      <c r="AG9" s="28">
        <f>MAX(B9:AF9)</f>
        <v>100</v>
      </c>
      <c r="AH9" s="31">
        <f t="shared" ref="AH9" si="2">AVERAGE(B9:AF9)</f>
        <v>91.387096774193552</v>
      </c>
    </row>
    <row r="10" spans="1:35" ht="17.100000000000001" customHeight="1" x14ac:dyDescent="0.2">
      <c r="A10" s="15" t="s">
        <v>2</v>
      </c>
      <c r="B10" s="17">
        <f>[6]Outubro!$F$5</f>
        <v>88</v>
      </c>
      <c r="C10" s="17">
        <f>[6]Outubro!$F$6</f>
        <v>81</v>
      </c>
      <c r="D10" s="17">
        <f>[6]Outubro!$F$7</f>
        <v>94</v>
      </c>
      <c r="E10" s="17">
        <f>[6]Outubro!$F$8</f>
        <v>95</v>
      </c>
      <c r="F10" s="17">
        <f>[6]Outubro!$F$9</f>
        <v>93</v>
      </c>
      <c r="G10" s="17">
        <f>[6]Outubro!$F$10</f>
        <v>77</v>
      </c>
      <c r="H10" s="17">
        <f>[6]Outubro!$F$11</f>
        <v>70</v>
      </c>
      <c r="I10" s="17">
        <f>[6]Outubro!$F$12</f>
        <v>83</v>
      </c>
      <c r="J10" s="17">
        <f>[6]Outubro!$F$13</f>
        <v>88</v>
      </c>
      <c r="K10" s="17">
        <f>[6]Outubro!$F$14</f>
        <v>94</v>
      </c>
      <c r="L10" s="17">
        <f>[6]Outubro!$F$15</f>
        <v>95</v>
      </c>
      <c r="M10" s="17">
        <f>[6]Outubro!$F$16</f>
        <v>96</v>
      </c>
      <c r="N10" s="17">
        <f>[6]Outubro!$F$17</f>
        <v>94</v>
      </c>
      <c r="O10" s="17">
        <f>[6]Outubro!$F$18</f>
        <v>81</v>
      </c>
      <c r="P10" s="17">
        <f>[6]Outubro!$F$19</f>
        <v>69</v>
      </c>
      <c r="Q10" s="17">
        <f>[6]Outubro!$F$20</f>
        <v>66</v>
      </c>
      <c r="R10" s="17">
        <f>[6]Outubro!$F$21</f>
        <v>70</v>
      </c>
      <c r="S10" s="17">
        <f>[6]Outubro!$F$22</f>
        <v>83</v>
      </c>
      <c r="T10" s="17">
        <f>[6]Outubro!$F$23</f>
        <v>71</v>
      </c>
      <c r="U10" s="17">
        <f>[6]Outubro!$F$24</f>
        <v>75</v>
      </c>
      <c r="V10" s="17">
        <f>[6]Outubro!$F$25</f>
        <v>67</v>
      </c>
      <c r="W10" s="17">
        <f>[6]Outubro!$F$26</f>
        <v>64</v>
      </c>
      <c r="X10" s="17">
        <f>[6]Outubro!$F$27</f>
        <v>68</v>
      </c>
      <c r="Y10" s="17">
        <f>[6]Outubro!$F$28</f>
        <v>81</v>
      </c>
      <c r="Z10" s="17">
        <f>[6]Outubro!$F$29</f>
        <v>77</v>
      </c>
      <c r="AA10" s="17">
        <f>[6]Outubro!$F$30</f>
        <v>94</v>
      </c>
      <c r="AB10" s="17">
        <f>[6]Outubro!$F$31</f>
        <v>94</v>
      </c>
      <c r="AC10" s="17">
        <f>[6]Outubro!$F$32</f>
        <v>94</v>
      </c>
      <c r="AD10" s="17">
        <f>[6]Outubro!$F$33</f>
        <v>84</v>
      </c>
      <c r="AE10" s="17">
        <f>[6]Outubro!$F$34</f>
        <v>90</v>
      </c>
      <c r="AF10" s="17">
        <f>[6]Outubro!$F$35</f>
        <v>95</v>
      </c>
      <c r="AG10" s="28">
        <f t="shared" ref="AG10:AG16" si="3">MAX(B10:AF10)</f>
        <v>96</v>
      </c>
      <c r="AH10" s="31">
        <f>AVERAGE(B10:AF10)</f>
        <v>82.935483870967744</v>
      </c>
    </row>
    <row r="11" spans="1:35" ht="17.100000000000001" customHeight="1" x14ac:dyDescent="0.2">
      <c r="A11" s="15" t="s">
        <v>3</v>
      </c>
      <c r="B11" s="17">
        <f>[7]Outubro!$F$5</f>
        <v>89</v>
      </c>
      <c r="C11" s="17">
        <f>[7]Outubro!$F$6</f>
        <v>86</v>
      </c>
      <c r="D11" s="17">
        <f>[7]Outubro!$F$7</f>
        <v>93</v>
      </c>
      <c r="E11" s="17">
        <f>[7]Outubro!$F$8</f>
        <v>94</v>
      </c>
      <c r="F11" s="17">
        <f>[7]Outubro!$F$9</f>
        <v>94</v>
      </c>
      <c r="G11" s="17">
        <f>[7]Outubro!$F$10</f>
        <v>77</v>
      </c>
      <c r="H11" s="17">
        <f>[7]Outubro!$F$11</f>
        <v>79</v>
      </c>
      <c r="I11" s="17">
        <f>[7]Outubro!$F$12</f>
        <v>86</v>
      </c>
      <c r="J11" s="17">
        <f>[7]Outubro!$F$13</f>
        <v>81</v>
      </c>
      <c r="K11" s="17">
        <f>[7]Outubro!$F$14</f>
        <v>93</v>
      </c>
      <c r="L11" s="17">
        <f>[7]Outubro!$F$15</f>
        <v>90</v>
      </c>
      <c r="M11" s="17">
        <f>[7]Outubro!$F$16</f>
        <v>90</v>
      </c>
      <c r="N11" s="17">
        <f>[7]Outubro!$F$17</f>
        <v>92</v>
      </c>
      <c r="O11" s="17">
        <f>[7]Outubro!$F$18</f>
        <v>88</v>
      </c>
      <c r="P11" s="17">
        <f>[7]Outubro!$F$19</f>
        <v>87</v>
      </c>
      <c r="Q11" s="17">
        <f>[7]Outubro!$F$20</f>
        <v>78</v>
      </c>
      <c r="R11" s="17">
        <f>[7]Outubro!$F$21</f>
        <v>78</v>
      </c>
      <c r="S11" s="17">
        <f>[7]Outubro!$F$22</f>
        <v>65</v>
      </c>
      <c r="T11" s="17">
        <f>[7]Outubro!$F$23</f>
        <v>77</v>
      </c>
      <c r="U11" s="17">
        <f>[7]Outubro!$F$24</f>
        <v>73</v>
      </c>
      <c r="V11" s="17">
        <f>[7]Outubro!$F$25</f>
        <v>81</v>
      </c>
      <c r="W11" s="17">
        <f>[7]Outubro!$F$26</f>
        <v>85</v>
      </c>
      <c r="X11" s="17">
        <f>[7]Outubro!$F$27</f>
        <v>93</v>
      </c>
      <c r="Y11" s="17">
        <f>[7]Outubro!$F$28</f>
        <v>88</v>
      </c>
      <c r="Z11" s="17">
        <f>[7]Outubro!$F$29</f>
        <v>90</v>
      </c>
      <c r="AA11" s="17">
        <f>[7]Outubro!$F$30</f>
        <v>89</v>
      </c>
      <c r="AB11" s="17">
        <f>[7]Outubro!$F$31</f>
        <v>93</v>
      </c>
      <c r="AC11" s="17">
        <f>[7]Outubro!$F$32</f>
        <v>94</v>
      </c>
      <c r="AD11" s="17">
        <f>[7]Outubro!$F$33</f>
        <v>92</v>
      </c>
      <c r="AE11" s="17">
        <f>[7]Outubro!$F$34</f>
        <v>93</v>
      </c>
      <c r="AF11" s="17">
        <f>[7]Outubro!$F$35</f>
        <v>95</v>
      </c>
      <c r="AG11" s="28">
        <f t="shared" si="3"/>
        <v>95</v>
      </c>
      <c r="AH11" s="31">
        <f>AVERAGE(B11:AF11)</f>
        <v>86.548387096774192</v>
      </c>
    </row>
    <row r="12" spans="1:35" ht="17.100000000000001" customHeight="1" x14ac:dyDescent="0.2">
      <c r="A12" s="15" t="s">
        <v>4</v>
      </c>
      <c r="B12" s="17">
        <f>[8]Outubro!$F$5</f>
        <v>85</v>
      </c>
      <c r="C12" s="17">
        <f>[8]Outubro!$F$6</f>
        <v>68</v>
      </c>
      <c r="D12" s="17">
        <f>[8]Outubro!$F$7</f>
        <v>91</v>
      </c>
      <c r="E12" s="17">
        <f>[8]Outubro!$F$8</f>
        <v>95</v>
      </c>
      <c r="F12" s="17">
        <f>[8]Outubro!$F$9</f>
        <v>89</v>
      </c>
      <c r="G12" s="17">
        <f>[8]Outubro!$F$10</f>
        <v>73</v>
      </c>
      <c r="H12" s="17">
        <f>[8]Outubro!$F$11</f>
        <v>74</v>
      </c>
      <c r="I12" s="17">
        <f>[8]Outubro!$F$12</f>
        <v>71</v>
      </c>
      <c r="J12" s="17">
        <f>[8]Outubro!$F$13</f>
        <v>85</v>
      </c>
      <c r="K12" s="17">
        <f>[8]Outubro!$F$14</f>
        <v>94</v>
      </c>
      <c r="L12" s="17">
        <f>[8]Outubro!$F$15</f>
        <v>95</v>
      </c>
      <c r="M12" s="17">
        <f>[8]Outubro!$F$16</f>
        <v>100</v>
      </c>
      <c r="N12" s="17">
        <f>[8]Outubro!$F$17</f>
        <v>95</v>
      </c>
      <c r="O12" s="17">
        <f>[8]Outubro!$F$18</f>
        <v>80</v>
      </c>
      <c r="P12" s="17">
        <f>[8]Outubro!$F$19</f>
        <v>58</v>
      </c>
      <c r="Q12" s="17">
        <f>[8]Outubro!$F$20</f>
        <v>73</v>
      </c>
      <c r="R12" s="17">
        <f>[8]Outubro!$F$21</f>
        <v>63</v>
      </c>
      <c r="S12" s="17">
        <f>[8]Outubro!$F$22</f>
        <v>79</v>
      </c>
      <c r="T12" s="17">
        <f>[8]Outubro!$F$23</f>
        <v>82</v>
      </c>
      <c r="U12" s="17">
        <f>[8]Outubro!$F$24</f>
        <v>68</v>
      </c>
      <c r="V12" s="17">
        <f>[8]Outubro!$F$25</f>
        <v>78</v>
      </c>
      <c r="W12" s="17">
        <f>[8]Outubro!$F$26</f>
        <v>78</v>
      </c>
      <c r="X12" s="17">
        <f>[8]Outubro!$F$27</f>
        <v>92</v>
      </c>
      <c r="Y12" s="17">
        <f>[8]Outubro!$F$28</f>
        <v>89</v>
      </c>
      <c r="Z12" s="17">
        <f>[8]Outubro!$F$29</f>
        <v>82</v>
      </c>
      <c r="AA12" s="17">
        <f>[8]Outubro!$F$30</f>
        <v>89</v>
      </c>
      <c r="AB12" s="17">
        <f>[8]Outubro!$F$31</f>
        <v>93</v>
      </c>
      <c r="AC12" s="17">
        <f>[8]Outubro!$F$32</f>
        <v>94</v>
      </c>
      <c r="AD12" s="17">
        <f>[8]Outubro!$F$33</f>
        <v>90</v>
      </c>
      <c r="AE12" s="17">
        <f>[8]Outubro!$F$34</f>
        <v>91</v>
      </c>
      <c r="AF12" s="17">
        <f>[8]Outubro!$F$35</f>
        <v>93</v>
      </c>
      <c r="AG12" s="28">
        <f>MAX(B12:AF12)</f>
        <v>100</v>
      </c>
      <c r="AH12" s="31">
        <f t="shared" si="1"/>
        <v>83.451612903225808</v>
      </c>
    </row>
    <row r="13" spans="1:35" ht="17.100000000000001" customHeight="1" x14ac:dyDescent="0.2">
      <c r="A13" s="15" t="s">
        <v>5</v>
      </c>
      <c r="B13" s="17" t="str">
        <f>[9]Outubro!$F$5</f>
        <v>*</v>
      </c>
      <c r="C13" s="17" t="str">
        <f>[9]Outubro!$F$6</f>
        <v>*</v>
      </c>
      <c r="D13" s="17">
        <f>[9]Outubro!$F$7</f>
        <v>87</v>
      </c>
      <c r="E13" s="17">
        <f>[9]Outubro!$F$8</f>
        <v>90</v>
      </c>
      <c r="F13" s="17">
        <f>[9]Outubro!$F$9</f>
        <v>90</v>
      </c>
      <c r="G13" s="17">
        <f>[9]Outubro!$F$10</f>
        <v>82</v>
      </c>
      <c r="H13" s="17">
        <f>[9]Outubro!$F$11</f>
        <v>77</v>
      </c>
      <c r="I13" s="17">
        <f>[9]Outubro!$F$12</f>
        <v>79</v>
      </c>
      <c r="J13" s="17">
        <f>[9]Outubro!$F$13</f>
        <v>89</v>
      </c>
      <c r="K13" s="17">
        <f>[9]Outubro!$F$14</f>
        <v>86</v>
      </c>
      <c r="L13" s="17">
        <f>[9]Outubro!$F$15</f>
        <v>84</v>
      </c>
      <c r="M13" s="17">
        <f>[9]Outubro!$F$16</f>
        <v>88</v>
      </c>
      <c r="N13" s="17">
        <f>[9]Outubro!$F$17</f>
        <v>86</v>
      </c>
      <c r="O13" s="17">
        <f>[9]Outubro!$F$18</f>
        <v>78</v>
      </c>
      <c r="P13" s="17">
        <f>[9]Outubro!$F$19</f>
        <v>70</v>
      </c>
      <c r="Q13" s="17">
        <f>[9]Outubro!$F$20</f>
        <v>66</v>
      </c>
      <c r="R13" s="17">
        <f>[9]Outubro!$F$21</f>
        <v>83</v>
      </c>
      <c r="S13" s="17">
        <f>[9]Outubro!$F$22</f>
        <v>72</v>
      </c>
      <c r="T13" s="17">
        <f>[9]Outubro!$F$23</f>
        <v>85</v>
      </c>
      <c r="U13" s="17">
        <f>[9]Outubro!$F$24</f>
        <v>75</v>
      </c>
      <c r="V13" s="17">
        <f>[9]Outubro!$F$25</f>
        <v>68</v>
      </c>
      <c r="W13" s="17">
        <f>[9]Outubro!$F$26</f>
        <v>70</v>
      </c>
      <c r="X13" s="17">
        <f>[9]Outubro!$F$27</f>
        <v>78</v>
      </c>
      <c r="Y13" s="17">
        <f>[9]Outubro!$F$28</f>
        <v>74</v>
      </c>
      <c r="Z13" s="17">
        <f>[9]Outubro!$F$29</f>
        <v>82</v>
      </c>
      <c r="AA13" s="17">
        <f>[9]Outubro!$F$30</f>
        <v>76</v>
      </c>
      <c r="AB13" s="17">
        <f>[9]Outubro!$F$31</f>
        <v>93</v>
      </c>
      <c r="AC13" s="17">
        <f>[9]Outubro!$F$32</f>
        <v>92</v>
      </c>
      <c r="AD13" s="17">
        <f>[9]Outubro!$F$33</f>
        <v>89</v>
      </c>
      <c r="AE13" s="17">
        <f>[9]Outubro!$F$34</f>
        <v>87</v>
      </c>
      <c r="AF13" s="17">
        <f>[9]Outubro!$F$35</f>
        <v>93</v>
      </c>
      <c r="AG13" s="28">
        <f t="shared" si="3"/>
        <v>93</v>
      </c>
      <c r="AH13" s="31">
        <f t="shared" si="1"/>
        <v>81.689655172413794</v>
      </c>
    </row>
    <row r="14" spans="1:35" ht="17.100000000000001" customHeight="1" x14ac:dyDescent="0.2">
      <c r="A14" s="15" t="s">
        <v>47</v>
      </c>
      <c r="B14" s="17">
        <f>[10]Outubro!$F$5</f>
        <v>86</v>
      </c>
      <c r="C14" s="17">
        <f>[10]Outubro!$F$6</f>
        <v>76</v>
      </c>
      <c r="D14" s="17">
        <f>[10]Outubro!$F$7</f>
        <v>88</v>
      </c>
      <c r="E14" s="17">
        <f>[10]Outubro!$F$8</f>
        <v>94</v>
      </c>
      <c r="F14" s="17">
        <f>[10]Outubro!$F$9</f>
        <v>91</v>
      </c>
      <c r="G14" s="17">
        <f>[10]Outubro!$F$10</f>
        <v>78</v>
      </c>
      <c r="H14" s="17">
        <f>[10]Outubro!$F$11</f>
        <v>81</v>
      </c>
      <c r="I14" s="17">
        <f>[10]Outubro!$F$12</f>
        <v>80</v>
      </c>
      <c r="J14" s="17">
        <f>[10]Outubro!$F$13</f>
        <v>75</v>
      </c>
      <c r="K14" s="17">
        <f>[10]Outubro!$F$14</f>
        <v>94</v>
      </c>
      <c r="L14" s="17">
        <f>[10]Outubro!$F$15</f>
        <v>96</v>
      </c>
      <c r="M14" s="17">
        <f>[10]Outubro!$F$16</f>
        <v>96</v>
      </c>
      <c r="N14" s="17">
        <f>[10]Outubro!$F$17</f>
        <v>93</v>
      </c>
      <c r="O14" s="17">
        <f>[10]Outubro!$F$18</f>
        <v>81</v>
      </c>
      <c r="P14" s="17">
        <f>[10]Outubro!$F$19</f>
        <v>72</v>
      </c>
      <c r="Q14" s="17">
        <f>[10]Outubro!$F$20</f>
        <v>74</v>
      </c>
      <c r="R14" s="17">
        <f>[10]Outubro!$F$21</f>
        <v>77</v>
      </c>
      <c r="S14" s="17">
        <f>[10]Outubro!$F$22</f>
        <v>67</v>
      </c>
      <c r="T14" s="17">
        <f>[10]Outubro!$F$23</f>
        <v>73</v>
      </c>
      <c r="U14" s="17">
        <f>[10]Outubro!$F$24</f>
        <v>73</v>
      </c>
      <c r="V14" s="17">
        <f>[10]Outubro!$F$25</f>
        <v>78</v>
      </c>
      <c r="W14" s="17">
        <f>[10]Outubro!$F$26</f>
        <v>81</v>
      </c>
      <c r="X14" s="17">
        <f>[10]Outubro!$F$27</f>
        <v>93</v>
      </c>
      <c r="Y14" s="17">
        <f>[10]Outubro!$F$28</f>
        <v>94</v>
      </c>
      <c r="Z14" s="17">
        <f>[10]Outubro!$F$29</f>
        <v>82</v>
      </c>
      <c r="AA14" s="17">
        <f>[10]Outubro!$F$30</f>
        <v>84</v>
      </c>
      <c r="AB14" s="17">
        <f>[10]Outubro!$F$31</f>
        <v>93</v>
      </c>
      <c r="AC14" s="17">
        <f>[10]Outubro!$F$32</f>
        <v>96</v>
      </c>
      <c r="AD14" s="17">
        <f>[10]Outubro!$F$33</f>
        <v>91</v>
      </c>
      <c r="AE14" s="17">
        <f>[10]Outubro!$F$34</f>
        <v>93</v>
      </c>
      <c r="AF14" s="17">
        <f>[10]Outubro!$F$35</f>
        <v>94</v>
      </c>
      <c r="AG14" s="28">
        <f t="shared" ref="AG14" si="4">MAX(B14:AF14)</f>
        <v>96</v>
      </c>
      <c r="AH14" s="31">
        <f t="shared" ref="AH14" si="5">AVERAGE(B14:AF14)</f>
        <v>84.645161290322577</v>
      </c>
    </row>
    <row r="15" spans="1:35" ht="17.100000000000001" customHeight="1" x14ac:dyDescent="0.2">
      <c r="A15" s="15" t="s">
        <v>6</v>
      </c>
      <c r="B15" s="17">
        <f>[11]Outubro!$F$5</f>
        <v>95</v>
      </c>
      <c r="C15" s="17">
        <f>[11]Outubro!$F$6</f>
        <v>94</v>
      </c>
      <c r="D15" s="17">
        <f>[11]Outubro!$F$7</f>
        <v>96</v>
      </c>
      <c r="E15" s="17">
        <f>[11]Outubro!$F$8</f>
        <v>96</v>
      </c>
      <c r="F15" s="17">
        <f>[11]Outubro!$F$9</f>
        <v>93</v>
      </c>
      <c r="G15" s="17">
        <f>[11]Outubro!$F$10</f>
        <v>92</v>
      </c>
      <c r="H15" s="17">
        <f>[11]Outubro!$F$11</f>
        <v>89</v>
      </c>
      <c r="I15" s="17">
        <f>[11]Outubro!$F$12</f>
        <v>89</v>
      </c>
      <c r="J15" s="17">
        <f>[11]Outubro!$F$13</f>
        <v>93</v>
      </c>
      <c r="K15" s="17">
        <f>[11]Outubro!$F$14</f>
        <v>94</v>
      </c>
      <c r="L15" s="17">
        <f>[11]Outubro!$F$15</f>
        <v>93</v>
      </c>
      <c r="M15" s="17">
        <f>[11]Outubro!$F$16</f>
        <v>89</v>
      </c>
      <c r="N15" s="17">
        <f>[11]Outubro!$F$17</f>
        <v>94</v>
      </c>
      <c r="O15" s="17">
        <f>[11]Outubro!$F$18</f>
        <v>95</v>
      </c>
      <c r="P15" s="17">
        <f>[11]Outubro!$F$19</f>
        <v>96</v>
      </c>
      <c r="Q15" s="17">
        <f>[11]Outubro!$F$20</f>
        <v>95</v>
      </c>
      <c r="R15" s="17">
        <f>[11]Outubro!$F$21</f>
        <v>94</v>
      </c>
      <c r="S15" s="17">
        <f>[11]Outubro!$F$22</f>
        <v>81</v>
      </c>
      <c r="T15" s="17">
        <f>[11]Outubro!$F$23</f>
        <v>92</v>
      </c>
      <c r="U15" s="17">
        <f>[11]Outubro!$F$24</f>
        <v>94</v>
      </c>
      <c r="V15" s="17">
        <f>[11]Outubro!$F$25</f>
        <v>94</v>
      </c>
      <c r="W15" s="17">
        <f>[11]Outubro!$F$26</f>
        <v>91</v>
      </c>
      <c r="X15" s="17">
        <f>[11]Outubro!$F$27</f>
        <v>95</v>
      </c>
      <c r="Y15" s="17">
        <f>[11]Outubro!$F$28</f>
        <v>95</v>
      </c>
      <c r="Z15" s="17">
        <f>[11]Outubro!$F$29</f>
        <v>90</v>
      </c>
      <c r="AA15" s="17">
        <f>[11]Outubro!$F$30</f>
        <v>93</v>
      </c>
      <c r="AB15" s="17">
        <f>[11]Outubro!$F$31</f>
        <v>95</v>
      </c>
      <c r="AC15" s="17">
        <f>[11]Outubro!$F$32</f>
        <v>89</v>
      </c>
      <c r="AD15" s="17">
        <f>[11]Outubro!$F$33</f>
        <v>95</v>
      </c>
      <c r="AE15" s="17">
        <f>[11]Outubro!$F$34</f>
        <v>95</v>
      </c>
      <c r="AF15" s="17">
        <f>[11]Outubro!$F$35</f>
        <v>96</v>
      </c>
      <c r="AG15" s="28">
        <f t="shared" si="3"/>
        <v>96</v>
      </c>
      <c r="AH15" s="31">
        <f t="shared" si="1"/>
        <v>92.967741935483872</v>
      </c>
    </row>
    <row r="16" spans="1:35" ht="17.100000000000001" customHeight="1" x14ac:dyDescent="0.2">
      <c r="A16" s="15" t="s">
        <v>7</v>
      </c>
      <c r="B16" s="17">
        <f>[12]Outubro!$F$5</f>
        <v>97</v>
      </c>
      <c r="C16" s="17">
        <f>[12]Outubro!$F$6</f>
        <v>83</v>
      </c>
      <c r="D16" s="17">
        <f>[12]Outubro!$F$7</f>
        <v>96</v>
      </c>
      <c r="E16" s="17">
        <f>[12]Outubro!$F$8</f>
        <v>96</v>
      </c>
      <c r="F16" s="17">
        <f>[12]Outubro!$F$9</f>
        <v>91</v>
      </c>
      <c r="G16" s="17">
        <f>[12]Outubro!$F$10</f>
        <v>83</v>
      </c>
      <c r="H16" s="17">
        <f>[12]Outubro!$F$11</f>
        <v>78</v>
      </c>
      <c r="I16" s="17">
        <f>[12]Outubro!$F$12</f>
        <v>88</v>
      </c>
      <c r="J16" s="17">
        <f>[12]Outubro!$F$13</f>
        <v>87</v>
      </c>
      <c r="K16" s="17">
        <f>[12]Outubro!$F$14</f>
        <v>94</v>
      </c>
      <c r="L16" s="17">
        <f>[12]Outubro!$F$15</f>
        <v>97</v>
      </c>
      <c r="M16" s="17">
        <f>[12]Outubro!$F$16</f>
        <v>97</v>
      </c>
      <c r="N16" s="17">
        <f>[12]Outubro!$F$17</f>
        <v>97</v>
      </c>
      <c r="O16" s="17">
        <f>[12]Outubro!$F$18</f>
        <v>95</v>
      </c>
      <c r="P16" s="17">
        <f>[12]Outubro!$F$19</f>
        <v>87</v>
      </c>
      <c r="Q16" s="17">
        <f>[12]Outubro!$F$20</f>
        <v>76</v>
      </c>
      <c r="R16" s="17">
        <f>[12]Outubro!$F$21</f>
        <v>86</v>
      </c>
      <c r="S16" s="17">
        <f>[12]Outubro!$F$22</f>
        <v>93</v>
      </c>
      <c r="T16" s="17">
        <f>[12]Outubro!$F$23</f>
        <v>82</v>
      </c>
      <c r="U16" s="17">
        <f>[12]Outubro!$F$24</f>
        <v>80</v>
      </c>
      <c r="V16" s="17">
        <f>[12]Outubro!$F$25</f>
        <v>85</v>
      </c>
      <c r="W16" s="17">
        <f>[12]Outubro!$F$26</f>
        <v>74</v>
      </c>
      <c r="X16" s="17">
        <f>[12]Outubro!$F$27</f>
        <v>96</v>
      </c>
      <c r="Y16" s="17">
        <f>[12]Outubro!$F$28</f>
        <v>93</v>
      </c>
      <c r="Z16" s="17">
        <f>[12]Outubro!$F$29</f>
        <v>85</v>
      </c>
      <c r="AA16" s="17">
        <f>[12]Outubro!$F$30</f>
        <v>95</v>
      </c>
      <c r="AB16" s="17">
        <f>[12]Outubro!$F$31</f>
        <v>96</v>
      </c>
      <c r="AC16" s="17">
        <f>[12]Outubro!$F$32</f>
        <v>99</v>
      </c>
      <c r="AD16" s="17">
        <f>[12]Outubro!$F$33</f>
        <v>86</v>
      </c>
      <c r="AE16" s="17">
        <f>[12]Outubro!$F$34</f>
        <v>89</v>
      </c>
      <c r="AF16" s="17">
        <f>[12]Outubro!$F$35</f>
        <v>95</v>
      </c>
      <c r="AG16" s="28">
        <f t="shared" si="3"/>
        <v>99</v>
      </c>
      <c r="AH16" s="31">
        <f t="shared" si="1"/>
        <v>89.548387096774192</v>
      </c>
    </row>
    <row r="17" spans="1:34" ht="17.100000000000001" customHeight="1" x14ac:dyDescent="0.2">
      <c r="A17" s="15" t="s">
        <v>8</v>
      </c>
      <c r="B17" s="17">
        <f>[13]Outubro!$F$5</f>
        <v>98</v>
      </c>
      <c r="C17" s="17">
        <f>[13]Outubro!$F$6</f>
        <v>94</v>
      </c>
      <c r="D17" s="17">
        <f>[13]Outubro!$F$7</f>
        <v>97</v>
      </c>
      <c r="E17" s="17">
        <f>[13]Outubro!$F$8</f>
        <v>98</v>
      </c>
      <c r="F17" s="17">
        <f>[13]Outubro!$F$9</f>
        <v>98</v>
      </c>
      <c r="G17" s="17">
        <f>[13]Outubro!$F$10</f>
        <v>89</v>
      </c>
      <c r="H17" s="17">
        <f>[13]Outubro!$F$11</f>
        <v>87</v>
      </c>
      <c r="I17" s="17">
        <f>[13]Outubro!$F$12</f>
        <v>86</v>
      </c>
      <c r="J17" s="17">
        <f>[13]Outubro!$F$13</f>
        <v>98</v>
      </c>
      <c r="K17" s="17">
        <f>[13]Outubro!$F$14</f>
        <v>96</v>
      </c>
      <c r="L17" s="17">
        <f>[13]Outubro!$F$15</f>
        <v>97</v>
      </c>
      <c r="M17" s="17">
        <f>[13]Outubro!$F$16</f>
        <v>97</v>
      </c>
      <c r="N17" s="17">
        <f>[13]Outubro!$F$17</f>
        <v>99</v>
      </c>
      <c r="O17" s="17">
        <f>[13]Outubro!$F$18</f>
        <v>95</v>
      </c>
      <c r="P17" s="17">
        <f>[13]Outubro!$F$19</f>
        <v>88</v>
      </c>
      <c r="Q17" s="17">
        <f>[13]Outubro!$F$20</f>
        <v>83</v>
      </c>
      <c r="R17" s="17">
        <f>[13]Outubro!$F$21</f>
        <v>92</v>
      </c>
      <c r="S17" s="17">
        <f>[13]Outubro!$F$22</f>
        <v>93</v>
      </c>
      <c r="T17" s="17">
        <f>[13]Outubro!$F$23</f>
        <v>92</v>
      </c>
      <c r="U17" s="17">
        <f>[13]Outubro!$F$24</f>
        <v>85</v>
      </c>
      <c r="V17" s="17">
        <f>[13]Outubro!$F$25</f>
        <v>80</v>
      </c>
      <c r="W17" s="17">
        <f>[13]Outubro!$F$26</f>
        <v>76</v>
      </c>
      <c r="X17" s="17">
        <f>[13]Outubro!$F$27</f>
        <v>95</v>
      </c>
      <c r="Y17" s="17">
        <f>[13]Outubro!$F$28</f>
        <v>96</v>
      </c>
      <c r="Z17" s="17">
        <f>[13]Outubro!$F$29</f>
        <v>88</v>
      </c>
      <c r="AA17" s="17">
        <f>[13]Outubro!$F$30</f>
        <v>93</v>
      </c>
      <c r="AB17" s="17">
        <f>[13]Outubro!$F$31</f>
        <v>98</v>
      </c>
      <c r="AC17" s="17">
        <f>[13]Outubro!$F$32</f>
        <v>97</v>
      </c>
      <c r="AD17" s="17">
        <f>[13]Outubro!$F$33</f>
        <v>93</v>
      </c>
      <c r="AE17" s="17">
        <f>[13]Outubro!$F$34</f>
        <v>84</v>
      </c>
      <c r="AF17" s="17">
        <f>[13]Outubro!$F$35</f>
        <v>96</v>
      </c>
      <c r="AG17" s="28">
        <f>MAX(B17:AF17)</f>
        <v>99</v>
      </c>
      <c r="AH17" s="31">
        <f>AVERAGE(B17:AF17)</f>
        <v>92.193548387096769</v>
      </c>
    </row>
    <row r="18" spans="1:34" ht="17.100000000000001" customHeight="1" x14ac:dyDescent="0.2">
      <c r="A18" s="15" t="s">
        <v>9</v>
      </c>
      <c r="B18" s="17">
        <f>[14]Outubro!$F$5</f>
        <v>95</v>
      </c>
      <c r="C18" s="17">
        <f>[14]Outubro!$F$6</f>
        <v>83</v>
      </c>
      <c r="D18" s="17">
        <f>[14]Outubro!$F$7</f>
        <v>95</v>
      </c>
      <c r="E18" s="17">
        <f>[14]Outubro!$F$8</f>
        <v>96</v>
      </c>
      <c r="F18" s="17">
        <f>[14]Outubro!$F$9</f>
        <v>89</v>
      </c>
      <c r="G18" s="17">
        <f>[14]Outubro!$F$10</f>
        <v>85</v>
      </c>
      <c r="H18" s="17">
        <f>[14]Outubro!$F$11</f>
        <v>80</v>
      </c>
      <c r="I18" s="17">
        <f>[14]Outubro!$F$12</f>
        <v>84</v>
      </c>
      <c r="J18" s="17">
        <f>[14]Outubro!$F$13</f>
        <v>94</v>
      </c>
      <c r="K18" s="17">
        <f>[14]Outubro!$F$14</f>
        <v>95</v>
      </c>
      <c r="L18" s="17">
        <f>[14]Outubro!$F$15</f>
        <v>95</v>
      </c>
      <c r="M18" s="17">
        <f>[14]Outubro!$F$16</f>
        <v>97</v>
      </c>
      <c r="N18" s="17">
        <f>[14]Outubro!$F$17</f>
        <v>97</v>
      </c>
      <c r="O18" s="17">
        <f>[14]Outubro!$F$18</f>
        <v>90</v>
      </c>
      <c r="P18" s="17">
        <f>[14]Outubro!$F$19</f>
        <v>80</v>
      </c>
      <c r="Q18" s="17">
        <f>[14]Outubro!$F$20</f>
        <v>82</v>
      </c>
      <c r="R18" s="17">
        <f>[14]Outubro!$F$21</f>
        <v>85</v>
      </c>
      <c r="S18" s="17">
        <f>[14]Outubro!$F$22</f>
        <v>89</v>
      </c>
      <c r="T18" s="17">
        <f>[14]Outubro!$F$23</f>
        <v>86</v>
      </c>
      <c r="U18" s="17">
        <f>[14]Outubro!$F$24</f>
        <v>77</v>
      </c>
      <c r="V18" s="17">
        <f>[14]Outubro!$F$25</f>
        <v>76</v>
      </c>
      <c r="W18" s="17">
        <f>[14]Outubro!$F$26</f>
        <v>78</v>
      </c>
      <c r="X18" s="17">
        <f>[14]Outubro!$F$27</f>
        <v>94</v>
      </c>
      <c r="Y18" s="17">
        <f>[14]Outubro!$F$28</f>
        <v>92</v>
      </c>
      <c r="Z18" s="17">
        <f>[14]Outubro!$F$29</f>
        <v>87</v>
      </c>
      <c r="AA18" s="17">
        <f>[14]Outubro!$F$30</f>
        <v>94</v>
      </c>
      <c r="AB18" s="17">
        <f>[14]Outubro!$F$31</f>
        <v>96</v>
      </c>
      <c r="AC18" s="17">
        <f>[14]Outubro!$F$32</f>
        <v>96</v>
      </c>
      <c r="AD18" s="17">
        <f>[14]Outubro!$F$33</f>
        <v>90</v>
      </c>
      <c r="AE18" s="17">
        <f>[14]Outubro!$F$34</f>
        <v>85</v>
      </c>
      <c r="AF18" s="17">
        <f>[14]Outubro!$F$35</f>
        <v>96</v>
      </c>
      <c r="AG18" s="28">
        <f t="shared" ref="AG18:AG29" si="6">MAX(B18:AF18)</f>
        <v>97</v>
      </c>
      <c r="AH18" s="31">
        <f t="shared" ref="AH18:AH30" si="7">AVERAGE(B18:AF18)</f>
        <v>88.967741935483872</v>
      </c>
    </row>
    <row r="19" spans="1:34" ht="17.100000000000001" customHeight="1" x14ac:dyDescent="0.2">
      <c r="A19" s="15" t="s">
        <v>46</v>
      </c>
      <c r="B19" s="17">
        <f>[15]Outubro!$F$5</f>
        <v>97</v>
      </c>
      <c r="C19" s="17">
        <f>[15]Outubro!$F$6</f>
        <v>94</v>
      </c>
      <c r="D19" s="17">
        <f>[15]Outubro!$F$7</f>
        <v>96</v>
      </c>
      <c r="E19" s="17">
        <f>[15]Outubro!$F$8</f>
        <v>95</v>
      </c>
      <c r="F19" s="17">
        <f>[15]Outubro!$F$9</f>
        <v>96</v>
      </c>
      <c r="G19" s="17">
        <f>[15]Outubro!$F$10</f>
        <v>95</v>
      </c>
      <c r="H19" s="17">
        <f>[15]Outubro!$F$11</f>
        <v>83</v>
      </c>
      <c r="I19" s="17">
        <f>[15]Outubro!$F$12</f>
        <v>87</v>
      </c>
      <c r="J19" s="17">
        <f>[15]Outubro!$F$13</f>
        <v>90</v>
      </c>
      <c r="K19" s="17">
        <f>[15]Outubro!$F$14</f>
        <v>91</v>
      </c>
      <c r="L19" s="17">
        <f>[15]Outubro!$F$15</f>
        <v>95</v>
      </c>
      <c r="M19" s="17">
        <f>[15]Outubro!$F$16</f>
        <v>97</v>
      </c>
      <c r="N19" s="17">
        <f>[15]Outubro!$F$17</f>
        <v>97</v>
      </c>
      <c r="O19" s="17">
        <f>[15]Outubro!$F$18</f>
        <v>92</v>
      </c>
      <c r="P19" s="17">
        <f>[15]Outubro!$F$19</f>
        <v>79</v>
      </c>
      <c r="Q19" s="17">
        <f>[15]Outubro!$F$20</f>
        <v>84</v>
      </c>
      <c r="R19" s="17">
        <f>[15]Outubro!$F$21</f>
        <v>91</v>
      </c>
      <c r="S19" s="17">
        <f>[15]Outubro!$F$22</f>
        <v>91</v>
      </c>
      <c r="T19" s="17">
        <f>[15]Outubro!$F$23</f>
        <v>83</v>
      </c>
      <c r="U19" s="17">
        <f>[15]Outubro!$F$24</f>
        <v>84</v>
      </c>
      <c r="V19" s="17">
        <f>[15]Outubro!$F$25</f>
        <v>72</v>
      </c>
      <c r="W19" s="17">
        <f>[15]Outubro!$F$26</f>
        <v>79</v>
      </c>
      <c r="X19" s="17">
        <f>[15]Outubro!$F$27</f>
        <v>82</v>
      </c>
      <c r="Y19" s="17">
        <f>[15]Outubro!$F$28</f>
        <v>87</v>
      </c>
      <c r="Z19" s="17">
        <f>[15]Outubro!$F$29</f>
        <v>77</v>
      </c>
      <c r="AA19" s="17">
        <f>[15]Outubro!$F$30</f>
        <v>92</v>
      </c>
      <c r="AB19" s="17">
        <f>[15]Outubro!$F$31</f>
        <v>95</v>
      </c>
      <c r="AC19" s="17">
        <f>[15]Outubro!$F$32</f>
        <v>95</v>
      </c>
      <c r="AD19" s="17">
        <f>[15]Outubro!$F$33</f>
        <v>94</v>
      </c>
      <c r="AE19" s="17">
        <f>[15]Outubro!$F$34</f>
        <v>90</v>
      </c>
      <c r="AF19" s="17">
        <f>[15]Outubro!$F$35</f>
        <v>95</v>
      </c>
      <c r="AG19" s="28">
        <f t="shared" ref="AG19" si="8">MAX(B19:AF19)</f>
        <v>97</v>
      </c>
      <c r="AH19" s="31">
        <f t="shared" ref="AH19" si="9">AVERAGE(B19:AF19)</f>
        <v>89.516129032258064</v>
      </c>
    </row>
    <row r="20" spans="1:34" ht="17.100000000000001" customHeight="1" x14ac:dyDescent="0.2">
      <c r="A20" s="15" t="s">
        <v>10</v>
      </c>
      <c r="B20" s="17">
        <f>[16]Outubro!$F$5</f>
        <v>96</v>
      </c>
      <c r="C20" s="17">
        <f>[16]Outubro!$F$6</f>
        <v>83</v>
      </c>
      <c r="D20" s="17">
        <f>[16]Outubro!$F$7</f>
        <v>95</v>
      </c>
      <c r="E20" s="17">
        <f>[16]Outubro!$F$8</f>
        <v>97</v>
      </c>
      <c r="F20" s="17">
        <f>[16]Outubro!$F$9</f>
        <v>65</v>
      </c>
      <c r="G20" s="17">
        <f>[16]Outubro!$F$10</f>
        <v>82</v>
      </c>
      <c r="H20" s="17">
        <f>[16]Outubro!$F$11</f>
        <v>76</v>
      </c>
      <c r="I20" s="17">
        <f>[16]Outubro!$F$12</f>
        <v>84</v>
      </c>
      <c r="J20" s="17">
        <f>[16]Outubro!$F$13</f>
        <v>92</v>
      </c>
      <c r="K20" s="17">
        <f>[16]Outubro!$F$14</f>
        <v>92</v>
      </c>
      <c r="L20" s="17">
        <f>[16]Outubro!$F$15</f>
        <v>97</v>
      </c>
      <c r="M20" s="17">
        <f>[16]Outubro!$F$16</f>
        <v>97</v>
      </c>
      <c r="N20" s="17">
        <f>[16]Outubro!$F$17</f>
        <v>97</v>
      </c>
      <c r="O20" s="17">
        <f>[16]Outubro!$F$18</f>
        <v>93</v>
      </c>
      <c r="P20" s="17">
        <f>[16]Outubro!$F$19</f>
        <v>79</v>
      </c>
      <c r="Q20" s="17">
        <f>[16]Outubro!$F$20</f>
        <v>76</v>
      </c>
      <c r="R20" s="17">
        <f>[16]Outubro!$F$21</f>
        <v>93</v>
      </c>
      <c r="S20" s="17">
        <f>[16]Outubro!$F$22</f>
        <v>94</v>
      </c>
      <c r="T20" s="17">
        <f>[16]Outubro!$F$23</f>
        <v>89</v>
      </c>
      <c r="U20" s="17">
        <f>[16]Outubro!$F$24</f>
        <v>77</v>
      </c>
      <c r="V20" s="17">
        <f>[16]Outubro!$F$25</f>
        <v>78</v>
      </c>
      <c r="W20" s="17">
        <f>[16]Outubro!$F$26</f>
        <v>68</v>
      </c>
      <c r="X20" s="17">
        <f>[16]Outubro!$F$27</f>
        <v>94</v>
      </c>
      <c r="Y20" s="17">
        <f>[16]Outubro!$F$28</f>
        <v>94</v>
      </c>
      <c r="Z20" s="17">
        <f>[16]Outubro!$F$29</f>
        <v>89</v>
      </c>
      <c r="AA20" s="17">
        <f>[16]Outubro!$F$30</f>
        <v>95</v>
      </c>
      <c r="AB20" s="17">
        <f>[16]Outubro!$F$31</f>
        <v>97</v>
      </c>
      <c r="AC20" s="17">
        <f>[16]Outubro!$F$32</f>
        <v>97</v>
      </c>
      <c r="AD20" s="17">
        <f>[16]Outubro!$F$33</f>
        <v>93</v>
      </c>
      <c r="AE20" s="17">
        <f>[16]Outubro!$F$34</f>
        <v>91</v>
      </c>
      <c r="AF20" s="17">
        <f>[16]Outubro!$F$35</f>
        <v>95</v>
      </c>
      <c r="AG20" s="28">
        <f t="shared" si="6"/>
        <v>97</v>
      </c>
      <c r="AH20" s="31">
        <f t="shared" si="7"/>
        <v>88.548387096774192</v>
      </c>
    </row>
    <row r="21" spans="1:34" ht="17.100000000000001" customHeight="1" x14ac:dyDescent="0.2">
      <c r="A21" s="15" t="s">
        <v>11</v>
      </c>
      <c r="B21" s="17">
        <f>[17]Outubro!$F$5</f>
        <v>98</v>
      </c>
      <c r="C21" s="17">
        <f>[17]Outubro!$F$6</f>
        <v>95</v>
      </c>
      <c r="D21" s="17">
        <f>[17]Outubro!$F$7</f>
        <v>97</v>
      </c>
      <c r="E21" s="17">
        <f>[17]Outubro!$F$8</f>
        <v>98</v>
      </c>
      <c r="F21" s="17">
        <f>[17]Outubro!$F$9</f>
        <v>98</v>
      </c>
      <c r="G21" s="17">
        <f>[17]Outubro!$F$10</f>
        <v>96</v>
      </c>
      <c r="H21" s="17">
        <f>[17]Outubro!$F$11</f>
        <v>90</v>
      </c>
      <c r="I21" s="17">
        <f>[17]Outubro!$F$12</f>
        <v>95</v>
      </c>
      <c r="J21" s="17">
        <f>[17]Outubro!$F$13</f>
        <v>94</v>
      </c>
      <c r="K21" s="17">
        <f>[17]Outubro!$F$14</f>
        <v>97</v>
      </c>
      <c r="L21" s="17">
        <f>[17]Outubro!$F$15</f>
        <v>96</v>
      </c>
      <c r="M21" s="17">
        <f>[17]Outubro!$F$16</f>
        <v>98</v>
      </c>
      <c r="N21" s="17">
        <f>[17]Outubro!$F$17</f>
        <v>98</v>
      </c>
      <c r="O21" s="17">
        <f>[17]Outubro!$F$18</f>
        <v>98</v>
      </c>
      <c r="P21" s="17">
        <f>[17]Outubro!$F$19</f>
        <v>84</v>
      </c>
      <c r="Q21" s="17">
        <f>[17]Outubro!$F$20</f>
        <v>88</v>
      </c>
      <c r="R21" s="17">
        <f>[17]Outubro!$F$21</f>
        <v>90</v>
      </c>
      <c r="S21" s="17">
        <f>[17]Outubro!$F$22</f>
        <v>89</v>
      </c>
      <c r="T21" s="17">
        <f>[17]Outubro!$F$23</f>
        <v>87</v>
      </c>
      <c r="U21" s="17">
        <f>[17]Outubro!$F$24</f>
        <v>94</v>
      </c>
      <c r="V21" s="17">
        <f>[17]Outubro!$F$25</f>
        <v>84</v>
      </c>
      <c r="W21" s="17">
        <f>[17]Outubro!$F$26</f>
        <v>80</v>
      </c>
      <c r="X21" s="17">
        <f>[17]Outubro!$F$27</f>
        <v>93</v>
      </c>
      <c r="Y21" s="17">
        <f>[17]Outubro!$F$28</f>
        <v>97</v>
      </c>
      <c r="Z21" s="17">
        <f>[17]Outubro!$F$29</f>
        <v>91</v>
      </c>
      <c r="AA21" s="17">
        <f>[17]Outubro!$F$30</f>
        <v>92</v>
      </c>
      <c r="AB21" s="17">
        <f>[17]Outubro!$F$31</f>
        <v>97</v>
      </c>
      <c r="AC21" s="17">
        <f>[17]Outubro!$F$32</f>
        <v>97</v>
      </c>
      <c r="AD21" s="17">
        <f>[17]Outubro!$F$33</f>
        <v>96</v>
      </c>
      <c r="AE21" s="17">
        <f>[17]Outubro!$F$34</f>
        <v>96</v>
      </c>
      <c r="AF21" s="17">
        <f>[17]Outubro!$F$35</f>
        <v>97</v>
      </c>
      <c r="AG21" s="28">
        <f t="shared" si="6"/>
        <v>98</v>
      </c>
      <c r="AH21" s="31">
        <f t="shared" si="7"/>
        <v>93.548387096774192</v>
      </c>
    </row>
    <row r="22" spans="1:34" ht="17.100000000000001" customHeight="1" x14ac:dyDescent="0.2">
      <c r="A22" s="15" t="s">
        <v>12</v>
      </c>
      <c r="B22" s="17">
        <f>[18]Outubro!$F$5</f>
        <v>95</v>
      </c>
      <c r="C22" s="17">
        <f>[18]Outubro!$F$6</f>
        <v>91</v>
      </c>
      <c r="D22" s="17">
        <f>[18]Outubro!$F$7</f>
        <v>92</v>
      </c>
      <c r="E22" s="17">
        <f>[18]Outubro!$F$8</f>
        <v>91</v>
      </c>
      <c r="F22" s="17">
        <f>[18]Outubro!$F$9</f>
        <v>94</v>
      </c>
      <c r="G22" s="17">
        <f>[18]Outubro!$F$10</f>
        <v>94</v>
      </c>
      <c r="H22" s="17">
        <f>[18]Outubro!$F$11</f>
        <v>90</v>
      </c>
      <c r="I22" s="17">
        <f>[18]Outubro!$F$12</f>
        <v>92</v>
      </c>
      <c r="J22" s="17">
        <f>[18]Outubro!$F$13</f>
        <v>90</v>
      </c>
      <c r="K22" s="17">
        <f>[18]Outubro!$F$14</f>
        <v>89</v>
      </c>
      <c r="L22" s="17">
        <f>[18]Outubro!$F$15</f>
        <v>94</v>
      </c>
      <c r="M22" s="17">
        <f>[18]Outubro!$F$16</f>
        <v>90</v>
      </c>
      <c r="N22" s="17">
        <f>[18]Outubro!$F$17</f>
        <v>93</v>
      </c>
      <c r="O22" s="17">
        <f>[18]Outubro!$F$18</f>
        <v>94</v>
      </c>
      <c r="P22" s="17">
        <f>[18]Outubro!$F$19</f>
        <v>84</v>
      </c>
      <c r="Q22" s="17">
        <f>[18]Outubro!$F$20</f>
        <v>92</v>
      </c>
      <c r="R22" s="17">
        <f>[18]Outubro!$F$21</f>
        <v>88</v>
      </c>
      <c r="S22" s="17">
        <f>[18]Outubro!$F$22</f>
        <v>88</v>
      </c>
      <c r="T22" s="17">
        <f>[18]Outubro!$F$23</f>
        <v>86</v>
      </c>
      <c r="U22" s="17">
        <f>[18]Outubro!$F$24</f>
        <v>94</v>
      </c>
      <c r="V22" s="17">
        <f>[18]Outubro!$F$25</f>
        <v>89</v>
      </c>
      <c r="W22" s="17">
        <f>[18]Outubro!$F$26</f>
        <v>89</v>
      </c>
      <c r="X22" s="17">
        <f>[18]Outubro!$F$27</f>
        <v>90</v>
      </c>
      <c r="Y22" s="17">
        <f>[18]Outubro!$F$28</f>
        <v>87</v>
      </c>
      <c r="Z22" s="17">
        <f>[18]Outubro!$F$29</f>
        <v>80</v>
      </c>
      <c r="AA22" s="17">
        <f>[18]Outubro!$F$30</f>
        <v>91</v>
      </c>
      <c r="AB22" s="17">
        <f>[18]Outubro!$F$31</f>
        <v>95</v>
      </c>
      <c r="AC22" s="17">
        <f>[18]Outubro!$F$32</f>
        <v>94</v>
      </c>
      <c r="AD22" s="17">
        <f>[18]Outubro!$F$33</f>
        <v>93</v>
      </c>
      <c r="AE22" s="17">
        <f>[18]Outubro!$F$34</f>
        <v>93</v>
      </c>
      <c r="AF22" s="17">
        <f>[18]Outubro!$F$35</f>
        <v>95</v>
      </c>
      <c r="AG22" s="28">
        <f t="shared" si="6"/>
        <v>95</v>
      </c>
      <c r="AH22" s="31">
        <f t="shared" si="7"/>
        <v>90.870967741935488</v>
      </c>
    </row>
    <row r="23" spans="1:34" ht="17.100000000000001" customHeight="1" x14ac:dyDescent="0.2">
      <c r="A23" s="15" t="s">
        <v>13</v>
      </c>
      <c r="B23" s="17" t="str">
        <f>[19]Outubro!$F$5</f>
        <v>*</v>
      </c>
      <c r="C23" s="17">
        <f>[19]Outubro!$F$6</f>
        <v>85</v>
      </c>
      <c r="D23" s="17">
        <f>[19]Outubro!$F$7</f>
        <v>93</v>
      </c>
      <c r="E23" s="17">
        <f>[19]Outubro!$F$8</f>
        <v>94</v>
      </c>
      <c r="F23" s="17">
        <f>[19]Outubro!$F$9</f>
        <v>96</v>
      </c>
      <c r="G23" s="17">
        <f>[19]Outubro!$F$10</f>
        <v>94</v>
      </c>
      <c r="H23" s="17">
        <f>[19]Outubro!$F$11</f>
        <v>93</v>
      </c>
      <c r="I23" s="17">
        <f>[19]Outubro!$F$12</f>
        <v>90</v>
      </c>
      <c r="J23" s="17">
        <f>[19]Outubro!$F$13</f>
        <v>90</v>
      </c>
      <c r="K23" s="17">
        <f>[19]Outubro!$F$14</f>
        <v>80</v>
      </c>
      <c r="L23" s="17">
        <f>[19]Outubro!$F$15</f>
        <v>83</v>
      </c>
      <c r="M23" s="17">
        <f>[19]Outubro!$F$16</f>
        <v>85</v>
      </c>
      <c r="N23" s="17">
        <f>[19]Outubro!$F$17</f>
        <v>95</v>
      </c>
      <c r="O23" s="17">
        <f>[19]Outubro!$F$18</f>
        <v>93</v>
      </c>
      <c r="P23" s="17">
        <f>[19]Outubro!$F$19</f>
        <v>82</v>
      </c>
      <c r="Q23" s="17">
        <f>[19]Outubro!$F$20</f>
        <v>93</v>
      </c>
      <c r="R23" s="17">
        <f>[19]Outubro!$F$21</f>
        <v>92</v>
      </c>
      <c r="S23" s="17">
        <f>[19]Outubro!$F$22</f>
        <v>85</v>
      </c>
      <c r="T23" s="17">
        <f>[19]Outubro!$F$23</f>
        <v>94</v>
      </c>
      <c r="U23" s="17">
        <f>[19]Outubro!$F$24</f>
        <v>89</v>
      </c>
      <c r="V23" s="17">
        <f>[19]Outubro!$F$25</f>
        <v>83</v>
      </c>
      <c r="W23" s="17">
        <f>[19]Outubro!$F$26</f>
        <v>89</v>
      </c>
      <c r="X23" s="17">
        <f>[19]Outubro!$F$27</f>
        <v>91</v>
      </c>
      <c r="Y23" s="17">
        <f>[19]Outubro!$F$28</f>
        <v>94</v>
      </c>
      <c r="Z23" s="17">
        <f>[19]Outubro!$F$29</f>
        <v>94</v>
      </c>
      <c r="AA23" s="17">
        <f>[19]Outubro!$F$30</f>
        <v>85</v>
      </c>
      <c r="AB23" s="17" t="str">
        <f>[19]Outubro!$F$31</f>
        <v>*</v>
      </c>
      <c r="AC23" s="17" t="str">
        <f>[19]Outubro!$F$32</f>
        <v>*</v>
      </c>
      <c r="AD23" s="17" t="str">
        <f>[19]Outubro!$F$33</f>
        <v>*</v>
      </c>
      <c r="AE23" s="17" t="str">
        <f>[19]Outubro!$F$34</f>
        <v>*</v>
      </c>
      <c r="AF23" s="17" t="str">
        <f>[19]Outubro!$F$35</f>
        <v>*</v>
      </c>
      <c r="AG23" s="28">
        <f t="shared" si="6"/>
        <v>96</v>
      </c>
      <c r="AH23" s="31">
        <f t="shared" si="7"/>
        <v>89.68</v>
      </c>
    </row>
    <row r="24" spans="1:34" ht="17.100000000000001" customHeight="1" x14ac:dyDescent="0.2">
      <c r="A24" s="15" t="s">
        <v>14</v>
      </c>
      <c r="B24" s="17">
        <f>[20]Outubro!$F$5</f>
        <v>92</v>
      </c>
      <c r="C24" s="17">
        <f>[20]Outubro!$F$6</f>
        <v>88</v>
      </c>
      <c r="D24" s="17">
        <f>[20]Outubro!$F$7</f>
        <v>88</v>
      </c>
      <c r="E24" s="17">
        <f>[20]Outubro!$F$8</f>
        <v>95</v>
      </c>
      <c r="F24" s="17">
        <f>[20]Outubro!$F$9</f>
        <v>94</v>
      </c>
      <c r="G24" s="17">
        <f>[20]Outubro!$F$10</f>
        <v>76</v>
      </c>
      <c r="H24" s="17">
        <f>[20]Outubro!$F$11</f>
        <v>86</v>
      </c>
      <c r="I24" s="17">
        <f>[20]Outubro!$F$12</f>
        <v>80</v>
      </c>
      <c r="J24" s="17">
        <f>[20]Outubro!$F$13</f>
        <v>91</v>
      </c>
      <c r="K24" s="17">
        <f>[20]Outubro!$F$14</f>
        <v>95</v>
      </c>
      <c r="L24" s="17">
        <f>[20]Outubro!$F$15</f>
        <v>94</v>
      </c>
      <c r="M24" s="17">
        <f>[20]Outubro!$F$16</f>
        <v>93</v>
      </c>
      <c r="N24" s="17">
        <f>[20]Outubro!$F$17</f>
        <v>94</v>
      </c>
      <c r="O24" s="17">
        <f>[20]Outubro!$F$18</f>
        <v>91</v>
      </c>
      <c r="P24" s="17">
        <f>[20]Outubro!$F$19</f>
        <v>85</v>
      </c>
      <c r="Q24" s="17">
        <f>[20]Outubro!$F$20</f>
        <v>79</v>
      </c>
      <c r="R24" s="17">
        <f>[20]Outubro!$F$21</f>
        <v>84</v>
      </c>
      <c r="S24" s="17">
        <f>[20]Outubro!$F$22</f>
        <v>78</v>
      </c>
      <c r="T24" s="17">
        <f>[20]Outubro!$F$23</f>
        <v>78</v>
      </c>
      <c r="U24" s="17">
        <f>[20]Outubro!$F$24</f>
        <v>60</v>
      </c>
      <c r="V24" s="17">
        <f>[20]Outubro!$F$25</f>
        <v>92</v>
      </c>
      <c r="W24" s="17">
        <f>[20]Outubro!$F$26</f>
        <v>85</v>
      </c>
      <c r="X24" s="17">
        <f>[20]Outubro!$F$27</f>
        <v>94</v>
      </c>
      <c r="Y24" s="17">
        <f>[20]Outubro!$F$28</f>
        <v>93</v>
      </c>
      <c r="Z24" s="17">
        <f>[20]Outubro!$F$29</f>
        <v>88</v>
      </c>
      <c r="AA24" s="17">
        <f>[20]Outubro!$F$30</f>
        <v>90</v>
      </c>
      <c r="AB24" s="17">
        <f>[20]Outubro!$F$31</f>
        <v>95</v>
      </c>
      <c r="AC24" s="17">
        <f>[20]Outubro!$F$32</f>
        <v>94</v>
      </c>
      <c r="AD24" s="17">
        <f>[20]Outubro!$F$33</f>
        <v>93</v>
      </c>
      <c r="AE24" s="17">
        <f>[20]Outubro!$F$34</f>
        <v>83</v>
      </c>
      <c r="AF24" s="17">
        <f>[20]Outubro!$F$35</f>
        <v>92</v>
      </c>
      <c r="AG24" s="28">
        <f t="shared" si="6"/>
        <v>95</v>
      </c>
      <c r="AH24" s="31">
        <f t="shared" si="7"/>
        <v>87.741935483870961</v>
      </c>
    </row>
    <row r="25" spans="1:34" ht="17.100000000000001" customHeight="1" x14ac:dyDescent="0.2">
      <c r="A25" s="15" t="s">
        <v>15</v>
      </c>
      <c r="B25" s="17">
        <f>[21]Outubro!$F$5</f>
        <v>97</v>
      </c>
      <c r="C25" s="17">
        <f>[21]Outubro!$F$6</f>
        <v>84</v>
      </c>
      <c r="D25" s="17">
        <f>[21]Outubro!$F$7</f>
        <v>96</v>
      </c>
      <c r="E25" s="17">
        <f>[21]Outubro!$F$8</f>
        <v>97</v>
      </c>
      <c r="F25" s="17">
        <f>[21]Outubro!$F$9</f>
        <v>91</v>
      </c>
      <c r="G25" s="17">
        <f>[21]Outubro!$F$10</f>
        <v>91</v>
      </c>
      <c r="H25" s="17">
        <f>[21]Outubro!$F$11</f>
        <v>80</v>
      </c>
      <c r="I25" s="17">
        <f>[21]Outubro!$F$12</f>
        <v>82</v>
      </c>
      <c r="J25" s="17">
        <f>[21]Outubro!$F$13</f>
        <v>95</v>
      </c>
      <c r="K25" s="17">
        <f>[21]Outubro!$F$14</f>
        <v>96</v>
      </c>
      <c r="L25" s="17">
        <f>[21]Outubro!$F$15</f>
        <v>97</v>
      </c>
      <c r="M25" s="17">
        <f>[21]Outubro!$F$16</f>
        <v>97</v>
      </c>
      <c r="N25" s="17">
        <f>[21]Outubro!$F$17</f>
        <v>96</v>
      </c>
      <c r="O25" s="17">
        <f>[21]Outubro!$F$18</f>
        <v>95</v>
      </c>
      <c r="P25" s="17">
        <f>[21]Outubro!$F$19</f>
        <v>68</v>
      </c>
      <c r="Q25" s="17">
        <f>[21]Outubro!$F$20</f>
        <v>64</v>
      </c>
      <c r="R25" s="17">
        <f>[21]Outubro!$F$21</f>
        <v>96</v>
      </c>
      <c r="S25" s="17">
        <f>[21]Outubro!$F$22</f>
        <v>89</v>
      </c>
      <c r="T25" s="17">
        <f>[21]Outubro!$F$23</f>
        <v>87</v>
      </c>
      <c r="U25" s="17">
        <f>[21]Outubro!$F$24</f>
        <v>88</v>
      </c>
      <c r="V25" s="17">
        <f>[21]Outubro!$F$25</f>
        <v>64</v>
      </c>
      <c r="W25" s="17">
        <f>[21]Outubro!$F$26</f>
        <v>60</v>
      </c>
      <c r="X25" s="17">
        <f>[21]Outubro!$F$27</f>
        <v>87</v>
      </c>
      <c r="Y25" s="17">
        <f>[21]Outubro!$F$28</f>
        <v>94</v>
      </c>
      <c r="Z25" s="17">
        <f>[21]Outubro!$F$29</f>
        <v>88</v>
      </c>
      <c r="AA25" s="17">
        <f>[21]Outubro!$F$30</f>
        <v>95</v>
      </c>
      <c r="AB25" s="17">
        <f>[21]Outubro!$F$31</f>
        <v>96</v>
      </c>
      <c r="AC25" s="17">
        <f>[21]Outubro!$F$32</f>
        <v>96</v>
      </c>
      <c r="AD25" s="17">
        <f>[21]Outubro!$F$33</f>
        <v>93</v>
      </c>
      <c r="AE25" s="17">
        <f>[21]Outubro!$F$34</f>
        <v>94</v>
      </c>
      <c r="AF25" s="17">
        <f>[21]Outubro!$F$35</f>
        <v>96</v>
      </c>
      <c r="AG25" s="28">
        <f t="shared" si="6"/>
        <v>97</v>
      </c>
      <c r="AH25" s="31">
        <f t="shared" si="7"/>
        <v>88.677419354838705</v>
      </c>
    </row>
    <row r="26" spans="1:34" ht="17.100000000000001" customHeight="1" x14ac:dyDescent="0.2">
      <c r="A26" s="15" t="s">
        <v>16</v>
      </c>
      <c r="B26" s="17">
        <f>[22]Outubro!$F$5</f>
        <v>92</v>
      </c>
      <c r="C26" s="17">
        <f>[22]Outubro!$F$6</f>
        <v>88</v>
      </c>
      <c r="D26" s="17">
        <f>[22]Outubro!$F$7</f>
        <v>94</v>
      </c>
      <c r="E26" s="17">
        <f>[22]Outubro!$F$8</f>
        <v>95</v>
      </c>
      <c r="F26" s="17">
        <f>[22]Outubro!$F$9</f>
        <v>94</v>
      </c>
      <c r="G26" s="17">
        <f>[22]Outubro!$F$10</f>
        <v>90</v>
      </c>
      <c r="H26" s="17">
        <f>[22]Outubro!$F$11</f>
        <v>75</v>
      </c>
      <c r="I26" s="17">
        <f>[22]Outubro!$F$12</f>
        <v>82</v>
      </c>
      <c r="J26" s="17">
        <f>[22]Outubro!$F$13</f>
        <v>87</v>
      </c>
      <c r="K26" s="17">
        <f>[22]Outubro!$F$14</f>
        <v>93</v>
      </c>
      <c r="L26" s="17">
        <f>[22]Outubro!$F$15</f>
        <v>94</v>
      </c>
      <c r="M26" s="17">
        <f>[22]Outubro!$F$16</f>
        <v>94</v>
      </c>
      <c r="N26" s="17">
        <f>[22]Outubro!$F$17</f>
        <v>94</v>
      </c>
      <c r="O26" s="17">
        <f>[22]Outubro!$F$18</f>
        <v>86</v>
      </c>
      <c r="P26" s="17">
        <f>[22]Outubro!$F$19</f>
        <v>58</v>
      </c>
      <c r="Q26" s="17">
        <f>[22]Outubro!$F$20</f>
        <v>84</v>
      </c>
      <c r="R26" s="17">
        <f>[22]Outubro!$F$21</f>
        <v>91</v>
      </c>
      <c r="S26" s="17">
        <f>[22]Outubro!$F$22</f>
        <v>77</v>
      </c>
      <c r="T26" s="17">
        <f>[22]Outubro!$F$23</f>
        <v>90</v>
      </c>
      <c r="U26" s="17">
        <f>[22]Outubro!$F$24</f>
        <v>66</v>
      </c>
      <c r="V26" s="17">
        <f>[22]Outubro!$F$25</f>
        <v>76</v>
      </c>
      <c r="W26" s="17">
        <f>[22]Outubro!$F$26</f>
        <v>71</v>
      </c>
      <c r="X26" s="17">
        <f>[22]Outubro!$F$27</f>
        <v>83</v>
      </c>
      <c r="Y26" s="17">
        <f>[22]Outubro!$F$28</f>
        <v>88</v>
      </c>
      <c r="Z26" s="17">
        <f>[22]Outubro!$F$29</f>
        <v>81</v>
      </c>
      <c r="AA26" s="17">
        <f>[22]Outubro!$F$30</f>
        <v>88</v>
      </c>
      <c r="AB26" s="17">
        <f>[22]Outubro!$F$31</f>
        <v>86</v>
      </c>
      <c r="AC26" s="17">
        <f>[22]Outubro!$F$32</f>
        <v>93</v>
      </c>
      <c r="AD26" s="17">
        <f>[22]Outubro!$F$33</f>
        <v>92</v>
      </c>
      <c r="AE26" s="17">
        <f>[22]Outubro!$F$34</f>
        <v>94</v>
      </c>
      <c r="AF26" s="17">
        <f>[22]Outubro!$F$35</f>
        <v>94</v>
      </c>
      <c r="AG26" s="28">
        <f t="shared" si="6"/>
        <v>95</v>
      </c>
      <c r="AH26" s="31">
        <f t="shared" si="7"/>
        <v>86.129032258064512</v>
      </c>
    </row>
    <row r="27" spans="1:34" ht="17.100000000000001" customHeight="1" x14ac:dyDescent="0.2">
      <c r="A27" s="15" t="s">
        <v>17</v>
      </c>
      <c r="B27" s="17">
        <f>[23]Outubro!$F$5</f>
        <v>97</v>
      </c>
      <c r="C27" s="17">
        <f>[23]Outubro!$F$6</f>
        <v>86</v>
      </c>
      <c r="D27" s="17">
        <f>[23]Outubro!$F$7</f>
        <v>96</v>
      </c>
      <c r="E27" s="17">
        <f>[23]Outubro!$F$8</f>
        <v>96</v>
      </c>
      <c r="F27" s="17">
        <f>[23]Outubro!$F$9</f>
        <v>97</v>
      </c>
      <c r="G27" s="17">
        <f>[23]Outubro!$F$10</f>
        <v>86</v>
      </c>
      <c r="H27" s="17">
        <f>[23]Outubro!$F$11</f>
        <v>78</v>
      </c>
      <c r="I27" s="17">
        <f>[23]Outubro!$F$12</f>
        <v>95</v>
      </c>
      <c r="J27" s="17">
        <f>[23]Outubro!$F$13</f>
        <v>96</v>
      </c>
      <c r="K27" s="17">
        <f>[23]Outubro!$F$14</f>
        <v>96</v>
      </c>
      <c r="L27" s="17">
        <f>[23]Outubro!$F$15</f>
        <v>96</v>
      </c>
      <c r="M27" s="17">
        <f>[23]Outubro!$F$16</f>
        <v>96</v>
      </c>
      <c r="N27" s="17">
        <f>[23]Outubro!$F$17</f>
        <v>97</v>
      </c>
      <c r="O27" s="17">
        <f>[23]Outubro!$F$18</f>
        <v>94</v>
      </c>
      <c r="P27" s="17">
        <f>[23]Outubro!$F$19</f>
        <v>86</v>
      </c>
      <c r="Q27" s="17">
        <f>[23]Outubro!$F$20</f>
        <v>93</v>
      </c>
      <c r="R27" s="17">
        <f>[23]Outubro!$F$21</f>
        <v>91</v>
      </c>
      <c r="S27" s="17">
        <f>[23]Outubro!$F$22</f>
        <v>95</v>
      </c>
      <c r="T27" s="17">
        <f>[23]Outubro!$F$23</f>
        <v>92</v>
      </c>
      <c r="U27" s="17">
        <f>[23]Outubro!$F$24</f>
        <v>84</v>
      </c>
      <c r="V27" s="17">
        <f>[23]Outubro!$F$25</f>
        <v>87</v>
      </c>
      <c r="W27" s="17">
        <f>[23]Outubro!$F$26</f>
        <v>83</v>
      </c>
      <c r="X27" s="17">
        <f>[23]Outubro!$F$27</f>
        <v>95</v>
      </c>
      <c r="Y27" s="17">
        <f>[23]Outubro!$F$28</f>
        <v>96</v>
      </c>
      <c r="Z27" s="17">
        <f>[23]Outubro!$F$29</f>
        <v>90</v>
      </c>
      <c r="AA27" s="17">
        <f>[23]Outubro!$F$30</f>
        <v>96</v>
      </c>
      <c r="AB27" s="17">
        <f>[23]Outubro!$F$31</f>
        <v>96</v>
      </c>
      <c r="AC27" s="17">
        <f>[23]Outubro!$F$32</f>
        <v>97</v>
      </c>
      <c r="AD27" s="17">
        <f>[23]Outubro!$F$33</f>
        <v>96</v>
      </c>
      <c r="AE27" s="17">
        <f>[23]Outubro!$F$34</f>
        <v>83</v>
      </c>
      <c r="AF27" s="17">
        <f>[23]Outubro!$F$35</f>
        <v>96</v>
      </c>
      <c r="AG27" s="28">
        <f t="shared" si="6"/>
        <v>97</v>
      </c>
      <c r="AH27" s="31">
        <f t="shared" si="7"/>
        <v>92.322580645161295</v>
      </c>
    </row>
    <row r="28" spans="1:34" ht="17.100000000000001" customHeight="1" x14ac:dyDescent="0.2">
      <c r="A28" s="15" t="s">
        <v>18</v>
      </c>
      <c r="B28" s="17">
        <f>[24]Outubro!$F$5</f>
        <v>95</v>
      </c>
      <c r="C28" s="17">
        <f>[24]Outubro!$F$6</f>
        <v>78</v>
      </c>
      <c r="D28" s="17">
        <f>[24]Outubro!$F$7</f>
        <v>94</v>
      </c>
      <c r="E28" s="17">
        <f>[24]Outubro!$F$8</f>
        <v>97</v>
      </c>
      <c r="F28" s="17">
        <f>[24]Outubro!$F$9</f>
        <v>92</v>
      </c>
      <c r="G28" s="17">
        <f>[24]Outubro!$F$10</f>
        <v>86</v>
      </c>
      <c r="H28" s="17">
        <f>[24]Outubro!$F$11</f>
        <v>81</v>
      </c>
      <c r="I28" s="17">
        <f>[24]Outubro!$F$12</f>
        <v>85</v>
      </c>
      <c r="J28" s="17">
        <f>[24]Outubro!$F$13</f>
        <v>91</v>
      </c>
      <c r="K28" s="17">
        <f>[24]Outubro!$F$14</f>
        <v>95</v>
      </c>
      <c r="L28" s="17">
        <f>[24]Outubro!$F$15</f>
        <v>98</v>
      </c>
      <c r="M28" s="17">
        <f>[24]Outubro!$F$16</f>
        <v>97</v>
      </c>
      <c r="N28" s="17">
        <f>[24]Outubro!$F$17</f>
        <v>96</v>
      </c>
      <c r="O28" s="17">
        <f>[24]Outubro!$F$18</f>
        <v>87</v>
      </c>
      <c r="P28" s="17">
        <f>[24]Outubro!$F$19</f>
        <v>83</v>
      </c>
      <c r="Q28" s="17">
        <f>[24]Outubro!$F$20</f>
        <v>86</v>
      </c>
      <c r="R28" s="17">
        <f>[24]Outubro!$F$21</f>
        <v>79</v>
      </c>
      <c r="S28" s="17">
        <f>[24]Outubro!$F$22</f>
        <v>80</v>
      </c>
      <c r="T28" s="17">
        <f>[24]Outubro!$F$23</f>
        <v>81</v>
      </c>
      <c r="U28" s="17">
        <f>[24]Outubro!$F$24</f>
        <v>87</v>
      </c>
      <c r="V28" s="17">
        <f>[24]Outubro!$F$25</f>
        <v>80</v>
      </c>
      <c r="W28" s="17">
        <f>[24]Outubro!$F$26</f>
        <v>79</v>
      </c>
      <c r="X28" s="17">
        <f>[24]Outubro!$F$27</f>
        <v>87</v>
      </c>
      <c r="Y28" s="17">
        <f>[24]Outubro!$F$28</f>
        <v>85</v>
      </c>
      <c r="Z28" s="17">
        <f>[24]Outubro!$F$29</f>
        <v>92</v>
      </c>
      <c r="AA28" s="17">
        <f>[24]Outubro!$F$30</f>
        <v>90</v>
      </c>
      <c r="AB28" s="17">
        <f>[24]Outubro!$F$31</f>
        <v>93</v>
      </c>
      <c r="AC28" s="17">
        <f>[24]Outubro!$F$32</f>
        <v>95</v>
      </c>
      <c r="AD28" s="17">
        <f>[24]Outubro!$F$33</f>
        <v>94</v>
      </c>
      <c r="AE28" s="17">
        <f>[24]Outubro!$F$34</f>
        <v>93</v>
      </c>
      <c r="AF28" s="17">
        <f>[24]Outubro!$F$35</f>
        <v>96</v>
      </c>
      <c r="AG28" s="28">
        <f t="shared" si="6"/>
        <v>98</v>
      </c>
      <c r="AH28" s="31">
        <f t="shared" si="7"/>
        <v>88.774193548387103</v>
      </c>
    </row>
    <row r="29" spans="1:34" ht="17.100000000000001" customHeight="1" x14ac:dyDescent="0.2">
      <c r="A29" s="15" t="s">
        <v>19</v>
      </c>
      <c r="B29" s="17">
        <f>[25]Outubro!$F$5</f>
        <v>95</v>
      </c>
      <c r="C29" s="17">
        <f>[25]Outubro!$F$6</f>
        <v>84</v>
      </c>
      <c r="D29" s="17">
        <f>[25]Outubro!$F$7</f>
        <v>95</v>
      </c>
      <c r="E29" s="17">
        <f>[25]Outubro!$F$8</f>
        <v>96</v>
      </c>
      <c r="F29" s="17">
        <f>[25]Outubro!$F$9</f>
        <v>95</v>
      </c>
      <c r="G29" s="17">
        <f>[25]Outubro!$F$10</f>
        <v>84</v>
      </c>
      <c r="H29" s="17">
        <f>[25]Outubro!$F$11</f>
        <v>81</v>
      </c>
      <c r="I29" s="17">
        <f>[25]Outubro!$F$12</f>
        <v>89</v>
      </c>
      <c r="J29" s="17">
        <f>[25]Outubro!$F$13</f>
        <v>89</v>
      </c>
      <c r="K29" s="17">
        <f>[25]Outubro!$F$14</f>
        <v>95</v>
      </c>
      <c r="L29" s="17">
        <f>[25]Outubro!$F$15</f>
        <v>95</v>
      </c>
      <c r="M29" s="17">
        <f>[25]Outubro!$F$16</f>
        <v>96</v>
      </c>
      <c r="N29" s="17">
        <f>[25]Outubro!$F$17</f>
        <v>96</v>
      </c>
      <c r="O29" s="17">
        <f>[25]Outubro!$F$18</f>
        <v>92</v>
      </c>
      <c r="P29" s="17">
        <f>[25]Outubro!$F$19</f>
        <v>83</v>
      </c>
      <c r="Q29" s="17">
        <f>[25]Outubro!$F$20</f>
        <v>82</v>
      </c>
      <c r="R29" s="17">
        <f>[25]Outubro!$F$21</f>
        <v>95</v>
      </c>
      <c r="S29" s="17">
        <f>[25]Outubro!$F$22</f>
        <v>89</v>
      </c>
      <c r="T29" s="17">
        <f>[25]Outubro!$F$23</f>
        <v>89</v>
      </c>
      <c r="U29" s="17">
        <f>[25]Outubro!$F$24</f>
        <v>81</v>
      </c>
      <c r="V29" s="17">
        <f>[25]Outubro!$F$25</f>
        <v>80</v>
      </c>
      <c r="W29" s="17">
        <f>[25]Outubro!$F$26</f>
        <v>70</v>
      </c>
      <c r="X29" s="17">
        <f>[25]Outubro!$F$27</f>
        <v>95</v>
      </c>
      <c r="Y29" s="17">
        <f>[25]Outubro!$F$28</f>
        <v>89</v>
      </c>
      <c r="Z29" s="17">
        <f>[25]Outubro!$F$29</f>
        <v>85</v>
      </c>
      <c r="AA29" s="17">
        <f>[25]Outubro!$F$30</f>
        <v>94</v>
      </c>
      <c r="AB29" s="17">
        <f>[25]Outubro!$F$31</f>
        <v>95</v>
      </c>
      <c r="AC29" s="17">
        <f>[25]Outubro!$F$32</f>
        <v>96</v>
      </c>
      <c r="AD29" s="17">
        <f>[25]Outubro!$F$33</f>
        <v>89</v>
      </c>
      <c r="AE29" s="17">
        <f>[25]Outubro!$F$34</f>
        <v>94</v>
      </c>
      <c r="AF29" s="17">
        <f>[25]Outubro!$F$35</f>
        <v>95</v>
      </c>
      <c r="AG29" s="28">
        <f t="shared" si="6"/>
        <v>96</v>
      </c>
      <c r="AH29" s="31">
        <f>AVERAGE(B29:AF29)</f>
        <v>89.774193548387103</v>
      </c>
    </row>
    <row r="30" spans="1:34" ht="17.100000000000001" customHeight="1" x14ac:dyDescent="0.2">
      <c r="A30" s="15" t="s">
        <v>31</v>
      </c>
      <c r="B30" s="17">
        <f>[26]Outubro!$F$5</f>
        <v>95</v>
      </c>
      <c r="C30" s="17">
        <f>[26]Outubro!$F$6</f>
        <v>85</v>
      </c>
      <c r="D30" s="17">
        <f>[26]Outubro!$F$7</f>
        <v>95</v>
      </c>
      <c r="E30" s="17">
        <f>[26]Outubro!$F$8</f>
        <v>96</v>
      </c>
      <c r="F30" s="17">
        <f>[26]Outubro!$F$9</f>
        <v>93</v>
      </c>
      <c r="G30" s="17">
        <f>[26]Outubro!$F$10</f>
        <v>76</v>
      </c>
      <c r="H30" s="17">
        <f>[26]Outubro!$F$11</f>
        <v>72</v>
      </c>
      <c r="I30" s="17">
        <f>[26]Outubro!$F$12</f>
        <v>87</v>
      </c>
      <c r="J30" s="17">
        <f>[26]Outubro!$F$13</f>
        <v>84</v>
      </c>
      <c r="K30" s="17">
        <f>[26]Outubro!$F$14</f>
        <v>93</v>
      </c>
      <c r="L30" s="17">
        <f>[26]Outubro!$F$15</f>
        <v>95</v>
      </c>
      <c r="M30" s="17">
        <f>[26]Outubro!$F$16</f>
        <v>95</v>
      </c>
      <c r="N30" s="17">
        <f>[26]Outubro!$F$17</f>
        <v>97</v>
      </c>
      <c r="O30" s="17">
        <f>[26]Outubro!$F$18</f>
        <v>82</v>
      </c>
      <c r="P30" s="17">
        <f>[26]Outubro!$F$19</f>
        <v>78</v>
      </c>
      <c r="Q30" s="17">
        <f>[26]Outubro!$F$20</f>
        <v>67</v>
      </c>
      <c r="R30" s="17">
        <f>[26]Outubro!$F$21</f>
        <v>86</v>
      </c>
      <c r="S30" s="17">
        <f>[26]Outubro!$F$22</f>
        <v>94</v>
      </c>
      <c r="T30" s="17">
        <f>[26]Outubro!$F$23</f>
        <v>86</v>
      </c>
      <c r="U30" s="17">
        <f>[26]Outubro!$F$24</f>
        <v>79</v>
      </c>
      <c r="V30" s="17">
        <f>[26]Outubro!$F$25</f>
        <v>72</v>
      </c>
      <c r="W30" s="17">
        <f>[26]Outubro!$F$26</f>
        <v>68</v>
      </c>
      <c r="X30" s="17">
        <f>[26]Outubro!$F$27</f>
        <v>89</v>
      </c>
      <c r="Y30" s="17">
        <f>[26]Outubro!$F$28</f>
        <v>94</v>
      </c>
      <c r="Z30" s="17">
        <f>[26]Outubro!$F$29</f>
        <v>90</v>
      </c>
      <c r="AA30" s="17">
        <f>[26]Outubro!$F$30</f>
        <v>96</v>
      </c>
      <c r="AB30" s="17">
        <f>[26]Outubro!$F$31</f>
        <v>95</v>
      </c>
      <c r="AC30" s="17">
        <f>[26]Outubro!$F$32</f>
        <v>95</v>
      </c>
      <c r="AD30" s="17">
        <f>[26]Outubro!$F$33</f>
        <v>90</v>
      </c>
      <c r="AE30" s="17">
        <f>[26]Outubro!$F$34</f>
        <v>89</v>
      </c>
      <c r="AF30" s="17">
        <f>[26]Outubro!$F$35</f>
        <v>96</v>
      </c>
      <c r="AG30" s="28">
        <f>MAX(B30:AF30)</f>
        <v>97</v>
      </c>
      <c r="AH30" s="31">
        <f t="shared" si="7"/>
        <v>87.387096774193552</v>
      </c>
    </row>
    <row r="31" spans="1:34" ht="17.100000000000001" customHeight="1" x14ac:dyDescent="0.2">
      <c r="A31" s="15" t="s">
        <v>48</v>
      </c>
      <c r="B31" s="17">
        <f>[27]Outubro!$F$5</f>
        <v>88</v>
      </c>
      <c r="C31" s="17">
        <f>[27]Outubro!$F$6</f>
        <v>67</v>
      </c>
      <c r="D31" s="17">
        <f>[27]Outubro!$F$7</f>
        <v>87</v>
      </c>
      <c r="E31" s="17">
        <f>[27]Outubro!$F$8</f>
        <v>94</v>
      </c>
      <c r="F31" s="17">
        <f>[27]Outubro!$F$9</f>
        <v>91</v>
      </c>
      <c r="G31" s="17">
        <f>[27]Outubro!$F$10</f>
        <v>73</v>
      </c>
      <c r="H31" s="17">
        <f>[27]Outubro!$F$11</f>
        <v>76</v>
      </c>
      <c r="I31" s="17">
        <f>[27]Outubro!$F$12</f>
        <v>73</v>
      </c>
      <c r="J31" s="17">
        <f>[27]Outubro!$F$13</f>
        <v>89</v>
      </c>
      <c r="K31" s="17">
        <f>[27]Outubro!$F$14</f>
        <v>96</v>
      </c>
      <c r="L31" s="17">
        <f>[27]Outubro!$F$15</f>
        <v>97</v>
      </c>
      <c r="M31" s="17">
        <f>[27]Outubro!$F$16</f>
        <v>97</v>
      </c>
      <c r="N31" s="17">
        <f>[27]Outubro!$F$17</f>
        <v>95</v>
      </c>
      <c r="O31" s="17">
        <f>[27]Outubro!$F$18</f>
        <v>89</v>
      </c>
      <c r="P31" s="17">
        <f>[27]Outubro!$F$19</f>
        <v>81</v>
      </c>
      <c r="Q31" s="17">
        <f>[27]Outubro!$F$20</f>
        <v>78</v>
      </c>
      <c r="R31" s="17">
        <f>[27]Outubro!$F$21</f>
        <v>63</v>
      </c>
      <c r="S31" s="17">
        <f>[27]Outubro!$F$22</f>
        <v>86</v>
      </c>
      <c r="T31" s="17">
        <f>[27]Outubro!$F$23</f>
        <v>92</v>
      </c>
      <c r="U31" s="17">
        <f>[27]Outubro!$F$24</f>
        <v>78</v>
      </c>
      <c r="V31" s="17">
        <f>[27]Outubro!$F$25</f>
        <v>78</v>
      </c>
      <c r="W31" s="17">
        <f>[27]Outubro!$F$26</f>
        <v>75</v>
      </c>
      <c r="X31" s="17">
        <f>[27]Outubro!$F$27</f>
        <v>94</v>
      </c>
      <c r="Y31" s="17">
        <f>[27]Outubro!$F$28</f>
        <v>91</v>
      </c>
      <c r="Z31" s="17">
        <f>[27]Outubro!$F$29</f>
        <v>78</v>
      </c>
      <c r="AA31" s="17">
        <f>[27]Outubro!$F$30</f>
        <v>88</v>
      </c>
      <c r="AB31" s="17">
        <f>[27]Outubro!$F$31</f>
        <v>86</v>
      </c>
      <c r="AC31" s="17">
        <f>[27]Outubro!$F$32</f>
        <v>94</v>
      </c>
      <c r="AD31" s="17">
        <f>[27]Outubro!$F$33</f>
        <v>92</v>
      </c>
      <c r="AE31" s="17">
        <f>[27]Outubro!$F$34</f>
        <v>91</v>
      </c>
      <c r="AF31" s="17">
        <f>[27]Outubro!$F$35</f>
        <v>95</v>
      </c>
      <c r="AG31" s="28">
        <f>MAX(B31:AF31)</f>
        <v>97</v>
      </c>
      <c r="AH31" s="31">
        <f>AVERAGE(B31:AF31)</f>
        <v>85.548387096774192</v>
      </c>
    </row>
    <row r="32" spans="1:34" ht="17.100000000000001" customHeight="1" x14ac:dyDescent="0.2">
      <c r="A32" s="15" t="s">
        <v>20</v>
      </c>
      <c r="B32" s="17">
        <f>[28]Outubro!$F$5</f>
        <v>85</v>
      </c>
      <c r="C32" s="17">
        <f>[28]Outubro!$F$6</f>
        <v>76</v>
      </c>
      <c r="D32" s="17">
        <f>[28]Outubro!$F$7</f>
        <v>95</v>
      </c>
      <c r="E32" s="17">
        <f>[28]Outubro!$F$8</f>
        <v>95</v>
      </c>
      <c r="F32" s="17">
        <f>[28]Outubro!$F$9</f>
        <v>94</v>
      </c>
      <c r="G32" s="17">
        <f>[28]Outubro!$F$10</f>
        <v>78</v>
      </c>
      <c r="H32" s="17">
        <f>[28]Outubro!$F$11</f>
        <v>76</v>
      </c>
      <c r="I32" s="17">
        <f>[28]Outubro!$F$12</f>
        <v>71</v>
      </c>
      <c r="J32" s="17">
        <f>[28]Outubro!$F$13</f>
        <v>92</v>
      </c>
      <c r="K32" s="17">
        <f>[28]Outubro!$F$14</f>
        <v>95</v>
      </c>
      <c r="L32" s="17">
        <f>[28]Outubro!$F$15</f>
        <v>93</v>
      </c>
      <c r="M32" s="17">
        <f>[28]Outubro!$F$16</f>
        <v>95</v>
      </c>
      <c r="N32" s="17">
        <f>[28]Outubro!$F$17</f>
        <v>96</v>
      </c>
      <c r="O32" s="17">
        <f>[28]Outubro!$F$18</f>
        <v>90</v>
      </c>
      <c r="P32" s="17">
        <f>[28]Outubro!$F$19</f>
        <v>87</v>
      </c>
      <c r="Q32" s="17">
        <f>[28]Outubro!$F$20</f>
        <v>88</v>
      </c>
      <c r="R32" s="17">
        <f>[28]Outubro!$F$21</f>
        <v>80</v>
      </c>
      <c r="S32" s="17">
        <f>[28]Outubro!$F$22</f>
        <v>76</v>
      </c>
      <c r="T32" s="17">
        <f>[28]Outubro!$F$23</f>
        <v>82</v>
      </c>
      <c r="U32" s="17">
        <f>[28]Outubro!$F$24</f>
        <v>76</v>
      </c>
      <c r="V32" s="17">
        <f>[28]Outubro!$F$25</f>
        <v>81</v>
      </c>
      <c r="W32" s="17">
        <f>[28]Outubro!$F$26</f>
        <v>72</v>
      </c>
      <c r="X32" s="17">
        <f>[28]Outubro!$F$27</f>
        <v>92</v>
      </c>
      <c r="Y32" s="17">
        <f>[28]Outubro!$F$28</f>
        <v>91</v>
      </c>
      <c r="Z32" s="17">
        <f>[28]Outubro!$F$29</f>
        <v>78</v>
      </c>
      <c r="AA32" s="17">
        <f>[28]Outubro!$F$30</f>
        <v>91</v>
      </c>
      <c r="AB32" s="17">
        <f>[28]Outubro!$F$31</f>
        <v>93</v>
      </c>
      <c r="AC32" s="17">
        <f>[28]Outubro!$F$32</f>
        <v>94</v>
      </c>
      <c r="AD32" s="17">
        <f>[28]Outubro!$F$33</f>
        <v>88</v>
      </c>
      <c r="AE32" s="17">
        <f>[28]Outubro!$F$34</f>
        <v>92</v>
      </c>
      <c r="AF32" s="17">
        <f>[28]Outubro!$F$35</f>
        <v>95</v>
      </c>
      <c r="AG32" s="28">
        <f>MAX(B32:AF32)</f>
        <v>96</v>
      </c>
      <c r="AH32" s="31">
        <f>AVERAGE(B32:AF32)</f>
        <v>86.677419354838705</v>
      </c>
    </row>
    <row r="33" spans="1:35" s="5" customFormat="1" ht="17.100000000000001" customHeight="1" thickBot="1" x14ac:dyDescent="0.25">
      <c r="A33" s="82" t="s">
        <v>33</v>
      </c>
      <c r="B33" s="83">
        <f t="shared" ref="B33:AG33" si="10">MAX(B5:B32)</f>
        <v>100</v>
      </c>
      <c r="C33" s="83">
        <f t="shared" si="10"/>
        <v>98</v>
      </c>
      <c r="D33" s="83">
        <f t="shared" si="10"/>
        <v>100</v>
      </c>
      <c r="E33" s="83">
        <f t="shared" si="10"/>
        <v>100</v>
      </c>
      <c r="F33" s="83">
        <f t="shared" si="10"/>
        <v>100</v>
      </c>
      <c r="G33" s="83">
        <f t="shared" si="10"/>
        <v>98</v>
      </c>
      <c r="H33" s="83">
        <f t="shared" si="10"/>
        <v>96</v>
      </c>
      <c r="I33" s="83">
        <f t="shared" si="10"/>
        <v>95</v>
      </c>
      <c r="J33" s="83">
        <f t="shared" si="10"/>
        <v>98</v>
      </c>
      <c r="K33" s="83">
        <f t="shared" si="10"/>
        <v>100</v>
      </c>
      <c r="L33" s="83">
        <f t="shared" si="10"/>
        <v>100</v>
      </c>
      <c r="M33" s="83">
        <f t="shared" si="10"/>
        <v>100</v>
      </c>
      <c r="N33" s="83">
        <f t="shared" si="10"/>
        <v>100</v>
      </c>
      <c r="O33" s="83">
        <f t="shared" si="10"/>
        <v>100</v>
      </c>
      <c r="P33" s="83">
        <f t="shared" si="10"/>
        <v>99</v>
      </c>
      <c r="Q33" s="83">
        <f t="shared" si="10"/>
        <v>99</v>
      </c>
      <c r="R33" s="83">
        <f t="shared" si="10"/>
        <v>100</v>
      </c>
      <c r="S33" s="83">
        <f t="shared" si="10"/>
        <v>95</v>
      </c>
      <c r="T33" s="83">
        <f t="shared" si="10"/>
        <v>96</v>
      </c>
      <c r="U33" s="83">
        <f t="shared" si="10"/>
        <v>99</v>
      </c>
      <c r="V33" s="83">
        <f t="shared" si="10"/>
        <v>100</v>
      </c>
      <c r="W33" s="83">
        <f t="shared" si="10"/>
        <v>96</v>
      </c>
      <c r="X33" s="83">
        <f t="shared" si="10"/>
        <v>96</v>
      </c>
      <c r="Y33" s="83">
        <f t="shared" si="10"/>
        <v>100</v>
      </c>
      <c r="Z33" s="83">
        <f t="shared" si="10"/>
        <v>98</v>
      </c>
      <c r="AA33" s="83">
        <f t="shared" si="10"/>
        <v>100</v>
      </c>
      <c r="AB33" s="83">
        <f t="shared" si="10"/>
        <v>100</v>
      </c>
      <c r="AC33" s="83">
        <f t="shared" si="10"/>
        <v>100</v>
      </c>
      <c r="AD33" s="83">
        <f t="shared" si="10"/>
        <v>100</v>
      </c>
      <c r="AE33" s="83">
        <f t="shared" si="10"/>
        <v>99</v>
      </c>
      <c r="AF33" s="83">
        <f t="shared" si="10"/>
        <v>100</v>
      </c>
      <c r="AG33" s="113">
        <f t="shared" si="10"/>
        <v>100</v>
      </c>
      <c r="AH33" s="114">
        <f>AVERAGE(AH5:AH32)</f>
        <v>88.771266486572387</v>
      </c>
      <c r="AI33" s="8"/>
    </row>
    <row r="34" spans="1:35" x14ac:dyDescent="0.2">
      <c r="A34" s="110"/>
      <c r="B34" s="85"/>
      <c r="C34" s="85"/>
      <c r="D34" s="85" t="s">
        <v>134</v>
      </c>
      <c r="E34" s="85"/>
      <c r="F34" s="85"/>
      <c r="G34" s="85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90"/>
      <c r="AE34" s="91"/>
      <c r="AF34" s="92"/>
      <c r="AG34" s="92"/>
      <c r="AH34" s="93"/>
      <c r="AI34"/>
    </row>
    <row r="35" spans="1:35" x14ac:dyDescent="0.2">
      <c r="A35" s="109"/>
      <c r="B35" s="87"/>
      <c r="C35" s="87"/>
      <c r="D35" s="87"/>
      <c r="E35" s="87"/>
      <c r="F35" s="87"/>
      <c r="G35" s="87"/>
      <c r="H35" s="94"/>
      <c r="I35" s="94"/>
      <c r="J35" s="94"/>
      <c r="K35" s="94"/>
      <c r="L35" s="94"/>
      <c r="M35" s="94" t="s">
        <v>49</v>
      </c>
      <c r="N35" s="94"/>
      <c r="O35" s="94"/>
      <c r="P35" s="94"/>
      <c r="Q35" s="94"/>
      <c r="R35" s="94"/>
      <c r="S35" s="94"/>
      <c r="T35" s="94"/>
      <c r="U35" s="94"/>
      <c r="V35" s="94" t="s">
        <v>53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5"/>
      <c r="AH35" s="100"/>
      <c r="AI35"/>
    </row>
    <row r="36" spans="1:35" x14ac:dyDescent="0.2">
      <c r="A36" s="109"/>
      <c r="B36" s="87"/>
      <c r="C36" s="87" t="s">
        <v>135</v>
      </c>
      <c r="D36" s="87"/>
      <c r="E36" s="87"/>
      <c r="F36" s="87"/>
      <c r="G36" s="87"/>
      <c r="H36" s="94"/>
      <c r="I36" s="94"/>
      <c r="J36" s="97"/>
      <c r="K36" s="97"/>
      <c r="L36" s="97"/>
      <c r="M36" s="97" t="s">
        <v>50</v>
      </c>
      <c r="N36" s="97"/>
      <c r="O36" s="97"/>
      <c r="P36" s="97"/>
      <c r="Q36" s="94"/>
      <c r="R36" s="94"/>
      <c r="S36" s="94"/>
      <c r="T36" s="94"/>
      <c r="U36" s="94"/>
      <c r="V36" s="97" t="s">
        <v>54</v>
      </c>
      <c r="W36" s="97"/>
      <c r="X36" s="94"/>
      <c r="Y36" s="94"/>
      <c r="Z36" s="94"/>
      <c r="AA36" s="94"/>
      <c r="AB36" s="94"/>
      <c r="AC36" s="94"/>
      <c r="AD36" s="95"/>
      <c r="AE36" s="98"/>
      <c r="AF36" s="99"/>
      <c r="AG36" s="94"/>
      <c r="AH36" s="100"/>
      <c r="AI36" s="2"/>
    </row>
    <row r="37" spans="1:35" ht="13.5" thickBot="1" x14ac:dyDescent="0.25">
      <c r="A37" s="111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4"/>
      <c r="AE37" s="105"/>
      <c r="AF37" s="106"/>
      <c r="AG37" s="112"/>
      <c r="AH37" s="107"/>
      <c r="AI37" s="2"/>
    </row>
    <row r="43" spans="1:35" x14ac:dyDescent="0.2">
      <c r="M43" s="2" t="s">
        <v>51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S3:S4"/>
    <mergeCell ref="I3:I4"/>
    <mergeCell ref="A2:A4"/>
    <mergeCell ref="J3:J4"/>
    <mergeCell ref="B2:AG2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T3:T4"/>
    <mergeCell ref="U3:U4"/>
    <mergeCell ref="AF3:AF4"/>
    <mergeCell ref="AE3:AE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4" zoomScale="90" zoomScaleNormal="90" workbookViewId="0">
      <selection activeCell="AG24" sqref="AG24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39" t="s">
        <v>27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</row>
    <row r="2" spans="1:34" s="4" customFormat="1" ht="20.100000000000001" customHeight="1" x14ac:dyDescent="0.2">
      <c r="A2" s="135" t="s">
        <v>21</v>
      </c>
      <c r="B2" s="133" t="s">
        <v>136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81"/>
    </row>
    <row r="3" spans="1:34" s="5" customFormat="1" ht="20.100000000000001" customHeight="1" x14ac:dyDescent="0.2">
      <c r="A3" s="135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26" t="s">
        <v>40</v>
      </c>
      <c r="AH3" s="34" t="s">
        <v>38</v>
      </c>
    </row>
    <row r="4" spans="1:34" s="5" customFormat="1" ht="20.100000000000001" customHeight="1" x14ac:dyDescent="0.2">
      <c r="A4" s="13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26" t="s">
        <v>37</v>
      </c>
      <c r="AH4" s="34" t="s">
        <v>37</v>
      </c>
    </row>
    <row r="5" spans="1:34" s="5" customFormat="1" ht="20.100000000000001" customHeight="1" x14ac:dyDescent="0.2">
      <c r="A5" s="15" t="s">
        <v>44</v>
      </c>
      <c r="B5" s="17">
        <f>[1]Outubro!$G$5</f>
        <v>32</v>
      </c>
      <c r="C5" s="17">
        <f>[1]Outubro!$G$6</f>
        <v>23</v>
      </c>
      <c r="D5" s="17">
        <f>[1]Outubro!$G$7</f>
        <v>45</v>
      </c>
      <c r="E5" s="17">
        <f>[1]Outubro!$G$8</f>
        <v>56</v>
      </c>
      <c r="F5" s="17">
        <f>[1]Outubro!$G$9</f>
        <v>37</v>
      </c>
      <c r="G5" s="17">
        <f>[1]Outubro!$G$10</f>
        <v>32</v>
      </c>
      <c r="H5" s="17">
        <f>[1]Outubro!$G$11</f>
        <v>29</v>
      </c>
      <c r="I5" s="17">
        <f>[1]Outubro!$G$12</f>
        <v>27</v>
      </c>
      <c r="J5" s="17">
        <f>[1]Outubro!$G$13</f>
        <v>42</v>
      </c>
      <c r="K5" s="17">
        <f>[1]Outubro!$G$14</f>
        <v>53</v>
      </c>
      <c r="L5" s="17">
        <f>[1]Outubro!$G$15</f>
        <v>75</v>
      </c>
      <c r="M5" s="17">
        <f>[1]Outubro!$G$16</f>
        <v>75</v>
      </c>
      <c r="N5" s="17">
        <f>[1]Outubro!$G$17</f>
        <v>42</v>
      </c>
      <c r="O5" s="17">
        <f>[1]Outubro!$G$18</f>
        <v>29</v>
      </c>
      <c r="P5" s="17">
        <f>[1]Outubro!$G$19</f>
        <v>23</v>
      </c>
      <c r="Q5" s="17">
        <f>[1]Outubro!$G$20</f>
        <v>30</v>
      </c>
      <c r="R5" s="17">
        <f>[1]Outubro!$G$21</f>
        <v>19</v>
      </c>
      <c r="S5" s="17">
        <f>[1]Outubro!$G$22</f>
        <v>34</v>
      </c>
      <c r="T5" s="17">
        <f>[1]Outubro!$G$23</f>
        <v>32</v>
      </c>
      <c r="U5" s="17">
        <f>[1]Outubro!$G$24</f>
        <v>28</v>
      </c>
      <c r="V5" s="17">
        <f>[1]Outubro!$G$25</f>
        <v>29</v>
      </c>
      <c r="W5" s="17">
        <f>[1]Outubro!$G$26</f>
        <v>28</v>
      </c>
      <c r="X5" s="17">
        <f>[1]Outubro!$G$27</f>
        <v>59</v>
      </c>
      <c r="Y5" s="17">
        <f>[1]Outubro!$G$28</f>
        <v>43</v>
      </c>
      <c r="Z5" s="17">
        <f>[1]Outubro!$G$29</f>
        <v>34</v>
      </c>
      <c r="AA5" s="17">
        <f>[1]Outubro!$G$30</f>
        <v>50</v>
      </c>
      <c r="AB5" s="17">
        <f>[1]Outubro!$G$31</f>
        <v>35</v>
      </c>
      <c r="AC5" s="17">
        <f>[1]Outubro!$G$32</f>
        <v>45</v>
      </c>
      <c r="AD5" s="17">
        <f>[1]Outubro!$G$33</f>
        <v>41</v>
      </c>
      <c r="AE5" s="17">
        <f>[1]Outubro!$G$34</f>
        <v>36</v>
      </c>
      <c r="AF5" s="17">
        <f>[1]Outubro!$G$35</f>
        <v>82</v>
      </c>
      <c r="AG5" s="27">
        <f>MIN(B5:AF5)</f>
        <v>19</v>
      </c>
      <c r="AH5" s="30">
        <f>AVERAGE(B5:AF5)</f>
        <v>40.161290322580648</v>
      </c>
    </row>
    <row r="6" spans="1:34" ht="17.100000000000001" customHeight="1" x14ac:dyDescent="0.2">
      <c r="A6" s="15" t="s">
        <v>0</v>
      </c>
      <c r="B6" s="17">
        <f>[2]Outubro!$G$5</f>
        <v>59</v>
      </c>
      <c r="C6" s="17">
        <f>[2]Outubro!$G$6</f>
        <v>58</v>
      </c>
      <c r="D6" s="17">
        <f>[2]Outubro!$G$7</f>
        <v>65</v>
      </c>
      <c r="E6" s="17">
        <f>[2]Outubro!$G$8</f>
        <v>64</v>
      </c>
      <c r="F6" s="17">
        <f>[2]Outubro!$G$9</f>
        <v>41</v>
      </c>
      <c r="G6" s="17">
        <f>[2]Outubro!$G$10</f>
        <v>35</v>
      </c>
      <c r="H6" s="17">
        <f>[2]Outubro!$G$11</f>
        <v>24</v>
      </c>
      <c r="I6" s="17">
        <f>[2]Outubro!$G$12</f>
        <v>34</v>
      </c>
      <c r="J6" s="17">
        <f>[2]Outubro!$G$13</f>
        <v>51</v>
      </c>
      <c r="K6" s="17">
        <f>[2]Outubro!$G$14</f>
        <v>59</v>
      </c>
      <c r="L6" s="17">
        <f>[2]Outubro!$G$15</f>
        <v>79</v>
      </c>
      <c r="M6" s="17">
        <f>[2]Outubro!$G$16</f>
        <v>82</v>
      </c>
      <c r="N6" s="17">
        <f>[2]Outubro!$G$17</f>
        <v>65</v>
      </c>
      <c r="O6" s="17">
        <f>[2]Outubro!$G$18</f>
        <v>30</v>
      </c>
      <c r="P6" s="17">
        <f>[2]Outubro!$G$19</f>
        <v>28</v>
      </c>
      <c r="Q6" s="17">
        <f>[2]Outubro!$G$20</f>
        <v>33</v>
      </c>
      <c r="R6" s="17">
        <f>[2]Outubro!$G$21</f>
        <v>43</v>
      </c>
      <c r="S6" s="17">
        <f>[2]Outubro!$G$22</f>
        <v>51</v>
      </c>
      <c r="T6" s="17">
        <f>[2]Outubro!$G$23</f>
        <v>33</v>
      </c>
      <c r="U6" s="17">
        <f>[2]Outubro!$G$24</f>
        <v>29</v>
      </c>
      <c r="V6" s="17">
        <f>[2]Outubro!$G$25</f>
        <v>28</v>
      </c>
      <c r="W6" s="17">
        <f>[2]Outubro!$G$26</f>
        <v>30</v>
      </c>
      <c r="X6" s="17">
        <f>[2]Outubro!$G$27</f>
        <v>53</v>
      </c>
      <c r="Y6" s="17">
        <f>[2]Outubro!$G$28</f>
        <v>49</v>
      </c>
      <c r="Z6" s="17">
        <f>[2]Outubro!$G$29</f>
        <v>42</v>
      </c>
      <c r="AA6" s="17">
        <f>[2]Outubro!$G$30</f>
        <v>66</v>
      </c>
      <c r="AB6" s="17">
        <f>[2]Outubro!$G$31</f>
        <v>82</v>
      </c>
      <c r="AC6" s="17">
        <f>[2]Outubro!$G$32</f>
        <v>41</v>
      </c>
      <c r="AD6" s="17">
        <f>[2]Outubro!$G$33</f>
        <v>43</v>
      </c>
      <c r="AE6" s="17">
        <f>[2]Outubro!$G$34</f>
        <v>45</v>
      </c>
      <c r="AF6" s="17">
        <f>[2]Outubro!$G$35</f>
        <v>55</v>
      </c>
      <c r="AG6" s="28">
        <f>MIN(B6:AF6)</f>
        <v>24</v>
      </c>
      <c r="AH6" s="31">
        <f t="shared" ref="AH6:AH16" si="1">AVERAGE(B6:AF6)</f>
        <v>48.29032258064516</v>
      </c>
    </row>
    <row r="7" spans="1:34" ht="17.100000000000001" customHeight="1" x14ac:dyDescent="0.2">
      <c r="A7" s="15" t="s">
        <v>1</v>
      </c>
      <c r="B7" s="17">
        <f>[3]Outubro!$G$5</f>
        <v>38</v>
      </c>
      <c r="C7" s="17">
        <f>[3]Outubro!$G$6</f>
        <v>39</v>
      </c>
      <c r="D7" s="17">
        <f>[3]Outubro!$G$7</f>
        <v>63</v>
      </c>
      <c r="E7" s="17">
        <f>[3]Outubro!$G$8</f>
        <v>55</v>
      </c>
      <c r="F7" s="17">
        <f>[3]Outubro!$G$9</f>
        <v>37</v>
      </c>
      <c r="G7" s="17">
        <f>[3]Outubro!$G$10</f>
        <v>29</v>
      </c>
      <c r="H7" s="17">
        <f>[3]Outubro!$G$11</f>
        <v>46</v>
      </c>
      <c r="I7" s="17">
        <f>[3]Outubro!$G$12</f>
        <v>41</v>
      </c>
      <c r="J7" s="17">
        <f>[3]Outubro!$G$13</f>
        <v>46</v>
      </c>
      <c r="K7" s="17">
        <f>[3]Outubro!$G$14</f>
        <v>65</v>
      </c>
      <c r="L7" s="17">
        <f>[3]Outubro!$G$15</f>
        <v>74</v>
      </c>
      <c r="M7" s="17">
        <f>[3]Outubro!$G$16</f>
        <v>73</v>
      </c>
      <c r="N7" s="17">
        <f>[3]Outubro!$G$17</f>
        <v>45</v>
      </c>
      <c r="O7" s="17">
        <f>[3]Outubro!$G$18</f>
        <v>33</v>
      </c>
      <c r="P7" s="17">
        <f>[3]Outubro!$G$19</f>
        <v>26</v>
      </c>
      <c r="Q7" s="17">
        <f>[3]Outubro!$G$20</f>
        <v>30</v>
      </c>
      <c r="R7" s="17">
        <f>[3]Outubro!$G$21</f>
        <v>48</v>
      </c>
      <c r="S7" s="17">
        <f>[3]Outubro!$G$22</f>
        <v>38</v>
      </c>
      <c r="T7" s="17">
        <f>[3]Outubro!$G$23</f>
        <v>36</v>
      </c>
      <c r="U7" s="17">
        <f>[3]Outubro!$G$24</f>
        <v>31</v>
      </c>
      <c r="V7" s="17">
        <f>[3]Outubro!$G$25</f>
        <v>30</v>
      </c>
      <c r="W7" s="17">
        <f>[3]Outubro!$G$26</f>
        <v>24</v>
      </c>
      <c r="X7" s="17">
        <f>[3]Outubro!$G$27</f>
        <v>42</v>
      </c>
      <c r="Y7" s="17">
        <f>[3]Outubro!$G$28</f>
        <v>38</v>
      </c>
      <c r="Z7" s="17">
        <f>[3]Outubro!$G$29</f>
        <v>31</v>
      </c>
      <c r="AA7" s="17">
        <f>[3]Outubro!$G$30</f>
        <v>47</v>
      </c>
      <c r="AB7" s="17">
        <f>[3]Outubro!$G$31</f>
        <v>59</v>
      </c>
      <c r="AC7" s="17">
        <f>[3]Outubro!$G$32</f>
        <v>44</v>
      </c>
      <c r="AD7" s="17">
        <f>[3]Outubro!$G$33</f>
        <v>34</v>
      </c>
      <c r="AE7" s="17">
        <f>[3]Outubro!$G$34</f>
        <v>44</v>
      </c>
      <c r="AF7" s="17">
        <f>[3]Outubro!$G$35</f>
        <v>59</v>
      </c>
      <c r="AG7" s="28">
        <f t="shared" ref="AG7:AG16" si="2">MIN(B7:AF7)</f>
        <v>24</v>
      </c>
      <c r="AH7" s="31">
        <f t="shared" si="1"/>
        <v>43.387096774193552</v>
      </c>
    </row>
    <row r="8" spans="1:34" ht="17.100000000000001" customHeight="1" x14ac:dyDescent="0.2">
      <c r="A8" s="15" t="s">
        <v>74</v>
      </c>
      <c r="B8" s="17">
        <f>[4]Outubro!$G$5</f>
        <v>38</v>
      </c>
      <c r="C8" s="17">
        <f>[4]Outubro!$G$6</f>
        <v>33</v>
      </c>
      <c r="D8" s="17">
        <f>[4]Outubro!$G$7</f>
        <v>61</v>
      </c>
      <c r="E8" s="17">
        <f>[4]Outubro!$G$8</f>
        <v>52</v>
      </c>
      <c r="F8" s="17">
        <f>[4]Outubro!$G$9</f>
        <v>45</v>
      </c>
      <c r="G8" s="17">
        <f>[4]Outubro!$G$10</f>
        <v>36</v>
      </c>
      <c r="H8" s="17">
        <f>[4]Outubro!$G$11</f>
        <v>31</v>
      </c>
      <c r="I8" s="17">
        <f>[4]Outubro!$G$12</f>
        <v>29</v>
      </c>
      <c r="J8" s="17">
        <f>[4]Outubro!$G$13</f>
        <v>49</v>
      </c>
      <c r="K8" s="17">
        <f>[4]Outubro!$G$14</f>
        <v>60</v>
      </c>
      <c r="L8" s="17">
        <f>[4]Outubro!$G$15</f>
        <v>80</v>
      </c>
      <c r="M8" s="17">
        <f>[4]Outubro!$G$16</f>
        <v>90</v>
      </c>
      <c r="N8" s="17">
        <f>[4]Outubro!$G$17</f>
        <v>54</v>
      </c>
      <c r="O8" s="17">
        <f>[4]Outubro!$G$18</f>
        <v>34</v>
      </c>
      <c r="P8" s="17">
        <f>[4]Outubro!$G$19</f>
        <v>25</v>
      </c>
      <c r="Q8" s="17">
        <f>[4]Outubro!$G$20</f>
        <v>34</v>
      </c>
      <c r="R8" s="17">
        <f>[4]Outubro!$G$21</f>
        <v>30</v>
      </c>
      <c r="S8" s="17">
        <f>[4]Outubro!$G$22</f>
        <v>46</v>
      </c>
      <c r="T8" s="17">
        <f>[4]Outubro!$G$23</f>
        <v>41</v>
      </c>
      <c r="U8" s="17">
        <f>[4]Outubro!$G$24</f>
        <v>31</v>
      </c>
      <c r="V8" s="17">
        <f>[4]Outubro!$G$25</f>
        <v>33</v>
      </c>
      <c r="W8" s="17">
        <f>[4]Outubro!$G$26</f>
        <v>33</v>
      </c>
      <c r="X8" s="17">
        <f>[4]Outubro!$G$27</f>
        <v>51</v>
      </c>
      <c r="Y8" s="17">
        <f>[4]Outubro!$G$28</f>
        <v>50</v>
      </c>
      <c r="Z8" s="17">
        <f>[4]Outubro!$G$29</f>
        <v>49</v>
      </c>
      <c r="AA8" s="17">
        <f>[4]Outubro!$G$30</f>
        <v>56</v>
      </c>
      <c r="AB8" s="17">
        <f>[4]Outubro!$G$31</f>
        <v>59</v>
      </c>
      <c r="AC8" s="17">
        <f>[4]Outubro!$G$32</f>
        <v>53</v>
      </c>
      <c r="AD8" s="17">
        <f>[4]Outubro!$G$33</f>
        <v>46</v>
      </c>
      <c r="AE8" s="17">
        <f>[4]Outubro!$G$34</f>
        <v>46</v>
      </c>
      <c r="AF8" s="17">
        <f>[4]Outubro!$G$35</f>
        <v>62</v>
      </c>
      <c r="AG8" s="72">
        <f t="shared" si="2"/>
        <v>25</v>
      </c>
      <c r="AH8" s="31">
        <f t="shared" si="1"/>
        <v>46.354838709677416</v>
      </c>
    </row>
    <row r="9" spans="1:34" ht="17.100000000000001" customHeight="1" x14ac:dyDescent="0.2">
      <c r="A9" s="15" t="s">
        <v>45</v>
      </c>
      <c r="B9" s="17">
        <f>[5]Outubro!$G$5</f>
        <v>51</v>
      </c>
      <c r="C9" s="17">
        <f>[5]Outubro!$G$6</f>
        <v>43</v>
      </c>
      <c r="D9" s="17">
        <f>[5]Outubro!$G$7</f>
        <v>69</v>
      </c>
      <c r="E9" s="17">
        <f>[5]Outubro!$G$8</f>
        <v>51</v>
      </c>
      <c r="F9" s="17">
        <f>[5]Outubro!$G$9</f>
        <v>43</v>
      </c>
      <c r="G9" s="17">
        <f>[5]Outubro!$G$10</f>
        <v>38</v>
      </c>
      <c r="H9" s="17">
        <f>[5]Outubro!$G$11</f>
        <v>39</v>
      </c>
      <c r="I9" s="17">
        <f>[5]Outubro!$G$12</f>
        <v>39</v>
      </c>
      <c r="J9" s="17">
        <f>[5]Outubro!$G$13</f>
        <v>71</v>
      </c>
      <c r="K9" s="17">
        <f>[5]Outubro!$G$14</f>
        <v>74</v>
      </c>
      <c r="L9" s="17">
        <f>[5]Outubro!$G$15</f>
        <v>83</v>
      </c>
      <c r="M9" s="17">
        <f>[5]Outubro!$G$16</f>
        <v>75</v>
      </c>
      <c r="N9" s="17">
        <f>[5]Outubro!$G$17</f>
        <v>54</v>
      </c>
      <c r="O9" s="17">
        <f>[5]Outubro!$G$18</f>
        <v>42</v>
      </c>
      <c r="P9" s="17">
        <f>[5]Outubro!$G$19</f>
        <v>30</v>
      </c>
      <c r="Q9" s="17">
        <f>[5]Outubro!$G$20</f>
        <v>38</v>
      </c>
      <c r="R9" s="17">
        <f>[5]Outubro!$G$21</f>
        <v>58</v>
      </c>
      <c r="S9" s="17">
        <f>[5]Outubro!$G$22</f>
        <v>55</v>
      </c>
      <c r="T9" s="17">
        <f>[5]Outubro!$G$23</f>
        <v>44</v>
      </c>
      <c r="U9" s="17">
        <f>[5]Outubro!$G$24</f>
        <v>32</v>
      </c>
      <c r="V9" s="17">
        <f>[5]Outubro!$G$25</f>
        <v>34</v>
      </c>
      <c r="W9" s="17">
        <f>[5]Outubro!$G$26</f>
        <v>30</v>
      </c>
      <c r="X9" s="17">
        <f>[5]Outubro!$G$27</f>
        <v>46</v>
      </c>
      <c r="Y9" s="17">
        <f>[5]Outubro!$G$28</f>
        <v>33</v>
      </c>
      <c r="Z9" s="17">
        <f>[5]Outubro!$G$29</f>
        <v>40</v>
      </c>
      <c r="AA9" s="17">
        <f>[5]Outubro!$G$30</f>
        <v>51</v>
      </c>
      <c r="AB9" s="17">
        <f>[5]Outubro!$G$31</f>
        <v>69</v>
      </c>
      <c r="AC9" s="17">
        <f>[5]Outubro!$G$32</f>
        <v>52</v>
      </c>
      <c r="AD9" s="17">
        <f>[5]Outubro!$G$33</f>
        <v>39</v>
      </c>
      <c r="AE9" s="17">
        <f>[5]Outubro!$G$34</f>
        <v>49</v>
      </c>
      <c r="AF9" s="17">
        <f>[5]Outubro!$G$35</f>
        <v>61</v>
      </c>
      <c r="AG9" s="28">
        <f t="shared" ref="AG9" si="3">MIN(B9:AF9)</f>
        <v>30</v>
      </c>
      <c r="AH9" s="31">
        <f t="shared" ref="AH9" si="4">AVERAGE(B9:AF9)</f>
        <v>49.451612903225808</v>
      </c>
    </row>
    <row r="10" spans="1:34" ht="17.100000000000001" customHeight="1" x14ac:dyDescent="0.2">
      <c r="A10" s="15" t="s">
        <v>2</v>
      </c>
      <c r="B10" s="17">
        <f>[6]Outubro!$G$5</f>
        <v>38</v>
      </c>
      <c r="C10" s="17">
        <f>[6]Outubro!$G$6</f>
        <v>32</v>
      </c>
      <c r="D10" s="17">
        <f>[6]Outubro!$G$7</f>
        <v>56</v>
      </c>
      <c r="E10" s="17">
        <f>[6]Outubro!$G$8</f>
        <v>59</v>
      </c>
      <c r="F10" s="17">
        <f>[6]Outubro!$G$9</f>
        <v>33</v>
      </c>
      <c r="G10" s="17">
        <f>[6]Outubro!$G$10</f>
        <v>29</v>
      </c>
      <c r="H10" s="17">
        <f>[6]Outubro!$G$11</f>
        <v>42</v>
      </c>
      <c r="I10" s="17">
        <f>[6]Outubro!$G$12</f>
        <v>38</v>
      </c>
      <c r="J10" s="17">
        <f>[6]Outubro!$G$13</f>
        <v>48</v>
      </c>
      <c r="K10" s="17">
        <f>[6]Outubro!$G$14</f>
        <v>67</v>
      </c>
      <c r="L10" s="17">
        <f>[6]Outubro!$G$15</f>
        <v>77</v>
      </c>
      <c r="M10" s="17">
        <f>[6]Outubro!$G$16</f>
        <v>77</v>
      </c>
      <c r="N10" s="17">
        <f>[6]Outubro!$G$17</f>
        <v>44</v>
      </c>
      <c r="O10" s="17">
        <f>[6]Outubro!$G$18</f>
        <v>37</v>
      </c>
      <c r="P10" s="17">
        <f>[6]Outubro!$G$19</f>
        <v>34</v>
      </c>
      <c r="Q10" s="17">
        <f>[6]Outubro!$G$20</f>
        <v>28</v>
      </c>
      <c r="R10" s="17">
        <f>[6]Outubro!$G$21</f>
        <v>21</v>
      </c>
      <c r="S10" s="17">
        <f>[6]Outubro!$G$22</f>
        <v>26</v>
      </c>
      <c r="T10" s="17">
        <f>[6]Outubro!$G$23</f>
        <v>33</v>
      </c>
      <c r="U10" s="17">
        <f>[6]Outubro!$G$24</f>
        <v>37</v>
      </c>
      <c r="V10" s="17">
        <f>[6]Outubro!$G$25</f>
        <v>34</v>
      </c>
      <c r="W10" s="17">
        <f>[6]Outubro!$G$26</f>
        <v>31</v>
      </c>
      <c r="X10" s="17">
        <f>[6]Outubro!$G$27</f>
        <v>43</v>
      </c>
      <c r="Y10" s="17">
        <f>[6]Outubro!$G$28</f>
        <v>31</v>
      </c>
      <c r="Z10" s="17">
        <f>[6]Outubro!$G$29</f>
        <v>32</v>
      </c>
      <c r="AA10" s="17">
        <f>[6]Outubro!$G$30</f>
        <v>50</v>
      </c>
      <c r="AB10" s="17">
        <f>[6]Outubro!$G$31</f>
        <v>57</v>
      </c>
      <c r="AC10" s="17">
        <f>[6]Outubro!$G$32</f>
        <v>46</v>
      </c>
      <c r="AD10" s="17">
        <f>[6]Outubro!$G$33</f>
        <v>38</v>
      </c>
      <c r="AE10" s="17">
        <f>[6]Outubro!$G$34</f>
        <v>57</v>
      </c>
      <c r="AF10" s="17">
        <f>[6]Outubro!$G$35</f>
        <v>79</v>
      </c>
      <c r="AG10" s="28">
        <f t="shared" si="2"/>
        <v>21</v>
      </c>
      <c r="AH10" s="31">
        <f t="shared" si="1"/>
        <v>43.677419354838712</v>
      </c>
    </row>
    <row r="11" spans="1:34" ht="17.100000000000001" customHeight="1" x14ac:dyDescent="0.2">
      <c r="A11" s="15" t="s">
        <v>3</v>
      </c>
      <c r="B11" s="17">
        <f>[7]Outubro!$G$5</f>
        <v>33</v>
      </c>
      <c r="C11" s="17">
        <f>[7]Outubro!$G$6</f>
        <v>17</v>
      </c>
      <c r="D11" s="17">
        <f>[7]Outubro!$G$7</f>
        <v>42</v>
      </c>
      <c r="E11" s="17">
        <f>[7]Outubro!$G$8</f>
        <v>56</v>
      </c>
      <c r="F11" s="17">
        <f>[7]Outubro!$G$9</f>
        <v>35</v>
      </c>
      <c r="G11" s="17">
        <f>[7]Outubro!$G$10</f>
        <v>26</v>
      </c>
      <c r="H11" s="17">
        <f>[7]Outubro!$G$11</f>
        <v>26</v>
      </c>
      <c r="I11" s="17">
        <f>[7]Outubro!$G$12</f>
        <v>27</v>
      </c>
      <c r="J11" s="17">
        <f>[7]Outubro!$G$13</f>
        <v>28</v>
      </c>
      <c r="K11" s="17">
        <f>[7]Outubro!$G$14</f>
        <v>61</v>
      </c>
      <c r="L11" s="17">
        <f>[7]Outubro!$G$15</f>
        <v>58</v>
      </c>
      <c r="M11" s="17">
        <f>[7]Outubro!$G$16</f>
        <v>56</v>
      </c>
      <c r="N11" s="17">
        <f>[7]Outubro!$G$17</f>
        <v>32</v>
      </c>
      <c r="O11" s="17">
        <f>[7]Outubro!$G$18</f>
        <v>22</v>
      </c>
      <c r="P11" s="17">
        <f>[7]Outubro!$G$19</f>
        <v>13</v>
      </c>
      <c r="Q11" s="17">
        <f>[7]Outubro!$G$20</f>
        <v>13</v>
      </c>
      <c r="R11" s="17">
        <f>[7]Outubro!$G$21</f>
        <v>11</v>
      </c>
      <c r="S11" s="17">
        <f>[7]Outubro!$G$22</f>
        <v>23</v>
      </c>
      <c r="T11" s="17">
        <f>[7]Outubro!$G$23</f>
        <v>13</v>
      </c>
      <c r="U11" s="17">
        <f>[7]Outubro!$G$24</f>
        <v>16</v>
      </c>
      <c r="V11" s="17">
        <f>[7]Outubro!$G$25</f>
        <v>28</v>
      </c>
      <c r="W11" s="17">
        <f>[7]Outubro!$G$26</f>
        <v>26</v>
      </c>
      <c r="X11" s="17">
        <f>[7]Outubro!$G$27</f>
        <v>44</v>
      </c>
      <c r="Y11" s="17">
        <f>[7]Outubro!$G$28</f>
        <v>31</v>
      </c>
      <c r="Z11" s="17">
        <f>[7]Outubro!$G$29</f>
        <v>40</v>
      </c>
      <c r="AA11" s="17">
        <f>[7]Outubro!$G$30</f>
        <v>36</v>
      </c>
      <c r="AB11" s="17">
        <f>[7]Outubro!$G$31</f>
        <v>31</v>
      </c>
      <c r="AC11" s="17">
        <f>[7]Outubro!$G$32</f>
        <v>38</v>
      </c>
      <c r="AD11" s="17">
        <f>[7]Outubro!$G$33</f>
        <v>38</v>
      </c>
      <c r="AE11" s="17">
        <f>[7]Outubro!$G$34</f>
        <v>33</v>
      </c>
      <c r="AF11" s="17">
        <f>[7]Outubro!$G$35</f>
        <v>61</v>
      </c>
      <c r="AG11" s="28">
        <f t="shared" si="2"/>
        <v>11</v>
      </c>
      <c r="AH11" s="31">
        <f>AVERAGE(B11:AF11)</f>
        <v>32.70967741935484</v>
      </c>
    </row>
    <row r="12" spans="1:34" ht="17.100000000000001" customHeight="1" x14ac:dyDescent="0.2">
      <c r="A12" s="15" t="s">
        <v>4</v>
      </c>
      <c r="B12" s="17">
        <f>[8]Outubro!$G$5</f>
        <v>33</v>
      </c>
      <c r="C12" s="17">
        <f>[8]Outubro!$G$6</f>
        <v>21</v>
      </c>
      <c r="D12" s="17">
        <f>[8]Outubro!$G$7</f>
        <v>45</v>
      </c>
      <c r="E12" s="17">
        <f>[8]Outubro!$G$8</f>
        <v>54</v>
      </c>
      <c r="F12" s="17">
        <f>[8]Outubro!$G$9</f>
        <v>30</v>
      </c>
      <c r="G12" s="17">
        <f>[8]Outubro!$G$10</f>
        <v>23</v>
      </c>
      <c r="H12" s="17">
        <f>[8]Outubro!$G$11</f>
        <v>25</v>
      </c>
      <c r="I12" s="17">
        <f>[8]Outubro!$G$12</f>
        <v>25</v>
      </c>
      <c r="J12" s="17">
        <f>[8]Outubro!$G$13</f>
        <v>31</v>
      </c>
      <c r="K12" s="17">
        <f>[8]Outubro!$G$14</f>
        <v>66</v>
      </c>
      <c r="L12" s="17">
        <f>[8]Outubro!$G$15</f>
        <v>81</v>
      </c>
      <c r="M12" s="17">
        <f>[8]Outubro!$G$16</f>
        <v>62</v>
      </c>
      <c r="N12" s="17">
        <f>[8]Outubro!$G$17</f>
        <v>32</v>
      </c>
      <c r="O12" s="17">
        <f>[8]Outubro!$G$18</f>
        <v>19</v>
      </c>
      <c r="P12" s="17">
        <f>[8]Outubro!$G$19</f>
        <v>14</v>
      </c>
      <c r="Q12" s="17">
        <f>[8]Outubro!$G$20</f>
        <v>22</v>
      </c>
      <c r="R12" s="17">
        <f>[8]Outubro!$G$21</f>
        <v>12</v>
      </c>
      <c r="S12" s="17">
        <f>[8]Outubro!$G$22</f>
        <v>16</v>
      </c>
      <c r="T12" s="17">
        <f>[8]Outubro!$G$23</f>
        <v>11</v>
      </c>
      <c r="U12" s="17">
        <f>[8]Outubro!$G$24</f>
        <v>25</v>
      </c>
      <c r="V12" s="17">
        <f>[8]Outubro!$G$25</f>
        <v>31</v>
      </c>
      <c r="W12" s="17">
        <f>[8]Outubro!$G$26</f>
        <v>28</v>
      </c>
      <c r="X12" s="17">
        <f>[8]Outubro!$G$27</f>
        <v>39</v>
      </c>
      <c r="Y12" s="17">
        <f>[8]Outubro!$G$28</f>
        <v>33</v>
      </c>
      <c r="Z12" s="17">
        <f>[8]Outubro!$G$29</f>
        <v>35</v>
      </c>
      <c r="AA12" s="17">
        <f>[8]Outubro!$G$30</f>
        <v>50</v>
      </c>
      <c r="AB12" s="17">
        <f>[8]Outubro!$G$31</f>
        <v>45</v>
      </c>
      <c r="AC12" s="17">
        <f>[8]Outubro!$G$32</f>
        <v>55</v>
      </c>
      <c r="AD12" s="17">
        <f>[8]Outubro!$G$33</f>
        <v>42</v>
      </c>
      <c r="AE12" s="17">
        <f>[8]Outubro!$G$34</f>
        <v>43</v>
      </c>
      <c r="AF12" s="17">
        <f>[8]Outubro!$G$35</f>
        <v>72</v>
      </c>
      <c r="AG12" s="28">
        <f t="shared" si="2"/>
        <v>11</v>
      </c>
      <c r="AH12" s="31">
        <f t="shared" si="1"/>
        <v>36.12903225806452</v>
      </c>
    </row>
    <row r="13" spans="1:34" ht="17.100000000000001" customHeight="1" x14ac:dyDescent="0.2">
      <c r="A13" s="15" t="s">
        <v>5</v>
      </c>
      <c r="B13" s="17" t="str">
        <f>[9]Outubro!$G$5</f>
        <v>*</v>
      </c>
      <c r="C13" s="17" t="str">
        <f>[9]Outubro!$G$6</f>
        <v>*</v>
      </c>
      <c r="D13" s="17">
        <f>[9]Outubro!$G$7</f>
        <v>77</v>
      </c>
      <c r="E13" s="17">
        <f>[9]Outubro!$G$8</f>
        <v>67</v>
      </c>
      <c r="F13" s="17">
        <f>[9]Outubro!$G$9</f>
        <v>49</v>
      </c>
      <c r="G13" s="17">
        <f>[9]Outubro!$G$10</f>
        <v>42</v>
      </c>
      <c r="H13" s="17">
        <f>[9]Outubro!$G$11</f>
        <v>42</v>
      </c>
      <c r="I13" s="17">
        <f>[9]Outubro!$G$12</f>
        <v>42</v>
      </c>
      <c r="J13" s="17">
        <f>[9]Outubro!$G$13</f>
        <v>44</v>
      </c>
      <c r="K13" s="17">
        <f>[9]Outubro!$G$14</f>
        <v>57</v>
      </c>
      <c r="L13" s="17">
        <f>[9]Outubro!$G$15</f>
        <v>62</v>
      </c>
      <c r="M13" s="17">
        <f>[9]Outubro!$G$16</f>
        <v>57</v>
      </c>
      <c r="N13" s="17">
        <f>[9]Outubro!$G$17</f>
        <v>48</v>
      </c>
      <c r="O13" s="17">
        <f>[9]Outubro!$G$18</f>
        <v>27</v>
      </c>
      <c r="P13" s="17">
        <f>[9]Outubro!$G$19</f>
        <v>24</v>
      </c>
      <c r="Q13" s="17">
        <f>[9]Outubro!$G$20</f>
        <v>30</v>
      </c>
      <c r="R13" s="17">
        <f>[9]Outubro!$G$21</f>
        <v>38</v>
      </c>
      <c r="S13" s="17">
        <f>[9]Outubro!$G$22</f>
        <v>36</v>
      </c>
      <c r="T13" s="17">
        <f>[9]Outubro!$G$23</f>
        <v>33</v>
      </c>
      <c r="U13" s="17">
        <f>[9]Outubro!$G$24</f>
        <v>24</v>
      </c>
      <c r="V13" s="17">
        <f>[9]Outubro!$G$25</f>
        <v>27</v>
      </c>
      <c r="W13" s="17">
        <f>[9]Outubro!$G$26</f>
        <v>27</v>
      </c>
      <c r="X13" s="17">
        <f>[9]Outubro!$G$27</f>
        <v>30</v>
      </c>
      <c r="Y13" s="17">
        <f>[9]Outubro!$G$28</f>
        <v>37</v>
      </c>
      <c r="Z13" s="17">
        <f>[9]Outubro!$G$29</f>
        <v>37</v>
      </c>
      <c r="AA13" s="17">
        <f>[9]Outubro!$G$30</f>
        <v>45</v>
      </c>
      <c r="AB13" s="17">
        <f>[9]Outubro!$G$31</f>
        <v>36</v>
      </c>
      <c r="AC13" s="17">
        <f>[9]Outubro!$G$32</f>
        <v>51</v>
      </c>
      <c r="AD13" s="17">
        <f>[9]Outubro!$G$33</f>
        <v>43</v>
      </c>
      <c r="AE13" s="17">
        <f>[9]Outubro!$G$34</f>
        <v>52</v>
      </c>
      <c r="AF13" s="17">
        <f>[9]Outubro!$G$35</f>
        <v>62</v>
      </c>
      <c r="AG13" s="28">
        <f t="shared" si="2"/>
        <v>24</v>
      </c>
      <c r="AH13" s="31">
        <f t="shared" si="1"/>
        <v>42.96551724137931</v>
      </c>
    </row>
    <row r="14" spans="1:34" ht="17.100000000000001" customHeight="1" x14ac:dyDescent="0.2">
      <c r="A14" s="15" t="s">
        <v>47</v>
      </c>
      <c r="B14" s="17">
        <f>[10]Outubro!$G$5</f>
        <v>33</v>
      </c>
      <c r="C14" s="17">
        <f>[10]Outubro!$G$6</f>
        <v>20</v>
      </c>
      <c r="D14" s="17">
        <f>[10]Outubro!$G$7</f>
        <v>39</v>
      </c>
      <c r="E14" s="17">
        <f>[10]Outubro!$G$8</f>
        <v>44</v>
      </c>
      <c r="F14" s="17">
        <f>[10]Outubro!$G$9</f>
        <v>23</v>
      </c>
      <c r="G14" s="17">
        <f>[10]Outubro!$G$10</f>
        <v>20</v>
      </c>
      <c r="H14" s="17">
        <f>[10]Outubro!$G$11</f>
        <v>27</v>
      </c>
      <c r="I14" s="17">
        <f>[10]Outubro!$G$12</f>
        <v>22</v>
      </c>
      <c r="J14" s="17">
        <f>[10]Outubro!$G$13</f>
        <v>34</v>
      </c>
      <c r="K14" s="17">
        <f>[10]Outubro!$G$14</f>
        <v>55</v>
      </c>
      <c r="L14" s="17">
        <f>[10]Outubro!$G$15</f>
        <v>76</v>
      </c>
      <c r="M14" s="17">
        <f>[10]Outubro!$G$16</f>
        <v>51</v>
      </c>
      <c r="N14" s="17">
        <f>[10]Outubro!$G$17</f>
        <v>26</v>
      </c>
      <c r="O14" s="17">
        <f>[10]Outubro!$G$18</f>
        <v>27</v>
      </c>
      <c r="P14" s="17">
        <f>[10]Outubro!$G$19</f>
        <v>21</v>
      </c>
      <c r="Q14" s="17">
        <f>[10]Outubro!$G$20</f>
        <v>22</v>
      </c>
      <c r="R14" s="17">
        <f>[10]Outubro!$G$21</f>
        <v>11</v>
      </c>
      <c r="S14" s="17">
        <f>[10]Outubro!$G$22</f>
        <v>12</v>
      </c>
      <c r="T14" s="17">
        <f>[10]Outubro!$G$23</f>
        <v>17</v>
      </c>
      <c r="U14" s="17">
        <f>[10]Outubro!$G$24</f>
        <v>24</v>
      </c>
      <c r="V14" s="17">
        <f>[10]Outubro!$G$25</f>
        <v>28</v>
      </c>
      <c r="W14" s="17">
        <f>[10]Outubro!$G$26</f>
        <v>25</v>
      </c>
      <c r="X14" s="17">
        <f>[10]Outubro!$G$27</f>
        <v>28</v>
      </c>
      <c r="Y14" s="17">
        <f>[10]Outubro!$G$28</f>
        <v>23</v>
      </c>
      <c r="Z14" s="17">
        <f>[10]Outubro!$G$29</f>
        <v>38</v>
      </c>
      <c r="AA14" s="17">
        <f>[10]Outubro!$G$30</f>
        <v>46</v>
      </c>
      <c r="AB14" s="17">
        <f>[10]Outubro!$G$31</f>
        <v>33</v>
      </c>
      <c r="AC14" s="17">
        <f>[10]Outubro!$G$32</f>
        <v>62</v>
      </c>
      <c r="AD14" s="17">
        <f>[10]Outubro!$G$33</f>
        <v>39</v>
      </c>
      <c r="AE14" s="17">
        <f>[10]Outubro!$G$34</f>
        <v>44</v>
      </c>
      <c r="AF14" s="17">
        <f>[10]Outubro!$G$35</f>
        <v>71</v>
      </c>
      <c r="AG14" s="28">
        <f>MIN(B14:AF14)</f>
        <v>11</v>
      </c>
      <c r="AH14" s="31">
        <f>AVERAGE(B14:AF14)</f>
        <v>33.58064516129032</v>
      </c>
    </row>
    <row r="15" spans="1:34" ht="17.100000000000001" customHeight="1" x14ac:dyDescent="0.2">
      <c r="A15" s="15" t="s">
        <v>6</v>
      </c>
      <c r="B15" s="17">
        <f>[11]Outubro!$G$5</f>
        <v>28</v>
      </c>
      <c r="C15" s="17">
        <f>[11]Outubro!$G$6</f>
        <v>26</v>
      </c>
      <c r="D15" s="17">
        <f>[11]Outubro!$G$7</f>
        <v>57</v>
      </c>
      <c r="E15" s="17">
        <f>[11]Outubro!$G$8</f>
        <v>55</v>
      </c>
      <c r="F15" s="17">
        <f>[11]Outubro!$G$9</f>
        <v>30</v>
      </c>
      <c r="G15" s="17">
        <f>[11]Outubro!$G$10</f>
        <v>20</v>
      </c>
      <c r="H15" s="17">
        <f>[11]Outubro!$G$11</f>
        <v>35</v>
      </c>
      <c r="I15" s="17">
        <f>[11]Outubro!$G$12</f>
        <v>27</v>
      </c>
      <c r="J15" s="17">
        <f>[11]Outubro!$G$13</f>
        <v>36</v>
      </c>
      <c r="K15" s="17">
        <f>[11]Outubro!$G$14</f>
        <v>56</v>
      </c>
      <c r="L15" s="17">
        <f>[11]Outubro!$G$15</f>
        <v>75</v>
      </c>
      <c r="M15" s="17">
        <f>[11]Outubro!$G$16</f>
        <v>64</v>
      </c>
      <c r="N15" s="17">
        <f>[11]Outubro!$G$17</f>
        <v>40</v>
      </c>
      <c r="O15" s="17">
        <f>[11]Outubro!$G$18</f>
        <v>31</v>
      </c>
      <c r="P15" s="17">
        <f>[11]Outubro!$G$19</f>
        <v>29</v>
      </c>
      <c r="Q15" s="17">
        <f>[11]Outubro!$G$20</f>
        <v>24</v>
      </c>
      <c r="R15" s="17">
        <f>[11]Outubro!$G$21</f>
        <v>22</v>
      </c>
      <c r="S15" s="17">
        <f>[11]Outubro!$G$22</f>
        <v>27</v>
      </c>
      <c r="T15" s="17">
        <f>[11]Outubro!$G$23</f>
        <v>29</v>
      </c>
      <c r="U15" s="17">
        <f>[11]Outubro!$G$24</f>
        <v>30</v>
      </c>
      <c r="V15" s="17">
        <f>[11]Outubro!$G$25</f>
        <v>31</v>
      </c>
      <c r="W15" s="17">
        <f>[11]Outubro!$G$26</f>
        <v>25</v>
      </c>
      <c r="X15" s="17">
        <f>[11]Outubro!$G$27</f>
        <v>29</v>
      </c>
      <c r="Y15" s="17">
        <f>[11]Outubro!$G$28</f>
        <v>26</v>
      </c>
      <c r="Z15" s="17">
        <f>[11]Outubro!$G$29</f>
        <v>35</v>
      </c>
      <c r="AA15" s="17">
        <f>[11]Outubro!$G$30</f>
        <v>56</v>
      </c>
      <c r="AB15" s="17">
        <f>[11]Outubro!$G$31</f>
        <v>36</v>
      </c>
      <c r="AC15" s="17">
        <f>[11]Outubro!$G$32</f>
        <v>43</v>
      </c>
      <c r="AD15" s="17">
        <f>[11]Outubro!$G$33</f>
        <v>34</v>
      </c>
      <c r="AE15" s="17">
        <f>[11]Outubro!$G$34</f>
        <v>45</v>
      </c>
      <c r="AF15" s="17">
        <f>[11]Outubro!$G$35</f>
        <v>65</v>
      </c>
      <c r="AG15" s="28">
        <f t="shared" si="2"/>
        <v>20</v>
      </c>
      <c r="AH15" s="31">
        <f t="shared" si="1"/>
        <v>37.612903225806448</v>
      </c>
    </row>
    <row r="16" spans="1:34" ht="17.100000000000001" customHeight="1" x14ac:dyDescent="0.2">
      <c r="A16" s="15" t="s">
        <v>7</v>
      </c>
      <c r="B16" s="17">
        <f>[12]Outubro!$G$5</f>
        <v>42</v>
      </c>
      <c r="C16" s="17">
        <f>[12]Outubro!$G$6</f>
        <v>30</v>
      </c>
      <c r="D16" s="17">
        <f>[12]Outubro!$G$7</f>
        <v>54</v>
      </c>
      <c r="E16" s="17">
        <f>[12]Outubro!$G$8</f>
        <v>58</v>
      </c>
      <c r="F16" s="17">
        <f>[12]Outubro!$G$9</f>
        <v>40</v>
      </c>
      <c r="G16" s="17">
        <f>[12]Outubro!$G$10</f>
        <v>36</v>
      </c>
      <c r="H16" s="17">
        <f>[12]Outubro!$G$11</f>
        <v>30</v>
      </c>
      <c r="I16" s="17">
        <f>[12]Outubro!$G$12</f>
        <v>32</v>
      </c>
      <c r="J16" s="17">
        <f>[12]Outubro!$G$13</f>
        <v>40</v>
      </c>
      <c r="K16" s="17">
        <f>[12]Outubro!$G$14</f>
        <v>74</v>
      </c>
      <c r="L16" s="17">
        <f>[12]Outubro!$G$15</f>
        <v>85</v>
      </c>
      <c r="M16" s="17">
        <f>[12]Outubro!$G$16</f>
        <v>95</v>
      </c>
      <c r="N16" s="17">
        <f>[12]Outubro!$G$17</f>
        <v>69</v>
      </c>
      <c r="O16" s="17">
        <f>[12]Outubro!$G$18</f>
        <v>33</v>
      </c>
      <c r="P16" s="17">
        <f>[12]Outubro!$G$19</f>
        <v>28</v>
      </c>
      <c r="Q16" s="17">
        <f>[12]Outubro!$G$20</f>
        <v>30</v>
      </c>
      <c r="R16" s="17">
        <f>[12]Outubro!$G$21</f>
        <v>50</v>
      </c>
      <c r="S16" s="17">
        <f>[12]Outubro!$G$22</f>
        <v>44</v>
      </c>
      <c r="T16" s="17">
        <f>[12]Outubro!$G$23</f>
        <v>38</v>
      </c>
      <c r="U16" s="17">
        <f>[12]Outubro!$G$24</f>
        <v>31</v>
      </c>
      <c r="V16" s="17">
        <f>[12]Outubro!$G$25</f>
        <v>27</v>
      </c>
      <c r="W16" s="17">
        <f>[12]Outubro!$G$26</f>
        <v>28</v>
      </c>
      <c r="X16" s="17">
        <f>[12]Outubro!$G$27</f>
        <v>41</v>
      </c>
      <c r="Y16" s="17">
        <f>[12]Outubro!$G$28</f>
        <v>48</v>
      </c>
      <c r="Z16" s="17">
        <f>[12]Outubro!$G$29</f>
        <v>43</v>
      </c>
      <c r="AA16" s="17">
        <f>[12]Outubro!$G$30</f>
        <v>64</v>
      </c>
      <c r="AB16" s="17">
        <f>[12]Outubro!$G$31</f>
        <v>78</v>
      </c>
      <c r="AC16" s="17">
        <f>[12]Outubro!$G$32</f>
        <v>47</v>
      </c>
      <c r="AD16" s="17">
        <f>[12]Outubro!$G$33</f>
        <v>46</v>
      </c>
      <c r="AE16" s="17">
        <f>[12]Outubro!$G$34</f>
        <v>47</v>
      </c>
      <c r="AF16" s="17">
        <f>[12]Outubro!$G$35</f>
        <v>62</v>
      </c>
      <c r="AG16" s="28">
        <f t="shared" si="2"/>
        <v>27</v>
      </c>
      <c r="AH16" s="31">
        <f t="shared" si="1"/>
        <v>47.41935483870968</v>
      </c>
    </row>
    <row r="17" spans="1:34" ht="17.100000000000001" customHeight="1" x14ac:dyDescent="0.2">
      <c r="A17" s="15" t="s">
        <v>8</v>
      </c>
      <c r="B17" s="17">
        <f>[13]Outubro!$G$5</f>
        <v>49</v>
      </c>
      <c r="C17" s="17">
        <f>[13]Outubro!$G$6</f>
        <v>41</v>
      </c>
      <c r="D17" s="17">
        <f>[13]Outubro!$G$7</f>
        <v>78</v>
      </c>
      <c r="E17" s="17">
        <f>[13]Outubro!$G$8</f>
        <v>59</v>
      </c>
      <c r="F17" s="17">
        <f>[13]Outubro!$G$9</f>
        <v>52</v>
      </c>
      <c r="G17" s="17">
        <f>[13]Outubro!$G$10</f>
        <v>42</v>
      </c>
      <c r="H17" s="17">
        <f>[13]Outubro!$G$11</f>
        <v>34</v>
      </c>
      <c r="I17" s="17">
        <f>[13]Outubro!$G$12</f>
        <v>38</v>
      </c>
      <c r="J17" s="17">
        <f>[13]Outubro!$G$13</f>
        <v>61</v>
      </c>
      <c r="K17" s="17">
        <f>[13]Outubro!$G$14</f>
        <v>68</v>
      </c>
      <c r="L17" s="17">
        <f>[13]Outubro!$G$15</f>
        <v>78</v>
      </c>
      <c r="M17" s="17">
        <f>[13]Outubro!$G$16</f>
        <v>87</v>
      </c>
      <c r="N17" s="17">
        <f>[13]Outubro!$G$17</f>
        <v>61</v>
      </c>
      <c r="O17" s="17">
        <f>[13]Outubro!$G$18</f>
        <v>39</v>
      </c>
      <c r="P17" s="17">
        <f>[13]Outubro!$G$19</f>
        <v>30</v>
      </c>
      <c r="Q17" s="17">
        <f>[13]Outubro!$G$20</f>
        <v>35</v>
      </c>
      <c r="R17" s="17">
        <f>[13]Outubro!$G$21</f>
        <v>52</v>
      </c>
      <c r="S17" s="17">
        <f>[13]Outubro!$G$22</f>
        <v>57</v>
      </c>
      <c r="T17" s="17">
        <f>[13]Outubro!$G$23</f>
        <v>44</v>
      </c>
      <c r="U17" s="17">
        <f>[13]Outubro!$G$24</f>
        <v>35</v>
      </c>
      <c r="V17" s="17">
        <f>[13]Outubro!$G$25</f>
        <v>29</v>
      </c>
      <c r="W17" s="17">
        <f>[13]Outubro!$G$26</f>
        <v>33</v>
      </c>
      <c r="X17" s="17">
        <f>[13]Outubro!$G$27</f>
        <v>61</v>
      </c>
      <c r="Y17" s="17">
        <f>[13]Outubro!$G$28</f>
        <v>53</v>
      </c>
      <c r="Z17" s="17">
        <f>[13]Outubro!$G$29</f>
        <v>51</v>
      </c>
      <c r="AA17" s="17">
        <f>[13]Outubro!$G$30</f>
        <v>62</v>
      </c>
      <c r="AB17" s="17">
        <f>[13]Outubro!$G$31</f>
        <v>67</v>
      </c>
      <c r="AC17" s="17">
        <f>[13]Outubro!$G$32</f>
        <v>52</v>
      </c>
      <c r="AD17" s="17">
        <f>[13]Outubro!$G$33</f>
        <v>49</v>
      </c>
      <c r="AE17" s="17">
        <f>[13]Outubro!$G$34</f>
        <v>49</v>
      </c>
      <c r="AF17" s="17">
        <f>[13]Outubro!$G$35</f>
        <v>55</v>
      </c>
      <c r="AG17" s="28">
        <f>MIN(B17:AF17)</f>
        <v>29</v>
      </c>
      <c r="AH17" s="31">
        <f>AVERAGE(B17:AF17)</f>
        <v>51.645161290322584</v>
      </c>
    </row>
    <row r="18" spans="1:34" ht="17.100000000000001" customHeight="1" x14ac:dyDescent="0.2">
      <c r="A18" s="15" t="s">
        <v>9</v>
      </c>
      <c r="B18" s="17">
        <f>[14]Outubro!$G$5</f>
        <v>42</v>
      </c>
      <c r="C18" s="17">
        <f>[14]Outubro!$G$6</f>
        <v>34</v>
      </c>
      <c r="D18" s="17">
        <f>[14]Outubro!$G$7</f>
        <v>52</v>
      </c>
      <c r="E18" s="17">
        <f>[14]Outubro!$G$8</f>
        <v>55</v>
      </c>
      <c r="F18" s="17">
        <f>[14]Outubro!$G$9</f>
        <v>44</v>
      </c>
      <c r="G18" s="17">
        <f>[14]Outubro!$G$10</f>
        <v>40</v>
      </c>
      <c r="H18" s="17">
        <f>[14]Outubro!$G$11</f>
        <v>30</v>
      </c>
      <c r="I18" s="17">
        <f>[14]Outubro!$G$12</f>
        <v>35</v>
      </c>
      <c r="J18" s="17">
        <f>[14]Outubro!$G$13</f>
        <v>43</v>
      </c>
      <c r="K18" s="17">
        <f>[14]Outubro!$G$14</f>
        <v>64</v>
      </c>
      <c r="L18" s="17">
        <f>[14]Outubro!$G$15</f>
        <v>89</v>
      </c>
      <c r="M18" s="17">
        <f>[14]Outubro!$G$16</f>
        <v>90</v>
      </c>
      <c r="N18" s="17">
        <f>[14]Outubro!$G$17</f>
        <v>61</v>
      </c>
      <c r="O18" s="17">
        <f>[14]Outubro!$G$18</f>
        <v>36</v>
      </c>
      <c r="P18" s="17">
        <f>[14]Outubro!$G$19</f>
        <v>31</v>
      </c>
      <c r="Q18" s="17">
        <f>[14]Outubro!$G$20</f>
        <v>32</v>
      </c>
      <c r="R18" s="17">
        <f>[14]Outubro!$G$21</f>
        <v>43</v>
      </c>
      <c r="S18" s="17">
        <f>[14]Outubro!$G$22</f>
        <v>49</v>
      </c>
      <c r="T18" s="17">
        <f>[14]Outubro!$G$23</f>
        <v>40</v>
      </c>
      <c r="U18" s="17">
        <f>[14]Outubro!$G$24</f>
        <v>33</v>
      </c>
      <c r="V18" s="17">
        <f>[14]Outubro!$G$25</f>
        <v>31</v>
      </c>
      <c r="W18" s="17">
        <f>[14]Outubro!$G$26</f>
        <v>29</v>
      </c>
      <c r="X18" s="17">
        <f>[14]Outubro!$G$27</f>
        <v>42</v>
      </c>
      <c r="Y18" s="17">
        <f>[14]Outubro!$G$28</f>
        <v>52</v>
      </c>
      <c r="Z18" s="17">
        <f>[14]Outubro!$G$29</f>
        <v>46</v>
      </c>
      <c r="AA18" s="17">
        <f>[14]Outubro!$G$30</f>
        <v>57</v>
      </c>
      <c r="AB18" s="17">
        <f>[14]Outubro!$G$31</f>
        <v>71</v>
      </c>
      <c r="AC18" s="17">
        <f>[14]Outubro!$G$32</f>
        <v>46</v>
      </c>
      <c r="AD18" s="17">
        <f>[14]Outubro!$G$33</f>
        <v>47</v>
      </c>
      <c r="AE18" s="17">
        <f>[14]Outubro!$G$34</f>
        <v>48</v>
      </c>
      <c r="AF18" s="17">
        <f>[14]Outubro!$G$35</f>
        <v>59</v>
      </c>
      <c r="AG18" s="28">
        <f t="shared" ref="AG18:AG30" si="5">MIN(B18:AF18)</f>
        <v>29</v>
      </c>
      <c r="AH18" s="31">
        <f t="shared" ref="AH18:AH29" si="6">AVERAGE(B18:AF18)</f>
        <v>47.451612903225808</v>
      </c>
    </row>
    <row r="19" spans="1:34" ht="17.100000000000001" customHeight="1" x14ac:dyDescent="0.2">
      <c r="A19" s="15" t="s">
        <v>46</v>
      </c>
      <c r="B19" s="17">
        <f>[15]Outubro!$G$5</f>
        <v>43</v>
      </c>
      <c r="C19" s="17">
        <f>[15]Outubro!$G$6</f>
        <v>42</v>
      </c>
      <c r="D19" s="17">
        <f>[15]Outubro!$G$7</f>
        <v>62</v>
      </c>
      <c r="E19" s="17">
        <f>[15]Outubro!$G$8</f>
        <v>56</v>
      </c>
      <c r="F19" s="17">
        <f>[15]Outubro!$G$9</f>
        <v>41</v>
      </c>
      <c r="G19" s="17">
        <f>[15]Outubro!$G$10</f>
        <v>33</v>
      </c>
      <c r="H19" s="17">
        <f>[15]Outubro!$G$11</f>
        <v>44</v>
      </c>
      <c r="I19" s="17">
        <f>[15]Outubro!$G$12</f>
        <v>48</v>
      </c>
      <c r="J19" s="17">
        <f>[15]Outubro!$G$13</f>
        <v>53</v>
      </c>
      <c r="K19" s="17">
        <f>[15]Outubro!$G$14</f>
        <v>71</v>
      </c>
      <c r="L19" s="17">
        <f>[15]Outubro!$G$15</f>
        <v>81</v>
      </c>
      <c r="M19" s="17">
        <f>[15]Outubro!$G$16</f>
        <v>89</v>
      </c>
      <c r="N19" s="17">
        <f>[15]Outubro!$G$17</f>
        <v>55</v>
      </c>
      <c r="O19" s="17">
        <f>[15]Outubro!$G$18</f>
        <v>40</v>
      </c>
      <c r="P19" s="17">
        <f>[15]Outubro!$G$19</f>
        <v>32</v>
      </c>
      <c r="Q19" s="17">
        <f>[15]Outubro!$G$20</f>
        <v>34</v>
      </c>
      <c r="R19" s="17">
        <f>[15]Outubro!$G$21</f>
        <v>55</v>
      </c>
      <c r="S19" s="17">
        <f>[15]Outubro!$G$22</f>
        <v>42</v>
      </c>
      <c r="T19" s="17">
        <f>[15]Outubro!$G$23</f>
        <v>45</v>
      </c>
      <c r="U19" s="17">
        <f>[15]Outubro!$G$24</f>
        <v>36</v>
      </c>
      <c r="V19" s="17">
        <f>[15]Outubro!$G$25</f>
        <v>36</v>
      </c>
      <c r="W19" s="17">
        <f>[15]Outubro!$G$26</f>
        <v>29</v>
      </c>
      <c r="X19" s="17">
        <f>[15]Outubro!$G$27</f>
        <v>44</v>
      </c>
      <c r="Y19" s="17">
        <f>[15]Outubro!$G$28</f>
        <v>32</v>
      </c>
      <c r="Z19" s="17">
        <f>[15]Outubro!$G$29</f>
        <v>37</v>
      </c>
      <c r="AA19" s="17">
        <f>[15]Outubro!$G$30</f>
        <v>51</v>
      </c>
      <c r="AB19" s="17">
        <f>[15]Outubro!$G$31</f>
        <v>67</v>
      </c>
      <c r="AC19" s="17">
        <f>[15]Outubro!$G$32</f>
        <v>48</v>
      </c>
      <c r="AD19" s="17">
        <f>[15]Outubro!$G$33</f>
        <v>37</v>
      </c>
      <c r="AE19" s="17">
        <f>[15]Outubro!$G$34</f>
        <v>48</v>
      </c>
      <c r="AF19" s="17">
        <f>[15]Outubro!$G$35</f>
        <v>55</v>
      </c>
      <c r="AG19" s="28">
        <f t="shared" ref="AG19" si="7">MIN(B19:AF19)</f>
        <v>29</v>
      </c>
      <c r="AH19" s="31">
        <f t="shared" ref="AH19" si="8">AVERAGE(B19:AF19)</f>
        <v>47.935483870967744</v>
      </c>
    </row>
    <row r="20" spans="1:34" ht="17.100000000000001" customHeight="1" x14ac:dyDescent="0.2">
      <c r="A20" s="15" t="s">
        <v>10</v>
      </c>
      <c r="B20" s="17">
        <f>[16]Outubro!$G$5</f>
        <v>44</v>
      </c>
      <c r="C20" s="17">
        <f>[16]Outubro!$G$6</f>
        <v>36</v>
      </c>
      <c r="D20" s="17">
        <f>[16]Outubro!$G$7</f>
        <v>66</v>
      </c>
      <c r="E20" s="17">
        <f>[16]Outubro!$G$8</f>
        <v>62</v>
      </c>
      <c r="F20" s="17">
        <f>[16]Outubro!$G$9</f>
        <v>52</v>
      </c>
      <c r="G20" s="17">
        <f>[16]Outubro!$G$10</f>
        <v>41</v>
      </c>
      <c r="H20" s="17">
        <f>[16]Outubro!$G$11</f>
        <v>30</v>
      </c>
      <c r="I20" s="17">
        <f>[16]Outubro!$G$12</f>
        <v>36</v>
      </c>
      <c r="J20" s="17">
        <f>[16]Outubro!$G$13</f>
        <v>46</v>
      </c>
      <c r="K20" s="17">
        <f>[16]Outubro!$G$14</f>
        <v>63</v>
      </c>
      <c r="L20" s="17">
        <f>[16]Outubro!$G$15</f>
        <v>79</v>
      </c>
      <c r="M20" s="17">
        <f>[16]Outubro!$G$16</f>
        <v>93</v>
      </c>
      <c r="N20" s="17">
        <f>[16]Outubro!$G$17</f>
        <v>62</v>
      </c>
      <c r="O20" s="17">
        <f>[16]Outubro!$G$18</f>
        <v>35</v>
      </c>
      <c r="P20" s="17">
        <f>[16]Outubro!$G$19</f>
        <v>30</v>
      </c>
      <c r="Q20" s="17">
        <f>[16]Outubro!$G$20</f>
        <v>31</v>
      </c>
      <c r="R20" s="17">
        <f>[16]Outubro!$G$21</f>
        <v>55</v>
      </c>
      <c r="S20" s="17">
        <f>[16]Outubro!$G$22</f>
        <v>51</v>
      </c>
      <c r="T20" s="17">
        <f>[16]Outubro!$G$23</f>
        <v>38</v>
      </c>
      <c r="U20" s="17">
        <f>[16]Outubro!$G$24</f>
        <v>30</v>
      </c>
      <c r="V20" s="17">
        <f>[16]Outubro!$G$25</f>
        <v>28</v>
      </c>
      <c r="W20" s="17">
        <f>[16]Outubro!$G$26</f>
        <v>29</v>
      </c>
      <c r="X20" s="17">
        <f>[16]Outubro!$G$27</f>
        <v>48</v>
      </c>
      <c r="Y20" s="17">
        <f>[16]Outubro!$G$28</f>
        <v>47</v>
      </c>
      <c r="Z20" s="17">
        <f>[16]Outubro!$G$29</f>
        <v>44</v>
      </c>
      <c r="AA20" s="17">
        <f>[16]Outubro!$G$30</f>
        <v>65</v>
      </c>
      <c r="AB20" s="17">
        <f>[16]Outubro!$G$31</f>
        <v>83</v>
      </c>
      <c r="AC20" s="17">
        <f>[16]Outubro!$G$32</f>
        <v>45</v>
      </c>
      <c r="AD20" s="17">
        <f>[16]Outubro!$G$33</f>
        <v>48</v>
      </c>
      <c r="AE20" s="17">
        <f>[16]Outubro!$G$34</f>
        <v>47</v>
      </c>
      <c r="AF20" s="17">
        <f>[16]Outubro!$G$35</f>
        <v>59</v>
      </c>
      <c r="AG20" s="28">
        <f t="shared" si="5"/>
        <v>28</v>
      </c>
      <c r="AH20" s="31">
        <f t="shared" si="6"/>
        <v>49.12903225806452</v>
      </c>
    </row>
    <row r="21" spans="1:34" ht="17.100000000000001" customHeight="1" x14ac:dyDescent="0.2">
      <c r="A21" s="15" t="s">
        <v>11</v>
      </c>
      <c r="B21" s="17">
        <f>[17]Outubro!$G$5</f>
        <v>41</v>
      </c>
      <c r="C21" s="17">
        <f>[17]Outubro!$G$6</f>
        <v>33</v>
      </c>
      <c r="D21" s="17">
        <f>[17]Outubro!$G$7</f>
        <v>66</v>
      </c>
      <c r="E21" s="17">
        <f>[17]Outubro!$G$8</f>
        <v>57</v>
      </c>
      <c r="F21" s="17">
        <f>[17]Outubro!$G$9</f>
        <v>40</v>
      </c>
      <c r="G21" s="17">
        <f>[17]Outubro!$G$10</f>
        <v>35</v>
      </c>
      <c r="H21" s="17">
        <f>[17]Outubro!$G$11</f>
        <v>37</v>
      </c>
      <c r="I21" s="17">
        <f>[17]Outubro!$G$12</f>
        <v>39</v>
      </c>
      <c r="J21" s="17">
        <f>[17]Outubro!$G$13</f>
        <v>42</v>
      </c>
      <c r="K21" s="17">
        <f>[17]Outubro!$G$14</f>
        <v>75</v>
      </c>
      <c r="L21" s="17">
        <f>[17]Outubro!$G$15</f>
        <v>83</v>
      </c>
      <c r="M21" s="17">
        <f>[17]Outubro!$G$16</f>
        <v>90</v>
      </c>
      <c r="N21" s="17">
        <f>[17]Outubro!$G$17</f>
        <v>60</v>
      </c>
      <c r="O21" s="17">
        <f>[17]Outubro!$G$18</f>
        <v>39</v>
      </c>
      <c r="P21" s="17">
        <f>[17]Outubro!$G$19</f>
        <v>33</v>
      </c>
      <c r="Q21" s="17">
        <f>[17]Outubro!$G$20</f>
        <v>30</v>
      </c>
      <c r="R21" s="17">
        <f>[17]Outubro!$G$21</f>
        <v>43</v>
      </c>
      <c r="S21" s="17">
        <f>[17]Outubro!$G$22</f>
        <v>40</v>
      </c>
      <c r="T21" s="17">
        <f>[17]Outubro!$G$23</f>
        <v>37</v>
      </c>
      <c r="U21" s="17">
        <f>[17]Outubro!$G$24</f>
        <v>32</v>
      </c>
      <c r="V21" s="17">
        <f>[17]Outubro!$G$25</f>
        <v>27</v>
      </c>
      <c r="W21" s="17">
        <f>[17]Outubro!$G$26</f>
        <v>24</v>
      </c>
      <c r="X21" s="17">
        <f>[17]Outubro!$G$27</f>
        <v>50</v>
      </c>
      <c r="Y21" s="17">
        <f>[17]Outubro!$G$28</f>
        <v>43</v>
      </c>
      <c r="Z21" s="17">
        <f>[17]Outubro!$G$29</f>
        <v>30</v>
      </c>
      <c r="AA21" s="17">
        <f>[17]Outubro!$G$30</f>
        <v>60</v>
      </c>
      <c r="AB21" s="17">
        <f>[17]Outubro!$G$31</f>
        <v>77</v>
      </c>
      <c r="AC21" s="17">
        <f>[17]Outubro!$G$32</f>
        <v>49</v>
      </c>
      <c r="AD21" s="17">
        <f>[17]Outubro!$G$33</f>
        <v>42</v>
      </c>
      <c r="AE21" s="17">
        <f>[17]Outubro!$G$34</f>
        <v>46</v>
      </c>
      <c r="AF21" s="17">
        <f>[17]Outubro!$G$35</f>
        <v>59</v>
      </c>
      <c r="AG21" s="28">
        <f t="shared" si="5"/>
        <v>24</v>
      </c>
      <c r="AH21" s="31">
        <f t="shared" si="6"/>
        <v>47.064516129032256</v>
      </c>
    </row>
    <row r="22" spans="1:34" ht="17.100000000000001" customHeight="1" x14ac:dyDescent="0.2">
      <c r="A22" s="15" t="s">
        <v>12</v>
      </c>
      <c r="B22" s="17">
        <f>[18]Outubro!$G$5</f>
        <v>46</v>
      </c>
      <c r="C22" s="17">
        <f>[18]Outubro!$G$6</f>
        <v>44</v>
      </c>
      <c r="D22" s="17">
        <f>[18]Outubro!$G$7</f>
        <v>65</v>
      </c>
      <c r="E22" s="17">
        <f>[18]Outubro!$G$8</f>
        <v>60</v>
      </c>
      <c r="F22" s="17">
        <f>[18]Outubro!$G$9</f>
        <v>40</v>
      </c>
      <c r="G22" s="17">
        <f>[18]Outubro!$G$10</f>
        <v>34</v>
      </c>
      <c r="H22" s="17">
        <f>[18]Outubro!$G$11</f>
        <v>54</v>
      </c>
      <c r="I22" s="17">
        <f>[18]Outubro!$G$12</f>
        <v>48</v>
      </c>
      <c r="J22" s="17">
        <f>[18]Outubro!$G$13</f>
        <v>56</v>
      </c>
      <c r="K22" s="17">
        <f>[18]Outubro!$G$14</f>
        <v>67</v>
      </c>
      <c r="L22" s="17">
        <f>[18]Outubro!$G$15</f>
        <v>70</v>
      </c>
      <c r="M22" s="17">
        <f>[18]Outubro!$G$16</f>
        <v>75</v>
      </c>
      <c r="N22" s="17">
        <f>[18]Outubro!$G$17</f>
        <v>50</v>
      </c>
      <c r="O22" s="17">
        <f>[18]Outubro!$G$18</f>
        <v>35</v>
      </c>
      <c r="P22" s="17">
        <f>[18]Outubro!$G$19</f>
        <v>32</v>
      </c>
      <c r="Q22" s="17">
        <f>[18]Outubro!$G$20</f>
        <v>33</v>
      </c>
      <c r="R22" s="17">
        <f>[18]Outubro!$G$21</f>
        <v>46</v>
      </c>
      <c r="S22" s="17">
        <f>[18]Outubro!$G$22</f>
        <v>49</v>
      </c>
      <c r="T22" s="17">
        <f>[18]Outubro!$G$23</f>
        <v>46</v>
      </c>
      <c r="U22" s="17">
        <f>[18]Outubro!$G$24</f>
        <v>35</v>
      </c>
      <c r="V22" s="17">
        <f>[18]Outubro!$G$25</f>
        <v>32</v>
      </c>
      <c r="W22" s="17">
        <f>[18]Outubro!$G$26</f>
        <v>31</v>
      </c>
      <c r="X22" s="17">
        <f>[18]Outubro!$G$27</f>
        <v>38</v>
      </c>
      <c r="Y22" s="17">
        <f>[18]Outubro!$G$28</f>
        <v>34</v>
      </c>
      <c r="Z22" s="17">
        <f>[18]Outubro!$G$29</f>
        <v>34</v>
      </c>
      <c r="AA22" s="17">
        <f>[18]Outubro!$G$30</f>
        <v>58</v>
      </c>
      <c r="AB22" s="17">
        <f>[18]Outubro!$G$31</f>
        <v>72</v>
      </c>
      <c r="AC22" s="17">
        <f>[18]Outubro!$G$32</f>
        <v>47</v>
      </c>
      <c r="AD22" s="17">
        <f>[18]Outubro!$G$33</f>
        <v>39</v>
      </c>
      <c r="AE22" s="17">
        <f>[18]Outubro!$G$34</f>
        <v>57</v>
      </c>
      <c r="AF22" s="17">
        <f>[18]Outubro!$G$35</f>
        <v>65</v>
      </c>
      <c r="AG22" s="28">
        <f t="shared" si="5"/>
        <v>31</v>
      </c>
      <c r="AH22" s="31">
        <f t="shared" si="6"/>
        <v>48.12903225806452</v>
      </c>
    </row>
    <row r="23" spans="1:34" ht="17.100000000000001" customHeight="1" x14ac:dyDescent="0.2">
      <c r="A23" s="15" t="s">
        <v>13</v>
      </c>
      <c r="B23" s="17" t="str">
        <f>[19]Outubro!$G$5</f>
        <v>*</v>
      </c>
      <c r="C23" s="17">
        <f>[19]Outubro!$G$6</f>
        <v>39</v>
      </c>
      <c r="D23" s="17">
        <f>[19]Outubro!$G$7</f>
        <v>60</v>
      </c>
      <c r="E23" s="17">
        <f>[19]Outubro!$G$8</f>
        <v>65</v>
      </c>
      <c r="F23" s="17">
        <f>[19]Outubro!$G$9</f>
        <v>40</v>
      </c>
      <c r="G23" s="17">
        <f>[19]Outubro!$G$10</f>
        <v>30</v>
      </c>
      <c r="H23" s="17">
        <f>[19]Outubro!$G$11</f>
        <v>45</v>
      </c>
      <c r="I23" s="17">
        <f>[19]Outubro!$G$12</f>
        <v>41</v>
      </c>
      <c r="J23" s="17">
        <f>[19]Outubro!$G$13</f>
        <v>53</v>
      </c>
      <c r="K23" s="17">
        <f>[19]Outubro!$G$14</f>
        <v>65</v>
      </c>
      <c r="L23" s="17">
        <f>[19]Outubro!$G$15</f>
        <v>66</v>
      </c>
      <c r="M23" s="17">
        <f>[19]Outubro!$G$16</f>
        <v>61</v>
      </c>
      <c r="N23" s="17">
        <f>[19]Outubro!$G$17</f>
        <v>45</v>
      </c>
      <c r="O23" s="17">
        <f>[19]Outubro!$G$18</f>
        <v>34</v>
      </c>
      <c r="P23" s="17">
        <f>[19]Outubro!$G$19</f>
        <v>29</v>
      </c>
      <c r="Q23" s="17">
        <f>[19]Outubro!$G$20</f>
        <v>26</v>
      </c>
      <c r="R23" s="17">
        <f>[19]Outubro!$G$21</f>
        <v>36</v>
      </c>
      <c r="S23" s="17">
        <f>[19]Outubro!$G$22</f>
        <v>47</v>
      </c>
      <c r="T23" s="17">
        <f>[19]Outubro!$G$23</f>
        <v>36</v>
      </c>
      <c r="U23" s="17">
        <f>[19]Outubro!$G$24</f>
        <v>27</v>
      </c>
      <c r="V23" s="17">
        <f>[19]Outubro!$G$25</f>
        <v>27</v>
      </c>
      <c r="W23" s="17">
        <f>[19]Outubro!$G$26</f>
        <v>23</v>
      </c>
      <c r="X23" s="17">
        <f>[19]Outubro!$G$27</f>
        <v>30</v>
      </c>
      <c r="Y23" s="17">
        <f>[19]Outubro!$G$28</f>
        <v>33</v>
      </c>
      <c r="Z23" s="17">
        <f>[19]Outubro!$G$29</f>
        <v>37</v>
      </c>
      <c r="AA23" s="17">
        <f>[19]Outubro!$G$30</f>
        <v>59</v>
      </c>
      <c r="AB23" s="17" t="str">
        <f>[19]Outubro!$G$31</f>
        <v>*</v>
      </c>
      <c r="AC23" s="17" t="str">
        <f>[19]Outubro!$G$32</f>
        <v>*</v>
      </c>
      <c r="AD23" s="17" t="str">
        <f>[19]Outubro!$G$33</f>
        <v>*</v>
      </c>
      <c r="AE23" s="17" t="str">
        <f>[19]Outubro!$G$34</f>
        <v>*</v>
      </c>
      <c r="AF23" s="17" t="str">
        <f>[19]Outubro!$G$35</f>
        <v>*</v>
      </c>
      <c r="AG23" s="28">
        <f t="shared" si="5"/>
        <v>23</v>
      </c>
      <c r="AH23" s="31">
        <f t="shared" si="6"/>
        <v>42.16</v>
      </c>
    </row>
    <row r="24" spans="1:34" ht="17.100000000000001" customHeight="1" x14ac:dyDescent="0.2">
      <c r="A24" s="15" t="s">
        <v>14</v>
      </c>
      <c r="B24" s="17">
        <f>[20]Outubro!$G$5</f>
        <v>35</v>
      </c>
      <c r="C24" s="17">
        <f>[20]Outubro!$G$6</f>
        <v>17</v>
      </c>
      <c r="D24" s="17">
        <f>[20]Outubro!$G$7</f>
        <v>44</v>
      </c>
      <c r="E24" s="17">
        <f>[20]Outubro!$G$8</f>
        <v>54</v>
      </c>
      <c r="F24" s="17">
        <f>[20]Outubro!$G$9</f>
        <v>31</v>
      </c>
      <c r="G24" s="17">
        <f>[20]Outubro!$G$10</f>
        <v>25</v>
      </c>
      <c r="H24" s="17">
        <f>[20]Outubro!$G$11</f>
        <v>23</v>
      </c>
      <c r="I24" s="17">
        <f>[20]Outubro!$G$12</f>
        <v>25</v>
      </c>
      <c r="J24" s="17">
        <f>[20]Outubro!$G$13</f>
        <v>24</v>
      </c>
      <c r="K24" s="17">
        <f>[20]Outubro!$G$14</f>
        <v>57</v>
      </c>
      <c r="L24" s="17">
        <f>[20]Outubro!$G$15</f>
        <v>60</v>
      </c>
      <c r="M24" s="17">
        <f>[20]Outubro!$G$16</f>
        <v>59</v>
      </c>
      <c r="N24" s="17">
        <f>[20]Outubro!$G$17</f>
        <v>33</v>
      </c>
      <c r="O24" s="17">
        <f>[20]Outubro!$G$18</f>
        <v>22</v>
      </c>
      <c r="P24" s="17">
        <f>[20]Outubro!$G$19</f>
        <v>13</v>
      </c>
      <c r="Q24" s="17">
        <f>[20]Outubro!$G$20</f>
        <v>13</v>
      </c>
      <c r="R24" s="17">
        <f>[20]Outubro!$G$21</f>
        <v>11</v>
      </c>
      <c r="S24" s="17">
        <f>[20]Outubro!$G$22</f>
        <v>27</v>
      </c>
      <c r="T24" s="17">
        <f>[20]Outubro!$G$23</f>
        <v>15</v>
      </c>
      <c r="U24" s="17">
        <f>[20]Outubro!$G$24</f>
        <v>15</v>
      </c>
      <c r="V24" s="17">
        <f>[20]Outubro!$G$25</f>
        <v>28</v>
      </c>
      <c r="W24" s="17">
        <f>[20]Outubro!$G$26</f>
        <v>32</v>
      </c>
      <c r="X24" s="17">
        <f>[20]Outubro!$G$27</f>
        <v>49</v>
      </c>
      <c r="Y24" s="17">
        <f>[20]Outubro!$G$28</f>
        <v>41</v>
      </c>
      <c r="Z24" s="17">
        <f>[20]Outubro!$G$29</f>
        <v>59</v>
      </c>
      <c r="AA24" s="17">
        <f>[20]Outubro!$G$30</f>
        <v>41</v>
      </c>
      <c r="AB24" s="17">
        <f>[20]Outubro!$G$31</f>
        <v>41</v>
      </c>
      <c r="AC24" s="17">
        <f>[20]Outubro!$G$32</f>
        <v>59</v>
      </c>
      <c r="AD24" s="17">
        <f>[20]Outubro!$G$33</f>
        <v>41</v>
      </c>
      <c r="AE24" s="17">
        <f>[20]Outubro!$G$34</f>
        <v>38</v>
      </c>
      <c r="AF24" s="17">
        <f>[20]Outubro!$G$35</f>
        <v>64</v>
      </c>
      <c r="AG24" s="28">
        <f t="shared" si="5"/>
        <v>11</v>
      </c>
      <c r="AH24" s="31">
        <f t="shared" si="6"/>
        <v>35.354838709677416</v>
      </c>
    </row>
    <row r="25" spans="1:34" ht="17.100000000000001" customHeight="1" x14ac:dyDescent="0.2">
      <c r="A25" s="15" t="s">
        <v>15</v>
      </c>
      <c r="B25" s="17">
        <f>[21]Outubro!$G$5</f>
        <v>46</v>
      </c>
      <c r="C25" s="17">
        <f>[21]Outubro!$G$6</f>
        <v>34</v>
      </c>
      <c r="D25" s="17">
        <f>[21]Outubro!$G$7</f>
        <v>57</v>
      </c>
      <c r="E25" s="17">
        <f>[21]Outubro!$G$8</f>
        <v>61</v>
      </c>
      <c r="F25" s="17">
        <f>[21]Outubro!$G$9</f>
        <v>42</v>
      </c>
      <c r="G25" s="17">
        <f>[21]Outubro!$G$10</f>
        <v>42</v>
      </c>
      <c r="H25" s="17">
        <f>[21]Outubro!$G$11</f>
        <v>33</v>
      </c>
      <c r="I25" s="17">
        <f>[21]Outubro!$G$12</f>
        <v>43</v>
      </c>
      <c r="J25" s="17">
        <f>[21]Outubro!$G$13</f>
        <v>55</v>
      </c>
      <c r="K25" s="17">
        <f>[21]Outubro!$G$14</f>
        <v>86</v>
      </c>
      <c r="L25" s="17">
        <f>[21]Outubro!$G$15</f>
        <v>90</v>
      </c>
      <c r="M25" s="17">
        <f>[21]Outubro!$G$16</f>
        <v>94</v>
      </c>
      <c r="N25" s="17">
        <f>[21]Outubro!$G$17</f>
        <v>71</v>
      </c>
      <c r="O25" s="17">
        <f>[21]Outubro!$G$18</f>
        <v>38</v>
      </c>
      <c r="P25" s="17">
        <f>[21]Outubro!$G$19</f>
        <v>33</v>
      </c>
      <c r="Q25" s="17">
        <f>[21]Outubro!$G$20</f>
        <v>41</v>
      </c>
      <c r="R25" s="17">
        <f>[21]Outubro!$G$21</f>
        <v>48</v>
      </c>
      <c r="S25" s="17">
        <f>[21]Outubro!$G$22</f>
        <v>46</v>
      </c>
      <c r="T25" s="17">
        <f>[21]Outubro!$G$23</f>
        <v>41</v>
      </c>
      <c r="U25" s="17">
        <f>[21]Outubro!$G$24</f>
        <v>37</v>
      </c>
      <c r="V25" s="17">
        <f>[21]Outubro!$G$25</f>
        <v>33</v>
      </c>
      <c r="W25" s="17">
        <f>[21]Outubro!$G$26</f>
        <v>32</v>
      </c>
      <c r="X25" s="17">
        <f>[21]Outubro!$G$27</f>
        <v>42</v>
      </c>
      <c r="Y25" s="17">
        <f>[21]Outubro!$G$28</f>
        <v>44</v>
      </c>
      <c r="Z25" s="17">
        <f>[21]Outubro!$G$29</f>
        <v>35</v>
      </c>
      <c r="AA25" s="17">
        <f>[21]Outubro!$G$30</f>
        <v>64</v>
      </c>
      <c r="AB25" s="17">
        <f>[21]Outubro!$G$31</f>
        <v>84</v>
      </c>
      <c r="AC25" s="17">
        <f>[21]Outubro!$G$32</f>
        <v>51</v>
      </c>
      <c r="AD25" s="17">
        <f>[21]Outubro!$G$33</f>
        <v>46</v>
      </c>
      <c r="AE25" s="17">
        <f>[21]Outubro!$G$34</f>
        <v>49</v>
      </c>
      <c r="AF25" s="17">
        <f>[21]Outubro!$G$35</f>
        <v>67</v>
      </c>
      <c r="AG25" s="28">
        <f t="shared" si="5"/>
        <v>32</v>
      </c>
      <c r="AH25" s="31">
        <f t="shared" si="6"/>
        <v>51.12903225806452</v>
      </c>
    </row>
    <row r="26" spans="1:34" ht="17.100000000000001" customHeight="1" x14ac:dyDescent="0.2">
      <c r="A26" s="15" t="s">
        <v>16</v>
      </c>
      <c r="B26" s="17">
        <f>[22]Outubro!$G$5</f>
        <v>41</v>
      </c>
      <c r="C26" s="17">
        <f>[22]Outubro!$G$6</f>
        <v>39</v>
      </c>
      <c r="D26" s="17">
        <f>[22]Outubro!$G$7</f>
        <v>57</v>
      </c>
      <c r="E26" s="17">
        <f>[22]Outubro!$G$8</f>
        <v>62</v>
      </c>
      <c r="F26" s="17">
        <f>[22]Outubro!$G$9</f>
        <v>44</v>
      </c>
      <c r="G26" s="17">
        <f>[22]Outubro!$G$10</f>
        <v>32</v>
      </c>
      <c r="H26" s="17">
        <f>[22]Outubro!$G$11</f>
        <v>37</v>
      </c>
      <c r="I26" s="17">
        <f>[22]Outubro!$G$12</f>
        <v>36</v>
      </c>
      <c r="J26" s="17">
        <f>[22]Outubro!$G$13</f>
        <v>65</v>
      </c>
      <c r="K26" s="17">
        <f>[22]Outubro!$G$14</f>
        <v>63</v>
      </c>
      <c r="L26" s="17">
        <f>[22]Outubro!$G$15</f>
        <v>76</v>
      </c>
      <c r="M26" s="17">
        <f>[22]Outubro!$G$16</f>
        <v>68</v>
      </c>
      <c r="N26" s="17">
        <f>[22]Outubro!$G$17</f>
        <v>53</v>
      </c>
      <c r="O26" s="17">
        <f>[22]Outubro!$G$18</f>
        <v>30</v>
      </c>
      <c r="P26" s="17">
        <f>[22]Outubro!$G$19</f>
        <v>31</v>
      </c>
      <c r="Q26" s="17">
        <f>[22]Outubro!$G$20</f>
        <v>36</v>
      </c>
      <c r="R26" s="17">
        <f>[22]Outubro!$G$21</f>
        <v>53</v>
      </c>
      <c r="S26" s="17">
        <f>[22]Outubro!$G$22</f>
        <v>53</v>
      </c>
      <c r="T26" s="17">
        <f>[22]Outubro!$G$23</f>
        <v>37</v>
      </c>
      <c r="U26" s="17">
        <f>[22]Outubro!$G$24</f>
        <v>22</v>
      </c>
      <c r="V26" s="17">
        <f>[22]Outubro!$G$25</f>
        <v>25</v>
      </c>
      <c r="W26" s="17">
        <f>[22]Outubro!$G$26</f>
        <v>24</v>
      </c>
      <c r="X26" s="17">
        <f>[22]Outubro!$G$27</f>
        <v>47</v>
      </c>
      <c r="Y26" s="17">
        <f>[22]Outubro!$G$28</f>
        <v>36</v>
      </c>
      <c r="Z26" s="17">
        <f>[22]Outubro!$G$29</f>
        <v>29</v>
      </c>
      <c r="AA26" s="17">
        <f>[22]Outubro!$G$30</f>
        <v>40</v>
      </c>
      <c r="AB26" s="17">
        <f>[22]Outubro!$G$31</f>
        <v>54</v>
      </c>
      <c r="AC26" s="17">
        <f>[22]Outubro!$G$32</f>
        <v>47</v>
      </c>
      <c r="AD26" s="17">
        <f>[22]Outubro!$G$33</f>
        <v>31</v>
      </c>
      <c r="AE26" s="17">
        <f>[22]Outubro!$G$34</f>
        <v>48</v>
      </c>
      <c r="AF26" s="17">
        <f>[22]Outubro!$G$35</f>
        <v>67</v>
      </c>
      <c r="AG26" s="28">
        <f t="shared" si="5"/>
        <v>22</v>
      </c>
      <c r="AH26" s="31">
        <f t="shared" si="6"/>
        <v>44.612903225806448</v>
      </c>
    </row>
    <row r="27" spans="1:34" ht="17.100000000000001" customHeight="1" x14ac:dyDescent="0.2">
      <c r="A27" s="15" t="s">
        <v>17</v>
      </c>
      <c r="B27" s="17">
        <f>[23]Outubro!$G$5</f>
        <v>39</v>
      </c>
      <c r="C27" s="17">
        <f>[23]Outubro!$G$6</f>
        <v>33</v>
      </c>
      <c r="D27" s="17">
        <f>[23]Outubro!$G$7</f>
        <v>56</v>
      </c>
      <c r="E27" s="17">
        <f>[23]Outubro!$G$8</f>
        <v>51</v>
      </c>
      <c r="F27" s="17">
        <f>[23]Outubro!$G$9</f>
        <v>40</v>
      </c>
      <c r="G27" s="17">
        <f>[23]Outubro!$G$10</f>
        <v>36</v>
      </c>
      <c r="H27" s="17">
        <f>[23]Outubro!$G$11</f>
        <v>31</v>
      </c>
      <c r="I27" s="17">
        <f>[23]Outubro!$G$12</f>
        <v>36</v>
      </c>
      <c r="J27" s="17">
        <f>[23]Outubro!$G$13</f>
        <v>43</v>
      </c>
      <c r="K27" s="17">
        <f>[23]Outubro!$G$14</f>
        <v>73</v>
      </c>
      <c r="L27" s="17">
        <f>[23]Outubro!$G$15</f>
        <v>82</v>
      </c>
      <c r="M27" s="17">
        <f>[23]Outubro!$G$16</f>
        <v>91</v>
      </c>
      <c r="N27" s="17">
        <f>[23]Outubro!$G$17</f>
        <v>60</v>
      </c>
      <c r="O27" s="17">
        <f>[23]Outubro!$G$18</f>
        <v>33</v>
      </c>
      <c r="P27" s="17">
        <f>[23]Outubro!$G$19</f>
        <v>29</v>
      </c>
      <c r="Q27" s="17">
        <f>[23]Outubro!$G$20</f>
        <v>27</v>
      </c>
      <c r="R27" s="17">
        <f>[23]Outubro!$G$21</f>
        <v>55</v>
      </c>
      <c r="S27" s="17">
        <f>[23]Outubro!$G$22</f>
        <v>43</v>
      </c>
      <c r="T27" s="17">
        <f>[23]Outubro!$G$23</f>
        <v>36</v>
      </c>
      <c r="U27" s="17">
        <f>[23]Outubro!$G$24</f>
        <v>31</v>
      </c>
      <c r="V27" s="17">
        <f>[23]Outubro!$G$25</f>
        <v>27</v>
      </c>
      <c r="W27" s="17">
        <f>[23]Outubro!$G$26</f>
        <v>27</v>
      </c>
      <c r="X27" s="17">
        <f>[23]Outubro!$G$27</f>
        <v>47</v>
      </c>
      <c r="Y27" s="17">
        <f>[23]Outubro!$G$28</f>
        <v>55</v>
      </c>
      <c r="Z27" s="17">
        <f>[23]Outubro!$G$29</f>
        <v>42</v>
      </c>
      <c r="AA27" s="17">
        <f>[23]Outubro!$G$30</f>
        <v>70</v>
      </c>
      <c r="AB27" s="17">
        <f>[23]Outubro!$G$31</f>
        <v>85</v>
      </c>
      <c r="AC27" s="17">
        <f>[23]Outubro!$G$32</f>
        <v>44</v>
      </c>
      <c r="AD27" s="17">
        <f>[23]Outubro!$G$33</f>
        <v>45</v>
      </c>
      <c r="AE27" s="17">
        <f>[23]Outubro!$G$34</f>
        <v>49</v>
      </c>
      <c r="AF27" s="17">
        <f>[23]Outubro!$G$35</f>
        <v>58</v>
      </c>
      <c r="AG27" s="28">
        <f t="shared" si="5"/>
        <v>27</v>
      </c>
      <c r="AH27" s="31">
        <f t="shared" si="6"/>
        <v>47.548387096774192</v>
      </c>
    </row>
    <row r="28" spans="1:34" ht="17.100000000000001" customHeight="1" x14ac:dyDescent="0.2">
      <c r="A28" s="15" t="s">
        <v>18</v>
      </c>
      <c r="B28" s="17">
        <f>[24]Outubro!$G$5</f>
        <v>40</v>
      </c>
      <c r="C28" s="17">
        <f>[24]Outubro!$G$6</f>
        <v>29</v>
      </c>
      <c r="D28" s="17">
        <f>[24]Outubro!$G$7</f>
        <v>57</v>
      </c>
      <c r="E28" s="17">
        <f>[24]Outubro!$G$8</f>
        <v>67</v>
      </c>
      <c r="F28" s="17">
        <f>[24]Outubro!$G$9</f>
        <v>37</v>
      </c>
      <c r="G28" s="17">
        <f>[24]Outubro!$G$10</f>
        <v>31</v>
      </c>
      <c r="H28" s="17">
        <f>[24]Outubro!$G$11</f>
        <v>37</v>
      </c>
      <c r="I28" s="17">
        <f>[24]Outubro!$G$12</f>
        <v>31</v>
      </c>
      <c r="J28" s="17">
        <f>[24]Outubro!$G$13</f>
        <v>43</v>
      </c>
      <c r="K28" s="17">
        <f>[24]Outubro!$G$14</f>
        <v>57</v>
      </c>
      <c r="L28" s="17">
        <f>[24]Outubro!$G$15</f>
        <v>84</v>
      </c>
      <c r="M28" s="17">
        <f>[24]Outubro!$G$16</f>
        <v>78</v>
      </c>
      <c r="N28" s="17">
        <f>[24]Outubro!$G$17</f>
        <v>42</v>
      </c>
      <c r="O28" s="17">
        <f>[24]Outubro!$G$18</f>
        <v>35</v>
      </c>
      <c r="P28" s="17">
        <f>[24]Outubro!$G$19</f>
        <v>30</v>
      </c>
      <c r="Q28" s="17">
        <f>[24]Outubro!$G$20</f>
        <v>24</v>
      </c>
      <c r="R28" s="17">
        <f>[24]Outubro!$G$21</f>
        <v>20</v>
      </c>
      <c r="S28" s="17">
        <f>[24]Outubro!$G$22</f>
        <v>26</v>
      </c>
      <c r="T28" s="17">
        <f>[24]Outubro!$G$23</f>
        <v>24</v>
      </c>
      <c r="U28" s="17">
        <f>[24]Outubro!$G$24</f>
        <v>32</v>
      </c>
      <c r="V28" s="17">
        <f>[24]Outubro!$G$25</f>
        <v>33</v>
      </c>
      <c r="W28" s="17">
        <f>[24]Outubro!$G$26</f>
        <v>30</v>
      </c>
      <c r="X28" s="17">
        <f>[24]Outubro!$G$27</f>
        <v>43</v>
      </c>
      <c r="Y28" s="17">
        <f>[24]Outubro!$G$28</f>
        <v>30</v>
      </c>
      <c r="Z28" s="17">
        <f>[24]Outubro!$G$29</f>
        <v>33</v>
      </c>
      <c r="AA28" s="17">
        <f>[24]Outubro!$G$30</f>
        <v>49</v>
      </c>
      <c r="AB28" s="17">
        <f>[24]Outubro!$G$31</f>
        <v>44</v>
      </c>
      <c r="AC28" s="17">
        <f>[24]Outubro!$G$32</f>
        <v>50</v>
      </c>
      <c r="AD28" s="17">
        <f>[24]Outubro!$G$33</f>
        <v>37</v>
      </c>
      <c r="AE28" s="17">
        <f>[24]Outubro!$G$34</f>
        <v>52</v>
      </c>
      <c r="AF28" s="17">
        <f>[24]Outubro!$G$35</f>
        <v>79</v>
      </c>
      <c r="AG28" s="28">
        <f>MIN(B28:AF28)</f>
        <v>20</v>
      </c>
      <c r="AH28" s="31">
        <f t="shared" si="6"/>
        <v>42.064516129032256</v>
      </c>
    </row>
    <row r="29" spans="1:34" ht="17.100000000000001" customHeight="1" x14ac:dyDescent="0.2">
      <c r="A29" s="15" t="s">
        <v>19</v>
      </c>
      <c r="B29" s="17">
        <f>[25]Outubro!$G$5</f>
        <v>41</v>
      </c>
      <c r="C29" s="17">
        <f>[25]Outubro!$G$6</f>
        <v>34</v>
      </c>
      <c r="D29" s="17">
        <f>[25]Outubro!$G$7</f>
        <v>81</v>
      </c>
      <c r="E29" s="17">
        <f>[25]Outubro!$G$8</f>
        <v>65</v>
      </c>
      <c r="F29" s="17">
        <f>[25]Outubro!$G$9</f>
        <v>45</v>
      </c>
      <c r="G29" s="17">
        <f>[25]Outubro!$G$10</f>
        <v>44</v>
      </c>
      <c r="H29" s="17">
        <f>[25]Outubro!$G$11</f>
        <v>33</v>
      </c>
      <c r="I29" s="17">
        <f>[25]Outubro!$G$12</f>
        <v>42</v>
      </c>
      <c r="J29" s="17">
        <f>[25]Outubro!$G$13</f>
        <v>66</v>
      </c>
      <c r="K29" s="17">
        <f>[25]Outubro!$G$14</f>
        <v>66</v>
      </c>
      <c r="L29" s="17">
        <f>[25]Outubro!$G$15</f>
        <v>77</v>
      </c>
      <c r="M29" s="17">
        <f>[25]Outubro!$G$16</f>
        <v>73</v>
      </c>
      <c r="N29" s="17">
        <f>[25]Outubro!$G$17</f>
        <v>64</v>
      </c>
      <c r="O29" s="17">
        <f>[25]Outubro!$G$18</f>
        <v>35</v>
      </c>
      <c r="P29" s="17">
        <f>[25]Outubro!$G$19</f>
        <v>31</v>
      </c>
      <c r="Q29" s="17">
        <f>[25]Outubro!$G$20</f>
        <v>40</v>
      </c>
      <c r="R29" s="17">
        <f>[25]Outubro!$G$21</f>
        <v>52</v>
      </c>
      <c r="S29" s="17">
        <f>[25]Outubro!$G$22</f>
        <v>50</v>
      </c>
      <c r="T29" s="17">
        <f>[25]Outubro!$G$23</f>
        <v>41</v>
      </c>
      <c r="U29" s="17">
        <f>[25]Outubro!$G$24</f>
        <v>30</v>
      </c>
      <c r="V29" s="17">
        <f>[25]Outubro!$G$25</f>
        <v>34</v>
      </c>
      <c r="W29" s="17">
        <f>[25]Outubro!$G$26</f>
        <v>36</v>
      </c>
      <c r="X29" s="17">
        <f>[25]Outubro!$G$27</f>
        <v>43</v>
      </c>
      <c r="Y29" s="17">
        <f>[25]Outubro!$G$28</f>
        <v>55</v>
      </c>
      <c r="Z29" s="17">
        <f>[25]Outubro!$G$29</f>
        <v>49</v>
      </c>
      <c r="AA29" s="17">
        <f>[25]Outubro!$G$30</f>
        <v>68</v>
      </c>
      <c r="AB29" s="17">
        <f>[25]Outubro!$G$31</f>
        <v>58</v>
      </c>
      <c r="AC29" s="17">
        <f>[25]Outubro!$G$32</f>
        <v>42</v>
      </c>
      <c r="AD29" s="17">
        <f>[25]Outubro!$G$33</f>
        <v>50</v>
      </c>
      <c r="AE29" s="17">
        <f>[25]Outubro!$G$34</f>
        <v>50</v>
      </c>
      <c r="AF29" s="17">
        <f>[25]Outubro!$G$35</f>
        <v>59</v>
      </c>
      <c r="AG29" s="28">
        <f t="shared" si="5"/>
        <v>30</v>
      </c>
      <c r="AH29" s="31">
        <f t="shared" si="6"/>
        <v>50.12903225806452</v>
      </c>
    </row>
    <row r="30" spans="1:34" ht="17.100000000000001" customHeight="1" x14ac:dyDescent="0.2">
      <c r="A30" s="15" t="s">
        <v>31</v>
      </c>
      <c r="B30" s="17">
        <f>[26]Outubro!$G$5</f>
        <v>40</v>
      </c>
      <c r="C30" s="17">
        <f>[26]Outubro!$G$6</f>
        <v>35</v>
      </c>
      <c r="D30" s="17">
        <f>[26]Outubro!$G$7</f>
        <v>60</v>
      </c>
      <c r="E30" s="17">
        <f>[26]Outubro!$G$8</f>
        <v>56</v>
      </c>
      <c r="F30" s="17">
        <f>[26]Outubro!$G$9</f>
        <v>36</v>
      </c>
      <c r="G30" s="17">
        <f>[26]Outubro!$G$10</f>
        <v>31</v>
      </c>
      <c r="H30" s="17">
        <f>[26]Outubro!$G$11</f>
        <v>44</v>
      </c>
      <c r="I30" s="17">
        <f>[26]Outubro!$G$12</f>
        <v>45</v>
      </c>
      <c r="J30" s="17">
        <f>[26]Outubro!$G$13</f>
        <v>46</v>
      </c>
      <c r="K30" s="17">
        <f>[26]Outubro!$G$14</f>
        <v>70</v>
      </c>
      <c r="L30" s="17">
        <f>[26]Outubro!$G$15</f>
        <v>81</v>
      </c>
      <c r="M30" s="17">
        <f>[26]Outubro!$G$16</f>
        <v>83</v>
      </c>
      <c r="N30" s="17">
        <f>[26]Outubro!$G$17</f>
        <v>51</v>
      </c>
      <c r="O30" s="17">
        <f>[26]Outubro!$G$18</f>
        <v>38</v>
      </c>
      <c r="P30" s="17">
        <f>[26]Outubro!$G$19</f>
        <v>35</v>
      </c>
      <c r="Q30" s="17">
        <f>[26]Outubro!$G$20</f>
        <v>29</v>
      </c>
      <c r="R30" s="17">
        <f>[26]Outubro!$G$21</f>
        <v>32</v>
      </c>
      <c r="S30" s="17">
        <f>[26]Outubro!$G$22</f>
        <v>31</v>
      </c>
      <c r="T30" s="17">
        <f>[26]Outubro!$G$23</f>
        <v>33</v>
      </c>
      <c r="U30" s="17">
        <f>[26]Outubro!$G$24</f>
        <v>37</v>
      </c>
      <c r="V30" s="17">
        <f>[26]Outubro!$G$25</f>
        <v>32</v>
      </c>
      <c r="W30" s="17">
        <f>[26]Outubro!$G$26</f>
        <v>30</v>
      </c>
      <c r="X30" s="17">
        <f>[26]Outubro!$G$27</f>
        <v>43</v>
      </c>
      <c r="Y30" s="17">
        <f>[26]Outubro!$G$28</f>
        <v>46</v>
      </c>
      <c r="Z30" s="17">
        <f>[26]Outubro!$G$29</f>
        <v>33</v>
      </c>
      <c r="AA30" s="17">
        <f>[26]Outubro!$G$30</f>
        <v>53</v>
      </c>
      <c r="AB30" s="17">
        <f>[26]Outubro!$G$31</f>
        <v>62</v>
      </c>
      <c r="AC30" s="17">
        <f>[26]Outubro!$G$32</f>
        <v>41</v>
      </c>
      <c r="AD30" s="17">
        <f>[26]Outubro!$G$33</f>
        <v>44</v>
      </c>
      <c r="AE30" s="17">
        <f>[26]Outubro!$G$34</f>
        <v>51</v>
      </c>
      <c r="AF30" s="17">
        <f>[26]Outubro!$G$35</f>
        <v>65</v>
      </c>
      <c r="AG30" s="28">
        <f t="shared" si="5"/>
        <v>29</v>
      </c>
      <c r="AH30" s="31">
        <f>AVERAGE(B30:AF30)</f>
        <v>45.58064516129032</v>
      </c>
    </row>
    <row r="31" spans="1:34" ht="17.100000000000001" customHeight="1" x14ac:dyDescent="0.2">
      <c r="A31" s="15" t="s">
        <v>48</v>
      </c>
      <c r="B31" s="17">
        <f>[27]Outubro!$G$5</f>
        <v>28</v>
      </c>
      <c r="C31" s="17">
        <f>[27]Outubro!$G$6</f>
        <v>19</v>
      </c>
      <c r="D31" s="17">
        <f>[27]Outubro!$G$7</f>
        <v>51</v>
      </c>
      <c r="E31" s="17">
        <f>[27]Outubro!$G$8</f>
        <v>51</v>
      </c>
      <c r="F31" s="17">
        <f>[27]Outubro!$G$9</f>
        <v>28</v>
      </c>
      <c r="G31" s="17">
        <f>[27]Outubro!$G$10</f>
        <v>20</v>
      </c>
      <c r="H31" s="17">
        <f>[27]Outubro!$G$11</f>
        <v>31</v>
      </c>
      <c r="I31" s="17">
        <f>[27]Outubro!$G$12</f>
        <v>28</v>
      </c>
      <c r="J31" s="17">
        <f>[27]Outubro!$G$13</f>
        <v>35</v>
      </c>
      <c r="K31" s="17">
        <f>[27]Outubro!$G$14</f>
        <v>64</v>
      </c>
      <c r="L31" s="17">
        <f>[27]Outubro!$G$15</f>
        <v>92</v>
      </c>
      <c r="M31" s="17">
        <f>[27]Outubro!$G$16</f>
        <v>84</v>
      </c>
      <c r="N31" s="17">
        <f>[27]Outubro!$G$17</f>
        <v>48</v>
      </c>
      <c r="O31" s="17">
        <f>[27]Outubro!$G$18</f>
        <v>35</v>
      </c>
      <c r="P31" s="17">
        <f>[27]Outubro!$G$19</f>
        <v>32</v>
      </c>
      <c r="Q31" s="17">
        <f>[27]Outubro!$G$20</f>
        <v>28</v>
      </c>
      <c r="R31" s="17">
        <f>[27]Outubro!$G$21</f>
        <v>20</v>
      </c>
      <c r="S31" s="17">
        <f>[27]Outubro!$G$22</f>
        <v>34</v>
      </c>
      <c r="T31" s="17">
        <f>[27]Outubro!$G$23</f>
        <v>26</v>
      </c>
      <c r="U31" s="17">
        <f>[27]Outubro!$G$24</f>
        <v>31</v>
      </c>
      <c r="V31" s="17">
        <f>[27]Outubro!$G$25</f>
        <v>30</v>
      </c>
      <c r="W31" s="17">
        <f>[27]Outubro!$G$26</f>
        <v>25</v>
      </c>
      <c r="X31" s="17">
        <f>[27]Outubro!$G$27</f>
        <v>29</v>
      </c>
      <c r="Y31" s="17">
        <f>[27]Outubro!$G$28</f>
        <v>37</v>
      </c>
      <c r="Z31" s="17">
        <f>[27]Outubro!$G$29</f>
        <v>49</v>
      </c>
      <c r="AA31" s="17">
        <f>[27]Outubro!$G$30</f>
        <v>54</v>
      </c>
      <c r="AB31" s="17">
        <f>[27]Outubro!$G$31</f>
        <v>34</v>
      </c>
      <c r="AC31" s="17">
        <f>[27]Outubro!$G$32</f>
        <v>55</v>
      </c>
      <c r="AD31" s="17">
        <f>[27]Outubro!$G$33</f>
        <v>49</v>
      </c>
      <c r="AE31" s="17">
        <f>[27]Outubro!$G$34</f>
        <v>46</v>
      </c>
      <c r="AF31" s="17">
        <f>[27]Outubro!$G$35</f>
        <v>81</v>
      </c>
      <c r="AG31" s="28">
        <f>MIN(B31:AF31)</f>
        <v>19</v>
      </c>
      <c r="AH31" s="31">
        <f>AVERAGE(B31:AF31)</f>
        <v>41.096774193548384</v>
      </c>
    </row>
    <row r="32" spans="1:34" ht="17.100000000000001" customHeight="1" x14ac:dyDescent="0.2">
      <c r="A32" s="15" t="s">
        <v>20</v>
      </c>
      <c r="B32" s="17">
        <f>[28]Outubro!$G$5</f>
        <v>31</v>
      </c>
      <c r="C32" s="17">
        <f>[28]Outubro!$G$6</f>
        <v>25</v>
      </c>
      <c r="D32" s="17">
        <f>[28]Outubro!$G$7</f>
        <v>52</v>
      </c>
      <c r="E32" s="17">
        <f>[28]Outubro!$G$8</f>
        <v>54</v>
      </c>
      <c r="F32" s="17">
        <f>[28]Outubro!$G$9</f>
        <v>37</v>
      </c>
      <c r="G32" s="17">
        <f>[28]Outubro!$G$10</f>
        <v>32</v>
      </c>
      <c r="H32" s="17">
        <f>[28]Outubro!$G$11</f>
        <v>32</v>
      </c>
      <c r="I32" s="17">
        <f>[28]Outubro!$G$12</f>
        <v>30</v>
      </c>
      <c r="J32" s="17">
        <f>[28]Outubro!$G$13</f>
        <v>41</v>
      </c>
      <c r="K32" s="17">
        <f>[28]Outubro!$G$14</f>
        <v>61</v>
      </c>
      <c r="L32" s="17">
        <f>[28]Outubro!$G$15</f>
        <v>74</v>
      </c>
      <c r="M32" s="17">
        <f>[28]Outubro!$G$16</f>
        <v>82</v>
      </c>
      <c r="N32" s="17">
        <f>[28]Outubro!$G$17</f>
        <v>39</v>
      </c>
      <c r="O32" s="17">
        <f>[28]Outubro!$G$18</f>
        <v>29</v>
      </c>
      <c r="P32" s="17">
        <f>[28]Outubro!$G$19</f>
        <v>22</v>
      </c>
      <c r="Q32" s="17">
        <f>[28]Outubro!$G$20</f>
        <v>16</v>
      </c>
      <c r="R32" s="17">
        <f>[28]Outubro!$G$21</f>
        <v>28</v>
      </c>
      <c r="S32" s="17">
        <f>[28]Outubro!$G$22</f>
        <v>36</v>
      </c>
      <c r="T32" s="17">
        <f>[28]Outubro!$G$23</f>
        <v>25</v>
      </c>
      <c r="U32" s="17">
        <f>[28]Outubro!$G$24</f>
        <v>26</v>
      </c>
      <c r="V32" s="17">
        <f>[28]Outubro!$G$25</f>
        <v>28</v>
      </c>
      <c r="W32" s="17">
        <f>[28]Outubro!$G$26</f>
        <v>27</v>
      </c>
      <c r="X32" s="17">
        <f>[28]Outubro!$G$27</f>
        <v>44</v>
      </c>
      <c r="Y32" s="17">
        <f>[28]Outubro!$G$28</f>
        <v>42</v>
      </c>
      <c r="Z32" s="17">
        <f>[28]Outubro!$G$29</f>
        <v>38</v>
      </c>
      <c r="AA32" s="17">
        <f>[28]Outubro!$G$30</f>
        <v>43</v>
      </c>
      <c r="AB32" s="17">
        <f>[28]Outubro!$G$31</f>
        <v>43</v>
      </c>
      <c r="AC32" s="17">
        <f>[28]Outubro!$G$32</f>
        <v>52</v>
      </c>
      <c r="AD32" s="17">
        <f>[28]Outubro!$G$33</f>
        <v>37</v>
      </c>
      <c r="AE32" s="17">
        <f>[28]Outubro!$G$34</f>
        <v>37</v>
      </c>
      <c r="AF32" s="17">
        <f>[28]Outubro!$G$35</f>
        <v>84</v>
      </c>
      <c r="AG32" s="28">
        <f>MIN(B32:AF32)</f>
        <v>16</v>
      </c>
      <c r="AH32" s="31">
        <f>AVERAGE(B32:AF32)</f>
        <v>40.225806451612904</v>
      </c>
    </row>
    <row r="33" spans="1:35" s="5" customFormat="1" ht="17.100000000000001" customHeight="1" thickBot="1" x14ac:dyDescent="0.25">
      <c r="A33" s="115" t="s">
        <v>35</v>
      </c>
      <c r="B33" s="83">
        <f t="shared" ref="B33:AG33" si="9">MIN(B5:B32)</f>
        <v>28</v>
      </c>
      <c r="C33" s="83">
        <f t="shared" si="9"/>
        <v>17</v>
      </c>
      <c r="D33" s="83">
        <f t="shared" si="9"/>
        <v>39</v>
      </c>
      <c r="E33" s="83">
        <f t="shared" si="9"/>
        <v>44</v>
      </c>
      <c r="F33" s="83">
        <f t="shared" si="9"/>
        <v>23</v>
      </c>
      <c r="G33" s="83">
        <f t="shared" si="9"/>
        <v>20</v>
      </c>
      <c r="H33" s="83">
        <f t="shared" si="9"/>
        <v>23</v>
      </c>
      <c r="I33" s="83">
        <f t="shared" si="9"/>
        <v>22</v>
      </c>
      <c r="J33" s="83">
        <f t="shared" si="9"/>
        <v>24</v>
      </c>
      <c r="K33" s="83">
        <f t="shared" si="9"/>
        <v>53</v>
      </c>
      <c r="L33" s="83">
        <f t="shared" si="9"/>
        <v>58</v>
      </c>
      <c r="M33" s="83">
        <f t="shared" si="9"/>
        <v>51</v>
      </c>
      <c r="N33" s="83">
        <f t="shared" si="9"/>
        <v>26</v>
      </c>
      <c r="O33" s="83">
        <f t="shared" si="9"/>
        <v>19</v>
      </c>
      <c r="P33" s="83">
        <f t="shared" si="9"/>
        <v>13</v>
      </c>
      <c r="Q33" s="83">
        <f t="shared" si="9"/>
        <v>13</v>
      </c>
      <c r="R33" s="83">
        <f t="shared" si="9"/>
        <v>11</v>
      </c>
      <c r="S33" s="83">
        <f t="shared" si="9"/>
        <v>12</v>
      </c>
      <c r="T33" s="83">
        <f t="shared" si="9"/>
        <v>11</v>
      </c>
      <c r="U33" s="83">
        <f t="shared" si="9"/>
        <v>15</v>
      </c>
      <c r="V33" s="83">
        <f t="shared" si="9"/>
        <v>25</v>
      </c>
      <c r="W33" s="83">
        <f t="shared" si="9"/>
        <v>23</v>
      </c>
      <c r="X33" s="83">
        <f t="shared" si="9"/>
        <v>28</v>
      </c>
      <c r="Y33" s="83">
        <f t="shared" si="9"/>
        <v>23</v>
      </c>
      <c r="Z33" s="83">
        <f t="shared" si="9"/>
        <v>29</v>
      </c>
      <c r="AA33" s="83">
        <f t="shared" si="9"/>
        <v>36</v>
      </c>
      <c r="AB33" s="83">
        <f t="shared" si="9"/>
        <v>31</v>
      </c>
      <c r="AC33" s="83">
        <f t="shared" si="9"/>
        <v>38</v>
      </c>
      <c r="AD33" s="83">
        <f t="shared" si="9"/>
        <v>31</v>
      </c>
      <c r="AE33" s="83">
        <f t="shared" si="9"/>
        <v>33</v>
      </c>
      <c r="AF33" s="83">
        <f t="shared" si="9"/>
        <v>55</v>
      </c>
      <c r="AG33" s="113">
        <f t="shared" si="9"/>
        <v>11</v>
      </c>
      <c r="AH33" s="116">
        <f>AVERAGE(AH5:AH32)</f>
        <v>44.035588749404099</v>
      </c>
    </row>
    <row r="34" spans="1:35" x14ac:dyDescent="0.2">
      <c r="A34" s="110"/>
      <c r="B34" s="85"/>
      <c r="C34" s="85"/>
      <c r="D34" s="85" t="s">
        <v>134</v>
      </c>
      <c r="E34" s="85"/>
      <c r="F34" s="85"/>
      <c r="G34" s="85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90"/>
      <c r="AE34" s="91"/>
      <c r="AF34" s="92"/>
      <c r="AG34" s="92"/>
      <c r="AH34" s="93"/>
    </row>
    <row r="35" spans="1:35" x14ac:dyDescent="0.2">
      <c r="A35" s="109"/>
      <c r="B35" s="87"/>
      <c r="C35" s="87"/>
      <c r="D35" s="87"/>
      <c r="E35" s="87"/>
      <c r="F35" s="87"/>
      <c r="G35" s="87"/>
      <c r="H35" s="94"/>
      <c r="I35" s="94"/>
      <c r="J35" s="94"/>
      <c r="K35" s="94"/>
      <c r="L35" s="94"/>
      <c r="M35" s="94" t="s">
        <v>49</v>
      </c>
      <c r="N35" s="94"/>
      <c r="O35" s="94"/>
      <c r="P35" s="94"/>
      <c r="Q35" s="94"/>
      <c r="R35" s="94"/>
      <c r="S35" s="94"/>
      <c r="T35" s="94"/>
      <c r="U35" s="94"/>
      <c r="V35" s="94" t="s">
        <v>53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5"/>
      <c r="AH35" s="100"/>
    </row>
    <row r="36" spans="1:35" x14ac:dyDescent="0.2">
      <c r="A36" s="109"/>
      <c r="B36" s="87"/>
      <c r="C36" s="87" t="s">
        <v>135</v>
      </c>
      <c r="D36" s="87"/>
      <c r="E36" s="87"/>
      <c r="F36" s="87"/>
      <c r="G36" s="87"/>
      <c r="H36" s="94"/>
      <c r="I36" s="94"/>
      <c r="J36" s="97"/>
      <c r="K36" s="97"/>
      <c r="L36" s="97"/>
      <c r="M36" s="97" t="s">
        <v>50</v>
      </c>
      <c r="N36" s="97"/>
      <c r="O36" s="97"/>
      <c r="P36" s="97"/>
      <c r="Q36" s="94"/>
      <c r="R36" s="94"/>
      <c r="S36" s="94"/>
      <c r="T36" s="94"/>
      <c r="U36" s="94"/>
      <c r="V36" s="97" t="s">
        <v>54</v>
      </c>
      <c r="W36" s="97"/>
      <c r="X36" s="94"/>
      <c r="Y36" s="94"/>
      <c r="Z36" s="94"/>
      <c r="AA36" s="94"/>
      <c r="AB36" s="94"/>
      <c r="AC36" s="94"/>
      <c r="AD36" s="95"/>
      <c r="AE36" s="98"/>
      <c r="AF36" s="99"/>
      <c r="AG36" s="94"/>
      <c r="AH36" s="100"/>
      <c r="AI36" s="2"/>
    </row>
    <row r="37" spans="1:35" ht="13.5" thickBot="1" x14ac:dyDescent="0.25">
      <c r="A37" s="111"/>
      <c r="B37" s="103"/>
      <c r="C37" s="103"/>
      <c r="D37" s="103"/>
      <c r="E37" s="103"/>
      <c r="F37" s="103"/>
      <c r="G37" s="103"/>
      <c r="H37" s="103"/>
      <c r="I37" s="103" t="s">
        <v>51</v>
      </c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4"/>
      <c r="AE37" s="105"/>
      <c r="AF37" s="106"/>
      <c r="AG37" s="112"/>
      <c r="AH37" s="107"/>
      <c r="AI37" s="2"/>
    </row>
    <row r="42" spans="1:35" x14ac:dyDescent="0.2">
      <c r="T42" s="14"/>
    </row>
  </sheetData>
  <mergeCells count="34"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A2:A4"/>
    <mergeCell ref="B3:B4"/>
    <mergeCell ref="B2:AG2"/>
    <mergeCell ref="AF3:AF4"/>
    <mergeCell ref="X3:X4"/>
    <mergeCell ref="J3:J4"/>
    <mergeCell ref="K3:K4"/>
    <mergeCell ref="S3:S4"/>
    <mergeCell ref="T3:T4"/>
    <mergeCell ref="H3:H4"/>
    <mergeCell ref="M3:M4"/>
    <mergeCell ref="W3:W4"/>
    <mergeCell ref="U3:U4"/>
    <mergeCell ref="V3:V4"/>
    <mergeCell ref="R3:R4"/>
    <mergeCell ref="I3:I4"/>
    <mergeCell ref="L3:L4"/>
    <mergeCell ref="C3:C4"/>
    <mergeCell ref="F3:F4"/>
    <mergeCell ref="D3:D4"/>
    <mergeCell ref="E3:E4"/>
    <mergeCell ref="G3:G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A4" zoomScale="90" zoomScaleNormal="90" workbookViewId="0">
      <selection activeCell="AA43" sqref="AA43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3" ht="20.100000000000001" customHeight="1" x14ac:dyDescent="0.2">
      <c r="A1" s="134" t="s">
        <v>28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</row>
    <row r="2" spans="1:33" s="4" customFormat="1" ht="20.100000000000001" customHeight="1" x14ac:dyDescent="0.2">
      <c r="A2" s="135" t="s">
        <v>21</v>
      </c>
      <c r="B2" s="133" t="s">
        <v>136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</row>
    <row r="3" spans="1:33" s="5" customFormat="1" ht="20.100000000000001" customHeight="1" x14ac:dyDescent="0.2">
      <c r="A3" s="135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26" t="s">
        <v>39</v>
      </c>
    </row>
    <row r="4" spans="1:33" s="5" customFormat="1" ht="20.100000000000001" customHeight="1" x14ac:dyDescent="0.2">
      <c r="A4" s="13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26" t="s">
        <v>37</v>
      </c>
    </row>
    <row r="5" spans="1:33" s="5" customFormat="1" ht="20.100000000000001" customHeight="1" x14ac:dyDescent="0.2">
      <c r="A5" s="15" t="s">
        <v>44</v>
      </c>
      <c r="B5" s="17">
        <f>[1]Outubro!$H$5</f>
        <v>10.08</v>
      </c>
      <c r="C5" s="17">
        <f>[1]Outubro!$H$6</f>
        <v>10.08</v>
      </c>
      <c r="D5" s="17">
        <f>[1]Outubro!$H$7</f>
        <v>9.7200000000000006</v>
      </c>
      <c r="E5" s="17">
        <f>[1]Outubro!$H$8</f>
        <v>9</v>
      </c>
      <c r="F5" s="17">
        <f>[1]Outubro!$H$9</f>
        <v>9.3600000000000012</v>
      </c>
      <c r="G5" s="17">
        <f>[1]Outubro!$H$10</f>
        <v>10.44</v>
      </c>
      <c r="H5" s="17">
        <f>[1]Outubro!$H$11</f>
        <v>14.76</v>
      </c>
      <c r="I5" s="17">
        <f>[1]Outubro!$H$12</f>
        <v>18.36</v>
      </c>
      <c r="J5" s="17">
        <f>[1]Outubro!$H$13</f>
        <v>19.079999999999998</v>
      </c>
      <c r="K5" s="17">
        <f>[1]Outubro!$H$14</f>
        <v>9.7200000000000006</v>
      </c>
      <c r="L5" s="17">
        <f>[1]Outubro!$H$15</f>
        <v>12.24</v>
      </c>
      <c r="M5" s="17">
        <f>[1]Outubro!$H$16</f>
        <v>14.4</v>
      </c>
      <c r="N5" s="17">
        <f>[1]Outubro!$H$17</f>
        <v>8.64</v>
      </c>
      <c r="O5" s="17">
        <f>[1]Outubro!$H$18</f>
        <v>11.16</v>
      </c>
      <c r="P5" s="17">
        <f>[1]Outubro!$H$19</f>
        <v>14.4</v>
      </c>
      <c r="Q5" s="17">
        <f>[1]Outubro!$H$20</f>
        <v>7.9200000000000008</v>
      </c>
      <c r="R5" s="17">
        <f>[1]Outubro!$H$21</f>
        <v>9.7200000000000006</v>
      </c>
      <c r="S5" s="17">
        <f>[1]Outubro!$H$22</f>
        <v>10.8</v>
      </c>
      <c r="T5" s="17">
        <f>[1]Outubro!$H$23</f>
        <v>9.3600000000000012</v>
      </c>
      <c r="U5" s="17">
        <f>[1]Outubro!$H$24</f>
        <v>16.559999999999999</v>
      </c>
      <c r="V5" s="17">
        <f>[1]Outubro!$H$25</f>
        <v>16.2</v>
      </c>
      <c r="W5" s="17">
        <f>[1]Outubro!$H$26</f>
        <v>11.520000000000001</v>
      </c>
      <c r="X5" s="17">
        <f>[1]Outubro!$H$27</f>
        <v>17.28</v>
      </c>
      <c r="Y5" s="17">
        <f>[1]Outubro!$H$28</f>
        <v>11.520000000000001</v>
      </c>
      <c r="Z5" s="17">
        <f>[1]Outubro!$H$29</f>
        <v>14.4</v>
      </c>
      <c r="AA5" s="17">
        <f>[1]Outubro!$H$30</f>
        <v>15.48</v>
      </c>
      <c r="AB5" s="17">
        <f>[1]Outubro!$H$31</f>
        <v>18</v>
      </c>
      <c r="AC5" s="17">
        <f>[1]Outubro!$H$32</f>
        <v>7.2</v>
      </c>
      <c r="AD5" s="17">
        <f>[1]Outubro!$H$33</f>
        <v>14.04</v>
      </c>
      <c r="AE5" s="17">
        <f>[1]Outubro!$H$34</f>
        <v>9.3600000000000012</v>
      </c>
      <c r="AF5" s="17">
        <f>[1]Outubro!$H$35</f>
        <v>7.5600000000000005</v>
      </c>
      <c r="AG5" s="27">
        <f>MAX(B5:AF5)</f>
        <v>19.079999999999998</v>
      </c>
    </row>
    <row r="6" spans="1:33" ht="17.100000000000001" customHeight="1" x14ac:dyDescent="0.2">
      <c r="A6" s="15" t="s">
        <v>0</v>
      </c>
      <c r="B6" s="17">
        <f>[2]Outubro!$H$5</f>
        <v>19.440000000000001</v>
      </c>
      <c r="C6" s="17">
        <f>[2]Outubro!$H$6</f>
        <v>17.28</v>
      </c>
      <c r="D6" s="17">
        <f>[2]Outubro!$H$7</f>
        <v>19.440000000000001</v>
      </c>
      <c r="E6" s="17">
        <f>[2]Outubro!$H$8</f>
        <v>7.5600000000000005</v>
      </c>
      <c r="F6" s="17">
        <f>[2]Outubro!$H$9</f>
        <v>14.4</v>
      </c>
      <c r="G6" s="17">
        <f>[2]Outubro!$H$10</f>
        <v>18.720000000000002</v>
      </c>
      <c r="H6" s="17">
        <f>[2]Outubro!$H$11</f>
        <v>21.96</v>
      </c>
      <c r="I6" s="17">
        <f>[2]Outubro!$H$12</f>
        <v>21.240000000000002</v>
      </c>
      <c r="J6" s="17">
        <f>[2]Outubro!$H$13</f>
        <v>20.88</v>
      </c>
      <c r="K6" s="17">
        <f>[2]Outubro!$H$14</f>
        <v>11.879999999999999</v>
      </c>
      <c r="L6" s="17">
        <f>[2]Outubro!$H$15</f>
        <v>10.08</v>
      </c>
      <c r="M6" s="17">
        <f>[2]Outubro!$H$16</f>
        <v>7.9200000000000008</v>
      </c>
      <c r="N6" s="17">
        <f>[2]Outubro!$H$17</f>
        <v>21.6</v>
      </c>
      <c r="O6" s="17">
        <f>[2]Outubro!$H$18</f>
        <v>30.240000000000002</v>
      </c>
      <c r="P6" s="17">
        <f>[2]Outubro!$H$19</f>
        <v>26.28</v>
      </c>
      <c r="Q6" s="17">
        <f>[2]Outubro!$H$20</f>
        <v>13.68</v>
      </c>
      <c r="R6" s="17">
        <f>[2]Outubro!$H$21</f>
        <v>18</v>
      </c>
      <c r="S6" s="17">
        <f>[2]Outubro!$H$22</f>
        <v>14.76</v>
      </c>
      <c r="T6" s="17">
        <f>[2]Outubro!$H$23</f>
        <v>23.040000000000003</v>
      </c>
      <c r="U6" s="17">
        <f>[2]Outubro!$H$24</f>
        <v>23.759999999999998</v>
      </c>
      <c r="V6" s="17">
        <f>[2]Outubro!$H$25</f>
        <v>25.2</v>
      </c>
      <c r="W6" s="17">
        <f>[2]Outubro!$H$26</f>
        <v>23.400000000000002</v>
      </c>
      <c r="X6" s="17">
        <f>[2]Outubro!$H$27</f>
        <v>24.48</v>
      </c>
      <c r="Y6" s="17">
        <f>[2]Outubro!$H$28</f>
        <v>21.240000000000002</v>
      </c>
      <c r="Z6" s="17">
        <f>[2]Outubro!$H$29</f>
        <v>24.48</v>
      </c>
      <c r="AA6" s="17">
        <f>[2]Outubro!$H$30</f>
        <v>21.6</v>
      </c>
      <c r="AB6" s="17">
        <f>[2]Outubro!$H$31</f>
        <v>19.440000000000001</v>
      </c>
      <c r="AC6" s="17">
        <f>[2]Outubro!$H$32</f>
        <v>7.5600000000000005</v>
      </c>
      <c r="AD6" s="17">
        <f>[2]Outubro!$H$33</f>
        <v>23.400000000000002</v>
      </c>
      <c r="AE6" s="17">
        <f>[2]Outubro!$H$34</f>
        <v>18.720000000000002</v>
      </c>
      <c r="AF6" s="17">
        <f>[2]Outubro!$H$35</f>
        <v>12.96</v>
      </c>
      <c r="AG6" s="28">
        <f>MAX(B6:AF6)</f>
        <v>30.240000000000002</v>
      </c>
    </row>
    <row r="7" spans="1:33" ht="17.100000000000001" customHeight="1" x14ac:dyDescent="0.2">
      <c r="A7" s="15" t="s">
        <v>1</v>
      </c>
      <c r="B7" s="17">
        <f>[3]Outubro!$H$5</f>
        <v>5.4</v>
      </c>
      <c r="C7" s="17">
        <f>[3]Outubro!$H$6</f>
        <v>9</v>
      </c>
      <c r="D7" s="17">
        <f>[3]Outubro!$H$7</f>
        <v>24.12</v>
      </c>
      <c r="E7" s="17">
        <f>[3]Outubro!$H$8</f>
        <v>7.5600000000000005</v>
      </c>
      <c r="F7" s="17">
        <f>[3]Outubro!$H$9</f>
        <v>6.48</v>
      </c>
      <c r="G7" s="17">
        <f>[3]Outubro!$H$10</f>
        <v>8.2799999999999994</v>
      </c>
      <c r="H7" s="17">
        <f>[3]Outubro!$H$11</f>
        <v>20.88</v>
      </c>
      <c r="I7" s="17">
        <f>[3]Outubro!$H$12</f>
        <v>15.840000000000002</v>
      </c>
      <c r="J7" s="17">
        <f>[3]Outubro!$H$13</f>
        <v>13.32</v>
      </c>
      <c r="K7" s="17">
        <f>[3]Outubro!$H$14</f>
        <v>2.52</v>
      </c>
      <c r="L7" s="17">
        <f>[3]Outubro!$H$15</f>
        <v>5.04</v>
      </c>
      <c r="M7" s="17">
        <f>[3]Outubro!$H$16</f>
        <v>9</v>
      </c>
      <c r="N7" s="17">
        <f>[3]Outubro!$H$17</f>
        <v>13.68</v>
      </c>
      <c r="O7" s="17">
        <f>[3]Outubro!$H$18</f>
        <v>21.96</v>
      </c>
      <c r="P7" s="17">
        <f>[3]Outubro!$H$19</f>
        <v>16.920000000000002</v>
      </c>
      <c r="Q7" s="17">
        <f>[3]Outubro!$H$20</f>
        <v>11.520000000000001</v>
      </c>
      <c r="R7" s="17">
        <f>[3]Outubro!$H$21</f>
        <v>6.84</v>
      </c>
      <c r="S7" s="17">
        <f>[3]Outubro!$H$22</f>
        <v>12.6</v>
      </c>
      <c r="T7" s="17">
        <f>[3]Outubro!$H$23</f>
        <v>11.16</v>
      </c>
      <c r="U7" s="17">
        <f>[3]Outubro!$H$24</f>
        <v>15.840000000000002</v>
      </c>
      <c r="V7" s="17">
        <f>[3]Outubro!$H$25</f>
        <v>15.48</v>
      </c>
      <c r="W7" s="17">
        <f>[3]Outubro!$H$26</f>
        <v>15.48</v>
      </c>
      <c r="X7" s="17">
        <f>[3]Outubro!$H$27</f>
        <v>22.32</v>
      </c>
      <c r="Y7" s="17">
        <f>[3]Outubro!$H$28</f>
        <v>15.120000000000001</v>
      </c>
      <c r="Z7" s="17">
        <f>[3]Outubro!$H$29</f>
        <v>13.68</v>
      </c>
      <c r="AA7" s="17">
        <f>[3]Outubro!$H$30</f>
        <v>18.720000000000002</v>
      </c>
      <c r="AB7" s="17">
        <f>[3]Outubro!$H$31</f>
        <v>12.96</v>
      </c>
      <c r="AC7" s="17">
        <f>[3]Outubro!$H$32</f>
        <v>7.9200000000000008</v>
      </c>
      <c r="AD7" s="17">
        <f>[3]Outubro!$H$33</f>
        <v>12.6</v>
      </c>
      <c r="AE7" s="17">
        <f>[3]Outubro!$H$34</f>
        <v>13.32</v>
      </c>
      <c r="AF7" s="17">
        <f>[3]Outubro!$H$35</f>
        <v>2.8800000000000003</v>
      </c>
      <c r="AG7" s="28">
        <f t="shared" ref="AG7:AG19" si="1">MAX(B7:AF7)</f>
        <v>24.12</v>
      </c>
    </row>
    <row r="8" spans="1:33" ht="17.100000000000001" customHeight="1" x14ac:dyDescent="0.2">
      <c r="A8" s="15" t="s">
        <v>74</v>
      </c>
      <c r="B8" s="17">
        <f>[4]Outubro!$H$5</f>
        <v>18.36</v>
      </c>
      <c r="C8" s="17">
        <f>[4]Outubro!$H$6</f>
        <v>20.16</v>
      </c>
      <c r="D8" s="17">
        <f>[4]Outubro!$H$7</f>
        <v>26.64</v>
      </c>
      <c r="E8" s="17">
        <f>[4]Outubro!$H$8</f>
        <v>16.2</v>
      </c>
      <c r="F8" s="17">
        <f>[4]Outubro!$H$9</f>
        <v>13.32</v>
      </c>
      <c r="G8" s="17">
        <f>[4]Outubro!$H$10</f>
        <v>24.840000000000003</v>
      </c>
      <c r="H8" s="17">
        <f>[4]Outubro!$H$11</f>
        <v>21.6</v>
      </c>
      <c r="I8" s="17">
        <f>[4]Outubro!$H$12</f>
        <v>16.920000000000002</v>
      </c>
      <c r="J8" s="17">
        <f>[4]Outubro!$H$13</f>
        <v>22.68</v>
      </c>
      <c r="K8" s="17">
        <f>[4]Outubro!$H$14</f>
        <v>15.48</v>
      </c>
      <c r="L8" s="17">
        <f>[4]Outubro!$H$15</f>
        <v>16.559999999999999</v>
      </c>
      <c r="M8" s="17">
        <f>[4]Outubro!$H$16</f>
        <v>18.720000000000002</v>
      </c>
      <c r="N8" s="17">
        <f>[4]Outubro!$H$17</f>
        <v>15.120000000000001</v>
      </c>
      <c r="O8" s="17">
        <f>[4]Outubro!$H$18</f>
        <v>17.28</v>
      </c>
      <c r="P8" s="17">
        <f>[4]Outubro!$H$19</f>
        <v>17.28</v>
      </c>
      <c r="Q8" s="17">
        <f>[4]Outubro!$H$20</f>
        <v>12.96</v>
      </c>
      <c r="R8" s="17">
        <f>[4]Outubro!$H$21</f>
        <v>18.36</v>
      </c>
      <c r="S8" s="17">
        <f>[4]Outubro!$H$22</f>
        <v>23.759999999999998</v>
      </c>
      <c r="T8" s="17">
        <f>[4]Outubro!$H$23</f>
        <v>30.96</v>
      </c>
      <c r="U8" s="17">
        <f>[4]Outubro!$H$24</f>
        <v>23.400000000000002</v>
      </c>
      <c r="V8" s="17">
        <f>[4]Outubro!$H$25</f>
        <v>21.96</v>
      </c>
      <c r="W8" s="17">
        <f>[4]Outubro!$H$26</f>
        <v>21.96</v>
      </c>
      <c r="X8" s="17">
        <f>[4]Outubro!$H$27</f>
        <v>29.52</v>
      </c>
      <c r="Y8" s="17">
        <f>[4]Outubro!$H$28</f>
        <v>25.2</v>
      </c>
      <c r="Z8" s="17">
        <f>[4]Outubro!$H$29</f>
        <v>24.12</v>
      </c>
      <c r="AA8" s="17">
        <f>[4]Outubro!$H$30</f>
        <v>20.16</v>
      </c>
      <c r="AB8" s="17">
        <f>[4]Outubro!$H$31</f>
        <v>32.4</v>
      </c>
      <c r="AC8" s="17">
        <f>[4]Outubro!$H$32</f>
        <v>11.879999999999999</v>
      </c>
      <c r="AD8" s="17">
        <f>[4]Outubro!$H$33</f>
        <v>22.68</v>
      </c>
      <c r="AE8" s="17">
        <f>[4]Outubro!$H$34</f>
        <v>23.040000000000003</v>
      </c>
      <c r="AF8" s="17">
        <f>[4]Outubro!$H$35</f>
        <v>17.28</v>
      </c>
      <c r="AG8" s="28">
        <f t="shared" si="1"/>
        <v>32.4</v>
      </c>
    </row>
    <row r="9" spans="1:33" ht="17.100000000000001" customHeight="1" x14ac:dyDescent="0.2">
      <c r="A9" s="15" t="s">
        <v>45</v>
      </c>
      <c r="B9" s="17">
        <f>[5]Outubro!$H$5</f>
        <v>12.96</v>
      </c>
      <c r="C9" s="17">
        <f>[5]Outubro!$H$6</f>
        <v>11.879999999999999</v>
      </c>
      <c r="D9" s="17">
        <f>[5]Outubro!$H$7</f>
        <v>14.04</v>
      </c>
      <c r="E9" s="17">
        <f>[5]Outubro!$H$8</f>
        <v>13.68</v>
      </c>
      <c r="F9" s="17">
        <f>[5]Outubro!$H$9</f>
        <v>9.7200000000000006</v>
      </c>
      <c r="G9" s="17">
        <f>[5]Outubro!$H$10</f>
        <v>16.559999999999999</v>
      </c>
      <c r="H9" s="17">
        <f>[5]Outubro!$H$11</f>
        <v>16.920000000000002</v>
      </c>
      <c r="I9" s="17">
        <f>[5]Outubro!$H$12</f>
        <v>16.920000000000002</v>
      </c>
      <c r="J9" s="17">
        <f>[5]Outubro!$H$13</f>
        <v>14.04</v>
      </c>
      <c r="K9" s="17">
        <f>[5]Outubro!$H$14</f>
        <v>14.04</v>
      </c>
      <c r="L9" s="17">
        <f>[5]Outubro!$H$15</f>
        <v>15.840000000000002</v>
      </c>
      <c r="M9" s="17">
        <f>[5]Outubro!$H$16</f>
        <v>10.8</v>
      </c>
      <c r="N9" s="17">
        <f>[5]Outubro!$H$17</f>
        <v>12.6</v>
      </c>
      <c r="O9" s="17">
        <f>[5]Outubro!$H$18</f>
        <v>19.079999999999998</v>
      </c>
      <c r="P9" s="17">
        <f>[5]Outubro!$H$19</f>
        <v>23.400000000000002</v>
      </c>
      <c r="Q9" s="17">
        <f>[5]Outubro!$H$20</f>
        <v>11.16</v>
      </c>
      <c r="R9" s="17">
        <f>[5]Outubro!$H$21</f>
        <v>16.2</v>
      </c>
      <c r="S9" s="17">
        <f>[5]Outubro!$H$22</f>
        <v>11.879999999999999</v>
      </c>
      <c r="T9" s="17">
        <f>[5]Outubro!$H$23</f>
        <v>16.559999999999999</v>
      </c>
      <c r="U9" s="17">
        <f>[5]Outubro!$H$24</f>
        <v>23.400000000000002</v>
      </c>
      <c r="V9" s="17">
        <f>[5]Outubro!$H$25</f>
        <v>18.720000000000002</v>
      </c>
      <c r="W9" s="17">
        <f>[5]Outubro!$H$26</f>
        <v>15.120000000000001</v>
      </c>
      <c r="X9" s="17">
        <f>[5]Outubro!$H$27</f>
        <v>16.920000000000002</v>
      </c>
      <c r="Y9" s="17">
        <f>[5]Outubro!$H$28</f>
        <v>10.8</v>
      </c>
      <c r="Z9" s="17">
        <f>[5]Outubro!$H$29</f>
        <v>19.079999999999998</v>
      </c>
      <c r="AA9" s="17">
        <f>[5]Outubro!$H$30</f>
        <v>12.96</v>
      </c>
      <c r="AB9" s="17">
        <f>[5]Outubro!$H$31</f>
        <v>18.36</v>
      </c>
      <c r="AC9" s="17">
        <f>[5]Outubro!$H$32</f>
        <v>10.44</v>
      </c>
      <c r="AD9" s="17">
        <f>[5]Outubro!$H$33</f>
        <v>13.32</v>
      </c>
      <c r="AE9" s="17">
        <f>[5]Outubro!$H$34</f>
        <v>14.04</v>
      </c>
      <c r="AF9" s="17">
        <f>[5]Outubro!$H$35</f>
        <v>14.76</v>
      </c>
      <c r="AG9" s="28">
        <f t="shared" si="1"/>
        <v>23.400000000000002</v>
      </c>
    </row>
    <row r="10" spans="1:33" ht="17.100000000000001" customHeight="1" x14ac:dyDescent="0.2">
      <c r="A10" s="15" t="s">
        <v>2</v>
      </c>
      <c r="B10" s="17">
        <f>[6]Outubro!$H$5</f>
        <v>23.400000000000002</v>
      </c>
      <c r="C10" s="17">
        <f>[6]Outubro!$H$6</f>
        <v>20.88</v>
      </c>
      <c r="D10" s="17">
        <f>[6]Outubro!$H$7</f>
        <v>24.48</v>
      </c>
      <c r="E10" s="17">
        <f>[6]Outubro!$H$8</f>
        <v>17.64</v>
      </c>
      <c r="F10" s="17">
        <f>[6]Outubro!$H$9</f>
        <v>14.4</v>
      </c>
      <c r="G10" s="17">
        <f>[6]Outubro!$H$10</f>
        <v>29.52</v>
      </c>
      <c r="H10" s="17">
        <f>[6]Outubro!$H$11</f>
        <v>25.2</v>
      </c>
      <c r="I10" s="17">
        <f>[6]Outubro!$H$12</f>
        <v>19.079999999999998</v>
      </c>
      <c r="J10" s="17">
        <f>[6]Outubro!$H$13</f>
        <v>15.48</v>
      </c>
      <c r="K10" s="17">
        <f>[6]Outubro!$H$14</f>
        <v>10.44</v>
      </c>
      <c r="L10" s="17">
        <f>[6]Outubro!$H$15</f>
        <v>14.76</v>
      </c>
      <c r="M10" s="17">
        <f>[6]Outubro!$H$16</f>
        <v>25.92</v>
      </c>
      <c r="N10" s="17">
        <f>[6]Outubro!$H$17</f>
        <v>15.840000000000002</v>
      </c>
      <c r="O10" s="17">
        <f>[6]Outubro!$H$18</f>
        <v>23.759999999999998</v>
      </c>
      <c r="P10" s="17">
        <f>[6]Outubro!$H$19</f>
        <v>23.400000000000002</v>
      </c>
      <c r="Q10" s="17">
        <f>[6]Outubro!$H$20</f>
        <v>12.24</v>
      </c>
      <c r="R10" s="17">
        <f>[6]Outubro!$H$21</f>
        <v>24.12</v>
      </c>
      <c r="S10" s="17">
        <f>[6]Outubro!$H$22</f>
        <v>30.6</v>
      </c>
      <c r="T10" s="17">
        <f>[6]Outubro!$H$23</f>
        <v>26.28</v>
      </c>
      <c r="U10" s="17">
        <f>[6]Outubro!$H$24</f>
        <v>21.6</v>
      </c>
      <c r="V10" s="17">
        <f>[6]Outubro!$H$25</f>
        <v>19.440000000000001</v>
      </c>
      <c r="W10" s="17">
        <f>[6]Outubro!$H$26</f>
        <v>15.840000000000002</v>
      </c>
      <c r="X10" s="17">
        <f>[6]Outubro!$H$27</f>
        <v>35.28</v>
      </c>
      <c r="Y10" s="17">
        <f>[6]Outubro!$H$28</f>
        <v>19.079999999999998</v>
      </c>
      <c r="Z10" s="17">
        <f>[6]Outubro!$H$29</f>
        <v>25.92</v>
      </c>
      <c r="AA10" s="17">
        <f>[6]Outubro!$H$30</f>
        <v>29.52</v>
      </c>
      <c r="AB10" s="17">
        <f>[6]Outubro!$H$31</f>
        <v>15.48</v>
      </c>
      <c r="AC10" s="17">
        <f>[6]Outubro!$H$32</f>
        <v>12.24</v>
      </c>
      <c r="AD10" s="17">
        <f>[6]Outubro!$H$33</f>
        <v>20.16</v>
      </c>
      <c r="AE10" s="17">
        <f>[6]Outubro!$H$34</f>
        <v>19.440000000000001</v>
      </c>
      <c r="AF10" s="17">
        <f>[6]Outubro!$H$35</f>
        <v>12.24</v>
      </c>
      <c r="AG10" s="28">
        <f t="shared" si="1"/>
        <v>35.28</v>
      </c>
    </row>
    <row r="11" spans="1:33" ht="17.100000000000001" customHeight="1" x14ac:dyDescent="0.2">
      <c r="A11" s="15" t="s">
        <v>3</v>
      </c>
      <c r="B11" s="17">
        <f>[7]Outubro!$H$5</f>
        <v>12.24</v>
      </c>
      <c r="C11" s="17">
        <f>[7]Outubro!$H$6</f>
        <v>12.96</v>
      </c>
      <c r="D11" s="17">
        <f>[7]Outubro!$H$7</f>
        <v>22.68</v>
      </c>
      <c r="E11" s="17">
        <f>[7]Outubro!$H$8</f>
        <v>10.44</v>
      </c>
      <c r="F11" s="17">
        <f>[7]Outubro!$H$9</f>
        <v>14.04</v>
      </c>
      <c r="G11" s="17">
        <f>[7]Outubro!$H$10</f>
        <v>15.840000000000002</v>
      </c>
      <c r="H11" s="17">
        <f>[7]Outubro!$H$11</f>
        <v>12.96</v>
      </c>
      <c r="I11" s="17">
        <f>[7]Outubro!$H$12</f>
        <v>12.24</v>
      </c>
      <c r="J11" s="17">
        <f>[7]Outubro!$H$13</f>
        <v>16.2</v>
      </c>
      <c r="K11" s="17">
        <f>[7]Outubro!$H$14</f>
        <v>18</v>
      </c>
      <c r="L11" s="17">
        <f>[7]Outubro!$H$15</f>
        <v>14.04</v>
      </c>
      <c r="M11" s="17">
        <f>[7]Outubro!$H$16</f>
        <v>16.559999999999999</v>
      </c>
      <c r="N11" s="17">
        <f>[7]Outubro!$H$17</f>
        <v>14.76</v>
      </c>
      <c r="O11" s="17">
        <f>[7]Outubro!$H$18</f>
        <v>13.32</v>
      </c>
      <c r="P11" s="17">
        <f>[7]Outubro!$H$19</f>
        <v>12.24</v>
      </c>
      <c r="Q11" s="17">
        <f>[7]Outubro!$H$20</f>
        <v>8.64</v>
      </c>
      <c r="R11" s="17">
        <f>[7]Outubro!$H$21</f>
        <v>8.64</v>
      </c>
      <c r="S11" s="17">
        <f>[7]Outubro!$H$22</f>
        <v>18.36</v>
      </c>
      <c r="T11" s="17">
        <f>[7]Outubro!$H$23</f>
        <v>15.840000000000002</v>
      </c>
      <c r="U11" s="17">
        <f>[7]Outubro!$H$24</f>
        <v>12.24</v>
      </c>
      <c r="V11" s="17">
        <f>[7]Outubro!$H$25</f>
        <v>16.2</v>
      </c>
      <c r="W11" s="17">
        <f>[7]Outubro!$H$26</f>
        <v>15.840000000000002</v>
      </c>
      <c r="X11" s="17">
        <f>[7]Outubro!$H$27</f>
        <v>22.68</v>
      </c>
      <c r="Y11" s="17">
        <f>[7]Outubro!$H$28</f>
        <v>13.68</v>
      </c>
      <c r="Z11" s="17">
        <f>[7]Outubro!$H$29</f>
        <v>29.52</v>
      </c>
      <c r="AA11" s="17">
        <f>[7]Outubro!$H$30</f>
        <v>16.559999999999999</v>
      </c>
      <c r="AB11" s="17">
        <f>[7]Outubro!$H$31</f>
        <v>12.6</v>
      </c>
      <c r="AC11" s="17">
        <f>[7]Outubro!$H$32</f>
        <v>6.12</v>
      </c>
      <c r="AD11" s="17">
        <f>[7]Outubro!$H$33</f>
        <v>18</v>
      </c>
      <c r="AE11" s="17">
        <f>[7]Outubro!$H$34</f>
        <v>11.879999999999999</v>
      </c>
      <c r="AF11" s="17">
        <f>[7]Outubro!$H$35</f>
        <v>8.64</v>
      </c>
      <c r="AG11" s="28">
        <f>MAX(B11:AF11)</f>
        <v>29.52</v>
      </c>
    </row>
    <row r="12" spans="1:33" ht="17.100000000000001" customHeight="1" x14ac:dyDescent="0.2">
      <c r="A12" s="15" t="s">
        <v>4</v>
      </c>
      <c r="B12" s="17">
        <f>[8]Outubro!$H$5</f>
        <v>15.48</v>
      </c>
      <c r="C12" s="17">
        <f>[8]Outubro!$H$6</f>
        <v>24.840000000000003</v>
      </c>
      <c r="D12" s="17">
        <f>[8]Outubro!$H$7</f>
        <v>18.720000000000002</v>
      </c>
      <c r="E12" s="17">
        <f>[8]Outubro!$H$8</f>
        <v>12.96</v>
      </c>
      <c r="F12" s="17">
        <f>[8]Outubro!$H$9</f>
        <v>15.48</v>
      </c>
      <c r="G12" s="17">
        <f>[8]Outubro!$H$10</f>
        <v>23.400000000000002</v>
      </c>
      <c r="H12" s="17">
        <f>[8]Outubro!$H$11</f>
        <v>17.64</v>
      </c>
      <c r="I12" s="17">
        <f>[8]Outubro!$H$12</f>
        <v>16.920000000000002</v>
      </c>
      <c r="J12" s="17">
        <f>[8]Outubro!$H$13</f>
        <v>31.680000000000003</v>
      </c>
      <c r="K12" s="17">
        <f>[8]Outubro!$H$14</f>
        <v>18</v>
      </c>
      <c r="L12" s="17">
        <f>[8]Outubro!$H$15</f>
        <v>9.7200000000000006</v>
      </c>
      <c r="M12" s="17">
        <f>[8]Outubro!$H$16</f>
        <v>16.559999999999999</v>
      </c>
      <c r="N12" s="17">
        <f>[8]Outubro!$H$17</f>
        <v>25.2</v>
      </c>
      <c r="O12" s="17">
        <f>[8]Outubro!$H$18</f>
        <v>25.56</v>
      </c>
      <c r="P12" s="17">
        <f>[8]Outubro!$H$19</f>
        <v>23.040000000000003</v>
      </c>
      <c r="Q12" s="17">
        <f>[8]Outubro!$H$20</f>
        <v>15.120000000000001</v>
      </c>
      <c r="R12" s="17">
        <f>[8]Outubro!$H$21</f>
        <v>22.68</v>
      </c>
      <c r="S12" s="17">
        <f>[8]Outubro!$H$22</f>
        <v>18.720000000000002</v>
      </c>
      <c r="T12" s="17">
        <f>[8]Outubro!$H$23</f>
        <v>18.36</v>
      </c>
      <c r="U12" s="17">
        <f>[8]Outubro!$H$24</f>
        <v>28.08</v>
      </c>
      <c r="V12" s="17">
        <f>[8]Outubro!$H$25</f>
        <v>21.6</v>
      </c>
      <c r="W12" s="17">
        <f>[8]Outubro!$H$26</f>
        <v>17.64</v>
      </c>
      <c r="X12" s="17">
        <f>[8]Outubro!$H$27</f>
        <v>27</v>
      </c>
      <c r="Y12" s="17">
        <f>[8]Outubro!$H$28</f>
        <v>19.440000000000001</v>
      </c>
      <c r="Z12" s="17">
        <f>[8]Outubro!$H$29</f>
        <v>24.48</v>
      </c>
      <c r="AA12" s="17">
        <f>[8]Outubro!$H$30</f>
        <v>14.04</v>
      </c>
      <c r="AB12" s="17">
        <f>[8]Outubro!$H$31</f>
        <v>16.920000000000002</v>
      </c>
      <c r="AC12" s="17">
        <f>[8]Outubro!$H$32</f>
        <v>14.76</v>
      </c>
      <c r="AD12" s="17">
        <f>[8]Outubro!$H$33</f>
        <v>21.240000000000002</v>
      </c>
      <c r="AE12" s="17">
        <f>[8]Outubro!$H$34</f>
        <v>17.64</v>
      </c>
      <c r="AF12" s="17">
        <f>[8]Outubro!$H$35</f>
        <v>21.96</v>
      </c>
      <c r="AG12" s="28">
        <f t="shared" si="1"/>
        <v>31.680000000000003</v>
      </c>
    </row>
    <row r="13" spans="1:33" ht="17.100000000000001" customHeight="1" x14ac:dyDescent="0.2">
      <c r="A13" s="15" t="s">
        <v>5</v>
      </c>
      <c r="B13" s="17" t="str">
        <f>[9]Outubro!$H$5</f>
        <v>*</v>
      </c>
      <c r="C13" s="17" t="str">
        <f>[9]Outubro!$H$6</f>
        <v>*</v>
      </c>
      <c r="D13" s="17">
        <f>[9]Outubro!$H$7</f>
        <v>16.559999999999999</v>
      </c>
      <c r="E13" s="17">
        <f>[9]Outubro!$H$8</f>
        <v>18.720000000000002</v>
      </c>
      <c r="F13" s="17">
        <f>[9]Outubro!$H$9</f>
        <v>8.2799999999999994</v>
      </c>
      <c r="G13" s="17">
        <f>[9]Outubro!$H$10</f>
        <v>9.7200000000000006</v>
      </c>
      <c r="H13" s="17">
        <f>[9]Outubro!$H$11</f>
        <v>13.32</v>
      </c>
      <c r="I13" s="17">
        <f>[9]Outubro!$H$12</f>
        <v>10.08</v>
      </c>
      <c r="J13" s="17">
        <f>[9]Outubro!$H$13</f>
        <v>16.920000000000002</v>
      </c>
      <c r="K13" s="17">
        <f>[9]Outubro!$H$14</f>
        <v>16.559999999999999</v>
      </c>
      <c r="L13" s="17">
        <f>[9]Outubro!$H$15</f>
        <v>16.920000000000002</v>
      </c>
      <c r="M13" s="17">
        <f>[9]Outubro!$H$16</f>
        <v>14.4</v>
      </c>
      <c r="N13" s="17">
        <f>[9]Outubro!$H$17</f>
        <v>13.32</v>
      </c>
      <c r="O13" s="17">
        <f>[9]Outubro!$H$18</f>
        <v>13.68</v>
      </c>
      <c r="P13" s="17">
        <f>[9]Outubro!$H$19</f>
        <v>16.920000000000002</v>
      </c>
      <c r="Q13" s="17">
        <f>[9]Outubro!$H$20</f>
        <v>11.16</v>
      </c>
      <c r="R13" s="17">
        <f>[9]Outubro!$H$21</f>
        <v>15.48</v>
      </c>
      <c r="S13" s="17">
        <f>[9]Outubro!$H$22</f>
        <v>19.440000000000001</v>
      </c>
      <c r="T13" s="17">
        <f>[9]Outubro!$H$23</f>
        <v>9.3600000000000012</v>
      </c>
      <c r="U13" s="17">
        <f>[9]Outubro!$H$24</f>
        <v>15.840000000000002</v>
      </c>
      <c r="V13" s="17">
        <f>[9]Outubro!$H$25</f>
        <v>16.559999999999999</v>
      </c>
      <c r="W13" s="17">
        <f>[9]Outubro!$H$26</f>
        <v>10.44</v>
      </c>
      <c r="X13" s="17">
        <f>[9]Outubro!$H$27</f>
        <v>16.920000000000002</v>
      </c>
      <c r="Y13" s="17">
        <f>[9]Outubro!$H$28</f>
        <v>23.040000000000003</v>
      </c>
      <c r="Z13" s="17">
        <f>[9]Outubro!$H$29</f>
        <v>18.36</v>
      </c>
      <c r="AA13" s="17">
        <f>[9]Outubro!$H$30</f>
        <v>17.28</v>
      </c>
      <c r="AB13" s="17">
        <f>[9]Outubro!$H$31</f>
        <v>27</v>
      </c>
      <c r="AC13" s="17">
        <f>[9]Outubro!$H$32</f>
        <v>11.520000000000001</v>
      </c>
      <c r="AD13" s="17">
        <f>[9]Outubro!$H$33</f>
        <v>9.3600000000000012</v>
      </c>
      <c r="AE13" s="17">
        <f>[9]Outubro!$H$34</f>
        <v>9</v>
      </c>
      <c r="AF13" s="17">
        <f>[9]Outubro!$H$35</f>
        <v>12.6</v>
      </c>
      <c r="AG13" s="28">
        <f t="shared" si="1"/>
        <v>27</v>
      </c>
    </row>
    <row r="14" spans="1:33" ht="17.100000000000001" customHeight="1" x14ac:dyDescent="0.2">
      <c r="A14" s="15" t="s">
        <v>47</v>
      </c>
      <c r="B14" s="17">
        <f>[10]Outubro!$H$5</f>
        <v>19.079999999999998</v>
      </c>
      <c r="C14" s="17">
        <f>[10]Outubro!$H$6</f>
        <v>19.8</v>
      </c>
      <c r="D14" s="17">
        <f>[10]Outubro!$H$7</f>
        <v>19.8</v>
      </c>
      <c r="E14" s="17">
        <f>[10]Outubro!$H$8</f>
        <v>19.440000000000001</v>
      </c>
      <c r="F14" s="17">
        <f>[10]Outubro!$H$9</f>
        <v>14.76</v>
      </c>
      <c r="G14" s="17">
        <f>[10]Outubro!$H$10</f>
        <v>23.759999999999998</v>
      </c>
      <c r="H14" s="17">
        <f>[10]Outubro!$H$11</f>
        <v>25.92</v>
      </c>
      <c r="I14" s="17">
        <f>[10]Outubro!$H$12</f>
        <v>24.840000000000003</v>
      </c>
      <c r="J14" s="17">
        <f>[10]Outubro!$H$13</f>
        <v>25.92</v>
      </c>
      <c r="K14" s="17">
        <f>[10]Outubro!$H$14</f>
        <v>24.48</v>
      </c>
      <c r="L14" s="17">
        <f>[10]Outubro!$H$15</f>
        <v>12.96</v>
      </c>
      <c r="M14" s="17">
        <f>[10]Outubro!$H$16</f>
        <v>24.48</v>
      </c>
      <c r="N14" s="17">
        <f>[10]Outubro!$H$17</f>
        <v>33.119999999999997</v>
      </c>
      <c r="O14" s="17">
        <f>[10]Outubro!$H$18</f>
        <v>25.2</v>
      </c>
      <c r="P14" s="17">
        <f>[10]Outubro!$H$19</f>
        <v>26.28</v>
      </c>
      <c r="Q14" s="17">
        <f>[10]Outubro!$H$20</f>
        <v>29.52</v>
      </c>
      <c r="R14" s="17">
        <f>[10]Outubro!$H$21</f>
        <v>20.16</v>
      </c>
      <c r="S14" s="17">
        <f>[10]Outubro!$H$22</f>
        <v>21.6</v>
      </c>
      <c r="T14" s="17">
        <f>[10]Outubro!$H$23</f>
        <v>16.559999999999999</v>
      </c>
      <c r="U14" s="17">
        <f>[10]Outubro!$H$24</f>
        <v>26.28</v>
      </c>
      <c r="V14" s="17">
        <f>[10]Outubro!$H$25</f>
        <v>27.36</v>
      </c>
      <c r="W14" s="17">
        <f>[10]Outubro!$H$26</f>
        <v>23.759999999999998</v>
      </c>
      <c r="X14" s="17">
        <f>[10]Outubro!$H$27</f>
        <v>28.08</v>
      </c>
      <c r="Y14" s="17">
        <f>[10]Outubro!$H$28</f>
        <v>18.720000000000002</v>
      </c>
      <c r="Z14" s="17">
        <f>[10]Outubro!$H$29</f>
        <v>29.52</v>
      </c>
      <c r="AA14" s="17">
        <f>[10]Outubro!$H$30</f>
        <v>18.36</v>
      </c>
      <c r="AB14" s="17">
        <f>[10]Outubro!$H$31</f>
        <v>28.8</v>
      </c>
      <c r="AC14" s="17">
        <f>[10]Outubro!$H$32</f>
        <v>22.32</v>
      </c>
      <c r="AD14" s="17">
        <f>[10]Outubro!$H$33</f>
        <v>18.36</v>
      </c>
      <c r="AE14" s="17">
        <f>[10]Outubro!$H$34</f>
        <v>20.16</v>
      </c>
      <c r="AF14" s="17">
        <f>[10]Outubro!$H$35</f>
        <v>20.52</v>
      </c>
      <c r="AG14" s="28">
        <f>MAX(B14:AF14)</f>
        <v>33.119999999999997</v>
      </c>
    </row>
    <row r="15" spans="1:33" ht="17.100000000000001" customHeight="1" x14ac:dyDescent="0.2">
      <c r="A15" s="15" t="s">
        <v>6</v>
      </c>
      <c r="B15" s="17">
        <f>[11]Outubro!$H$5</f>
        <v>7.9200000000000008</v>
      </c>
      <c r="C15" s="17">
        <f>[11]Outubro!$H$6</f>
        <v>9.7200000000000006</v>
      </c>
      <c r="D15" s="17">
        <f>[11]Outubro!$H$7</f>
        <v>8.2799999999999994</v>
      </c>
      <c r="E15" s="17">
        <f>[11]Outubro!$H$8</f>
        <v>6.84</v>
      </c>
      <c r="F15" s="17">
        <f>[11]Outubro!$H$9</f>
        <v>6.84</v>
      </c>
      <c r="G15" s="17">
        <f>[11]Outubro!$H$10</f>
        <v>10.44</v>
      </c>
      <c r="H15" s="17">
        <f>[11]Outubro!$H$11</f>
        <v>14.76</v>
      </c>
      <c r="I15" s="17">
        <f>[11]Outubro!$H$12</f>
        <v>15.840000000000002</v>
      </c>
      <c r="J15" s="17">
        <f>[11]Outubro!$H$13</f>
        <v>15.840000000000002</v>
      </c>
      <c r="K15" s="17">
        <f>[11]Outubro!$H$14</f>
        <v>14.76</v>
      </c>
      <c r="L15" s="17">
        <f>[11]Outubro!$H$15</f>
        <v>12.6</v>
      </c>
      <c r="M15" s="17">
        <f>[11]Outubro!$H$16</f>
        <v>13.68</v>
      </c>
      <c r="N15" s="17">
        <f>[11]Outubro!$H$17</f>
        <v>6.84</v>
      </c>
      <c r="O15" s="17">
        <f>[11]Outubro!$H$18</f>
        <v>19.079999999999998</v>
      </c>
      <c r="P15" s="17">
        <f>[11]Outubro!$H$19</f>
        <v>18.36</v>
      </c>
      <c r="Q15" s="17">
        <f>[11]Outubro!$H$20</f>
        <v>11.520000000000001</v>
      </c>
      <c r="R15" s="17">
        <f>[11]Outubro!$H$21</f>
        <v>11.16</v>
      </c>
      <c r="S15" s="17">
        <f>[11]Outubro!$H$22</f>
        <v>16.920000000000002</v>
      </c>
      <c r="T15" s="17">
        <f>[11]Outubro!$H$23</f>
        <v>18.720000000000002</v>
      </c>
      <c r="U15" s="17">
        <f>[11]Outubro!$H$24</f>
        <v>21.6</v>
      </c>
      <c r="V15" s="17">
        <f>[11]Outubro!$H$25</f>
        <v>18</v>
      </c>
      <c r="W15" s="17">
        <f>[11]Outubro!$H$26</f>
        <v>18</v>
      </c>
      <c r="X15" s="17">
        <f>[11]Outubro!$H$27</f>
        <v>27.720000000000002</v>
      </c>
      <c r="Y15" s="17">
        <f>[11]Outubro!$H$28</f>
        <v>7.5600000000000005</v>
      </c>
      <c r="Z15" s="17">
        <f>[11]Outubro!$H$29</f>
        <v>12.96</v>
      </c>
      <c r="AA15" s="17">
        <f>[11]Outubro!$H$30</f>
        <v>9</v>
      </c>
      <c r="AB15" s="17">
        <f>[11]Outubro!$H$31</f>
        <v>22.32</v>
      </c>
      <c r="AC15" s="17">
        <f>[11]Outubro!$H$32</f>
        <v>12.24</v>
      </c>
      <c r="AD15" s="17">
        <f>[11]Outubro!$H$33</f>
        <v>12.24</v>
      </c>
      <c r="AE15" s="17">
        <f>[11]Outubro!$H$34</f>
        <v>10.8</v>
      </c>
      <c r="AF15" s="17">
        <f>[11]Outubro!$H$35</f>
        <v>17.28</v>
      </c>
      <c r="AG15" s="28">
        <f t="shared" si="1"/>
        <v>27.720000000000002</v>
      </c>
    </row>
    <row r="16" spans="1:33" ht="17.100000000000001" customHeight="1" x14ac:dyDescent="0.2">
      <c r="A16" s="15" t="s">
        <v>7</v>
      </c>
      <c r="B16" s="17">
        <f>[12]Outubro!$H$5</f>
        <v>13.32</v>
      </c>
      <c r="C16" s="17">
        <f>[12]Outubro!$H$6</f>
        <v>19.440000000000001</v>
      </c>
      <c r="D16" s="17">
        <f>[12]Outubro!$H$7</f>
        <v>28.44</v>
      </c>
      <c r="E16" s="17">
        <f>[12]Outubro!$H$8</f>
        <v>12.96</v>
      </c>
      <c r="F16" s="17">
        <f>[12]Outubro!$H$9</f>
        <v>13.32</v>
      </c>
      <c r="G16" s="17">
        <f>[12]Outubro!$H$10</f>
        <v>18.720000000000002</v>
      </c>
      <c r="H16" s="17">
        <f>[12]Outubro!$H$11</f>
        <v>21.96</v>
      </c>
      <c r="I16" s="17">
        <f>[12]Outubro!$H$12</f>
        <v>20.88</v>
      </c>
      <c r="J16" s="17">
        <f>[12]Outubro!$H$13</f>
        <v>23.759999999999998</v>
      </c>
      <c r="K16" s="17">
        <f>[12]Outubro!$H$14</f>
        <v>9.3600000000000012</v>
      </c>
      <c r="L16" s="17">
        <f>[12]Outubro!$H$15</f>
        <v>12.24</v>
      </c>
      <c r="M16" s="17">
        <f>[12]Outubro!$H$16</f>
        <v>19.440000000000001</v>
      </c>
      <c r="N16" s="17">
        <f>[12]Outubro!$H$17</f>
        <v>15.120000000000001</v>
      </c>
      <c r="O16" s="17">
        <f>[12]Outubro!$H$18</f>
        <v>25.2</v>
      </c>
      <c r="P16" s="17">
        <f>[12]Outubro!$H$19</f>
        <v>26.64</v>
      </c>
      <c r="Q16" s="17">
        <f>[12]Outubro!$H$20</f>
        <v>23.759999999999998</v>
      </c>
      <c r="R16" s="17">
        <f>[12]Outubro!$H$21</f>
        <v>16.2</v>
      </c>
      <c r="S16" s="17">
        <f>[12]Outubro!$H$22</f>
        <v>15.120000000000001</v>
      </c>
      <c r="T16" s="17">
        <f>[12]Outubro!$H$23</f>
        <v>18.36</v>
      </c>
      <c r="U16" s="17">
        <f>[12]Outubro!$H$24</f>
        <v>32.4</v>
      </c>
      <c r="V16" s="17">
        <f>[12]Outubro!$H$25</f>
        <v>27.720000000000002</v>
      </c>
      <c r="W16" s="17">
        <f>[12]Outubro!$H$26</f>
        <v>23.040000000000003</v>
      </c>
      <c r="X16" s="17">
        <f>[12]Outubro!$H$27</f>
        <v>19.440000000000001</v>
      </c>
      <c r="Y16" s="17">
        <f>[12]Outubro!$H$28</f>
        <v>17.64</v>
      </c>
      <c r="Z16" s="17">
        <f>[12]Outubro!$H$29</f>
        <v>25.56</v>
      </c>
      <c r="AA16" s="17">
        <f>[12]Outubro!$H$30</f>
        <v>10.8</v>
      </c>
      <c r="AB16" s="17">
        <f>[12]Outubro!$H$31</f>
        <v>18</v>
      </c>
      <c r="AC16" s="17">
        <f>[12]Outubro!$H$32</f>
        <v>11.879999999999999</v>
      </c>
      <c r="AD16" s="17">
        <f>[12]Outubro!$H$33</f>
        <v>18.36</v>
      </c>
      <c r="AE16" s="17">
        <f>[12]Outubro!$H$34</f>
        <v>18.720000000000002</v>
      </c>
      <c r="AF16" s="17">
        <f>[12]Outubro!$H$35</f>
        <v>16.559999999999999</v>
      </c>
      <c r="AG16" s="28">
        <f t="shared" si="1"/>
        <v>32.4</v>
      </c>
    </row>
    <row r="17" spans="1:33" ht="17.100000000000001" customHeight="1" x14ac:dyDescent="0.2">
      <c r="A17" s="15" t="s">
        <v>8</v>
      </c>
      <c r="B17" s="17">
        <f>[13]Outubro!$H$5</f>
        <v>16.559999999999999</v>
      </c>
      <c r="C17" s="17">
        <f>[13]Outubro!$H$6</f>
        <v>21.6</v>
      </c>
      <c r="D17" s="17">
        <f>[13]Outubro!$H$7</f>
        <v>25.56</v>
      </c>
      <c r="E17" s="17">
        <f>[13]Outubro!$H$8</f>
        <v>15.120000000000001</v>
      </c>
      <c r="F17" s="17">
        <f>[13]Outubro!$H$9</f>
        <v>10.44</v>
      </c>
      <c r="G17" s="17">
        <f>[13]Outubro!$H$10</f>
        <v>20.16</v>
      </c>
      <c r="H17" s="17">
        <f>[13]Outubro!$H$11</f>
        <v>17.28</v>
      </c>
      <c r="I17" s="17">
        <f>[13]Outubro!$H$12</f>
        <v>20.52</v>
      </c>
      <c r="J17" s="17">
        <f>[13]Outubro!$H$13</f>
        <v>24.12</v>
      </c>
      <c r="K17" s="17">
        <f>[13]Outubro!$H$14</f>
        <v>11.879999999999999</v>
      </c>
      <c r="L17" s="17">
        <f>[13]Outubro!$H$15</f>
        <v>11.879999999999999</v>
      </c>
      <c r="M17" s="17">
        <f>[13]Outubro!$H$16</f>
        <v>11.520000000000001</v>
      </c>
      <c r="N17" s="17">
        <f>[13]Outubro!$H$17</f>
        <v>16.920000000000002</v>
      </c>
      <c r="O17" s="17">
        <f>[13]Outubro!$H$18</f>
        <v>21.96</v>
      </c>
      <c r="P17" s="17">
        <f>[13]Outubro!$H$19</f>
        <v>30.6</v>
      </c>
      <c r="Q17" s="17">
        <f>[13]Outubro!$H$20</f>
        <v>20.88</v>
      </c>
      <c r="R17" s="17">
        <f>[13]Outubro!$H$21</f>
        <v>27</v>
      </c>
      <c r="S17" s="17">
        <f>[13]Outubro!$H$22</f>
        <v>18</v>
      </c>
      <c r="T17" s="17">
        <f>[13]Outubro!$H$23</f>
        <v>23.759999999999998</v>
      </c>
      <c r="U17" s="17">
        <f>[13]Outubro!$H$24</f>
        <v>17.64</v>
      </c>
      <c r="V17" s="17">
        <f>[13]Outubro!$H$25</f>
        <v>21.6</v>
      </c>
      <c r="W17" s="17">
        <f>[13]Outubro!$H$26</f>
        <v>22.68</v>
      </c>
      <c r="X17" s="17">
        <f>[13]Outubro!$H$27</f>
        <v>23.400000000000002</v>
      </c>
      <c r="Y17" s="17">
        <f>[13]Outubro!$H$28</f>
        <v>25.2</v>
      </c>
      <c r="Z17" s="17">
        <f>[13]Outubro!$H$29</f>
        <v>26.64</v>
      </c>
      <c r="AA17" s="17">
        <f>[13]Outubro!$H$30</f>
        <v>25.92</v>
      </c>
      <c r="AB17" s="17">
        <f>[13]Outubro!$H$31</f>
        <v>12.96</v>
      </c>
      <c r="AC17" s="17">
        <f>[13]Outubro!$H$32</f>
        <v>11.16</v>
      </c>
      <c r="AD17" s="17">
        <f>[13]Outubro!$H$33</f>
        <v>23.759999999999998</v>
      </c>
      <c r="AE17" s="17">
        <f>[13]Outubro!$H$34</f>
        <v>21.96</v>
      </c>
      <c r="AF17" s="17">
        <f>[13]Outubro!$H$35</f>
        <v>20.52</v>
      </c>
      <c r="AG17" s="28">
        <f t="shared" si="1"/>
        <v>30.6</v>
      </c>
    </row>
    <row r="18" spans="1:33" ht="17.100000000000001" customHeight="1" x14ac:dyDescent="0.2">
      <c r="A18" s="15" t="s">
        <v>9</v>
      </c>
      <c r="B18" s="17">
        <f>[14]Outubro!$H$5</f>
        <v>11.16</v>
      </c>
      <c r="C18" s="17">
        <f>[14]Outubro!$H$6</f>
        <v>14.4</v>
      </c>
      <c r="D18" s="17">
        <f>[14]Outubro!$H$7</f>
        <v>24.48</v>
      </c>
      <c r="E18" s="17">
        <f>[14]Outubro!$H$8</f>
        <v>14.76</v>
      </c>
      <c r="F18" s="17">
        <f>[14]Outubro!$H$9</f>
        <v>9.7200000000000006</v>
      </c>
      <c r="G18" s="17">
        <f>[14]Outubro!$H$10</f>
        <v>18.720000000000002</v>
      </c>
      <c r="H18" s="17">
        <f>[14]Outubro!$H$11</f>
        <v>17.64</v>
      </c>
      <c r="I18" s="17">
        <f>[14]Outubro!$H$12</f>
        <v>21.6</v>
      </c>
      <c r="J18" s="17">
        <f>[14]Outubro!$H$13</f>
        <v>28.44</v>
      </c>
      <c r="K18" s="17">
        <f>[14]Outubro!$H$14</f>
        <v>12.24</v>
      </c>
      <c r="L18" s="17">
        <f>[14]Outubro!$H$15</f>
        <v>12.6</v>
      </c>
      <c r="M18" s="17">
        <f>[14]Outubro!$H$16</f>
        <v>15.120000000000001</v>
      </c>
      <c r="N18" s="17">
        <f>[14]Outubro!$H$17</f>
        <v>12.24</v>
      </c>
      <c r="O18" s="17">
        <f>[14]Outubro!$H$18</f>
        <v>29.16</v>
      </c>
      <c r="P18" s="17">
        <f>[14]Outubro!$H$19</f>
        <v>28.8</v>
      </c>
      <c r="Q18" s="17">
        <f>[14]Outubro!$H$20</f>
        <v>19.079999999999998</v>
      </c>
      <c r="R18" s="17">
        <f>[14]Outubro!$H$21</f>
        <v>15.48</v>
      </c>
      <c r="S18" s="17">
        <f>[14]Outubro!$H$22</f>
        <v>20.16</v>
      </c>
      <c r="T18" s="17">
        <f>[14]Outubro!$H$23</f>
        <v>16.920000000000002</v>
      </c>
      <c r="U18" s="17">
        <f>[14]Outubro!$H$24</f>
        <v>21.96</v>
      </c>
      <c r="V18" s="17">
        <f>[14]Outubro!$H$25</f>
        <v>27.36</v>
      </c>
      <c r="W18" s="17">
        <f>[14]Outubro!$H$26</f>
        <v>24.840000000000003</v>
      </c>
      <c r="X18" s="17">
        <f>[14]Outubro!$H$27</f>
        <v>20.16</v>
      </c>
      <c r="Y18" s="17">
        <f>[14]Outubro!$H$28</f>
        <v>16.559999999999999</v>
      </c>
      <c r="Z18" s="17">
        <f>[14]Outubro!$H$29</f>
        <v>16.920000000000002</v>
      </c>
      <c r="AA18" s="17">
        <f>[14]Outubro!$H$30</f>
        <v>14.76</v>
      </c>
      <c r="AB18" s="17">
        <f>[14]Outubro!$H$31</f>
        <v>20.52</v>
      </c>
      <c r="AC18" s="17">
        <f>[14]Outubro!$H$32</f>
        <v>10.08</v>
      </c>
      <c r="AD18" s="17">
        <f>[14]Outubro!$H$33</f>
        <v>18</v>
      </c>
      <c r="AE18" s="17">
        <f>[14]Outubro!$H$34</f>
        <v>18.36</v>
      </c>
      <c r="AF18" s="17">
        <f>[14]Outubro!$H$35</f>
        <v>15.48</v>
      </c>
      <c r="AG18" s="28">
        <f t="shared" si="1"/>
        <v>29.16</v>
      </c>
    </row>
    <row r="19" spans="1:33" ht="17.100000000000001" customHeight="1" x14ac:dyDescent="0.2">
      <c r="A19" s="15" t="s">
        <v>46</v>
      </c>
      <c r="B19" s="17">
        <f>[15]Outubro!$H$5</f>
        <v>12.24</v>
      </c>
      <c r="C19" s="17">
        <f>[15]Outubro!$H$6</f>
        <v>11.879999999999999</v>
      </c>
      <c r="D19" s="17">
        <f>[15]Outubro!$H$7</f>
        <v>10.8</v>
      </c>
      <c r="E19" s="17">
        <f>[15]Outubro!$H$8</f>
        <v>6.48</v>
      </c>
      <c r="F19" s="17">
        <f>[15]Outubro!$H$9</f>
        <v>11.879999999999999</v>
      </c>
      <c r="G19" s="17">
        <f>[15]Outubro!$H$10</f>
        <v>13.32</v>
      </c>
      <c r="H19" s="17">
        <f>[15]Outubro!$H$11</f>
        <v>14.76</v>
      </c>
      <c r="I19" s="17">
        <f>[15]Outubro!$H$12</f>
        <v>15.48</v>
      </c>
      <c r="J19" s="17">
        <f>[15]Outubro!$H$13</f>
        <v>15.48</v>
      </c>
      <c r="K19" s="17">
        <f>[15]Outubro!$H$14</f>
        <v>11.16</v>
      </c>
      <c r="L19" s="17">
        <f>[15]Outubro!$H$15</f>
        <v>13.32</v>
      </c>
      <c r="M19" s="17">
        <f>[15]Outubro!$H$16</f>
        <v>9.3600000000000012</v>
      </c>
      <c r="N19" s="17">
        <f>[15]Outubro!$H$17</f>
        <v>16.920000000000002</v>
      </c>
      <c r="O19" s="17">
        <f>[15]Outubro!$H$18</f>
        <v>25.92</v>
      </c>
      <c r="P19" s="17">
        <f>[15]Outubro!$H$19</f>
        <v>20.52</v>
      </c>
      <c r="Q19" s="17">
        <f>[15]Outubro!$H$20</f>
        <v>11.879999999999999</v>
      </c>
      <c r="R19" s="17">
        <f>[15]Outubro!$H$21</f>
        <v>8.64</v>
      </c>
      <c r="S19" s="17">
        <f>[15]Outubro!$H$22</f>
        <v>10.08</v>
      </c>
      <c r="T19" s="17">
        <f>[15]Outubro!$H$23</f>
        <v>14.04</v>
      </c>
      <c r="U19" s="17">
        <f>[15]Outubro!$H$24</f>
        <v>16.920000000000002</v>
      </c>
      <c r="V19" s="17">
        <f>[15]Outubro!$H$25</f>
        <v>13.32</v>
      </c>
      <c r="W19" s="17">
        <f>[15]Outubro!$H$26</f>
        <v>14.04</v>
      </c>
      <c r="X19" s="17">
        <f>[15]Outubro!$H$27</f>
        <v>18.720000000000002</v>
      </c>
      <c r="Y19" s="17">
        <f>[15]Outubro!$H$28</f>
        <v>12.24</v>
      </c>
      <c r="Z19" s="17">
        <f>[15]Outubro!$H$29</f>
        <v>17.64</v>
      </c>
      <c r="AA19" s="17">
        <f>[15]Outubro!$H$30</f>
        <v>15.48</v>
      </c>
      <c r="AB19" s="17">
        <f>[15]Outubro!$H$31</f>
        <v>9.3600000000000012</v>
      </c>
      <c r="AC19" s="17">
        <f>[15]Outubro!$H$32</f>
        <v>5.4</v>
      </c>
      <c r="AD19" s="17">
        <f>[15]Outubro!$H$33</f>
        <v>14.4</v>
      </c>
      <c r="AE19" s="17">
        <f>[15]Outubro!$H$34</f>
        <v>14.76</v>
      </c>
      <c r="AF19" s="17">
        <f>[15]Outubro!$H$35</f>
        <v>12.96</v>
      </c>
      <c r="AG19" s="28">
        <f t="shared" si="1"/>
        <v>25.92</v>
      </c>
    </row>
    <row r="20" spans="1:33" ht="17.100000000000001" customHeight="1" x14ac:dyDescent="0.2">
      <c r="A20" s="15" t="s">
        <v>10</v>
      </c>
      <c r="B20" s="17">
        <f>[16]Outubro!$H$5</f>
        <v>2.16</v>
      </c>
      <c r="C20" s="17">
        <f>[16]Outubro!$H$6</f>
        <v>4.32</v>
      </c>
      <c r="D20" s="17">
        <f>[16]Outubro!$H$7</f>
        <v>2.16</v>
      </c>
      <c r="E20" s="17">
        <f>[16]Outubro!$H$8</f>
        <v>1.4400000000000002</v>
      </c>
      <c r="F20" s="17">
        <f>[16]Outubro!$H$9</f>
        <v>9.3600000000000012</v>
      </c>
      <c r="G20" s="17">
        <f>[16]Outubro!$H$10</f>
        <v>16.920000000000002</v>
      </c>
      <c r="H20" s="17">
        <f>[16]Outubro!$H$11</f>
        <v>19.8</v>
      </c>
      <c r="I20" s="17">
        <f>[16]Outubro!$H$12</f>
        <v>13.32</v>
      </c>
      <c r="J20" s="17">
        <f>[16]Outubro!$H$13</f>
        <v>17.64</v>
      </c>
      <c r="K20" s="17">
        <f>[16]Outubro!$H$14</f>
        <v>10.8</v>
      </c>
      <c r="L20" s="17">
        <f>[16]Outubro!$H$15</f>
        <v>10.08</v>
      </c>
      <c r="M20" s="17">
        <f>[16]Outubro!$H$16</f>
        <v>7.9200000000000008</v>
      </c>
      <c r="N20" s="17">
        <f>[16]Outubro!$H$17</f>
        <v>13.68</v>
      </c>
      <c r="O20" s="17">
        <f>[16]Outubro!$H$18</f>
        <v>21.6</v>
      </c>
      <c r="P20" s="17">
        <f>[16]Outubro!$H$19</f>
        <v>19.440000000000001</v>
      </c>
      <c r="Q20" s="17">
        <f>[16]Outubro!$H$20</f>
        <v>14.04</v>
      </c>
      <c r="R20" s="17">
        <f>[16]Outubro!$H$21</f>
        <v>11.520000000000001</v>
      </c>
      <c r="S20" s="17">
        <f>[16]Outubro!$H$22</f>
        <v>11.520000000000001</v>
      </c>
      <c r="T20" s="17">
        <f>[16]Outubro!$H$23</f>
        <v>18</v>
      </c>
      <c r="U20" s="17">
        <f>[16]Outubro!$H$24</f>
        <v>14.04</v>
      </c>
      <c r="V20" s="17">
        <f>[16]Outubro!$H$25</f>
        <v>18</v>
      </c>
      <c r="W20" s="17">
        <f>[16]Outubro!$H$26</f>
        <v>16.2</v>
      </c>
      <c r="X20" s="17">
        <f>[16]Outubro!$H$27</f>
        <v>21.6</v>
      </c>
      <c r="Y20" s="17">
        <f>[16]Outubro!$H$28</f>
        <v>15.840000000000002</v>
      </c>
      <c r="Z20" s="17">
        <f>[16]Outubro!$H$29</f>
        <v>18</v>
      </c>
      <c r="AA20" s="17">
        <f>[16]Outubro!$H$30</f>
        <v>17.28</v>
      </c>
      <c r="AB20" s="17">
        <f>[16]Outubro!$H$31</f>
        <v>18</v>
      </c>
      <c r="AC20" s="17">
        <f>[16]Outubro!$H$32</f>
        <v>7.2</v>
      </c>
      <c r="AD20" s="17">
        <f>[16]Outubro!$H$33</f>
        <v>18</v>
      </c>
      <c r="AE20" s="17">
        <f>[16]Outubro!$H$34</f>
        <v>15.840000000000002</v>
      </c>
      <c r="AF20" s="17">
        <f>[16]Outubro!$H$35</f>
        <v>11.520000000000001</v>
      </c>
      <c r="AG20" s="28">
        <f>MAX(B20:AF20)</f>
        <v>21.6</v>
      </c>
    </row>
    <row r="21" spans="1:33" ht="17.100000000000001" customHeight="1" x14ac:dyDescent="0.2">
      <c r="A21" s="15" t="s">
        <v>11</v>
      </c>
      <c r="B21" s="17">
        <f>[17]Outubro!$H$5</f>
        <v>10.44</v>
      </c>
      <c r="C21" s="17">
        <f>[17]Outubro!$H$6</f>
        <v>11.879999999999999</v>
      </c>
      <c r="D21" s="17">
        <f>[17]Outubro!$H$7</f>
        <v>18.720000000000002</v>
      </c>
      <c r="E21" s="17">
        <f>[17]Outubro!$H$8</f>
        <v>10.44</v>
      </c>
      <c r="F21" s="17">
        <f>[17]Outubro!$H$9</f>
        <v>7.9200000000000008</v>
      </c>
      <c r="G21" s="17">
        <f>[17]Outubro!$H$10</f>
        <v>11.520000000000001</v>
      </c>
      <c r="H21" s="17">
        <f>[17]Outubro!$H$11</f>
        <v>11.520000000000001</v>
      </c>
      <c r="I21" s="17">
        <f>[17]Outubro!$H$12</f>
        <v>14.04</v>
      </c>
      <c r="J21" s="17">
        <f>[17]Outubro!$H$13</f>
        <v>23.040000000000003</v>
      </c>
      <c r="K21" s="17">
        <f>[17]Outubro!$H$14</f>
        <v>10.8</v>
      </c>
      <c r="L21" s="17">
        <f>[17]Outubro!$H$15</f>
        <v>10.08</v>
      </c>
      <c r="M21" s="17">
        <f>[17]Outubro!$H$16</f>
        <v>18</v>
      </c>
      <c r="N21" s="17">
        <f>[17]Outubro!$H$17</f>
        <v>10.8</v>
      </c>
      <c r="O21" s="17">
        <f>[17]Outubro!$H$18</f>
        <v>12.6</v>
      </c>
      <c r="P21" s="17">
        <f>[17]Outubro!$H$19</f>
        <v>20.16</v>
      </c>
      <c r="Q21" s="17">
        <f>[17]Outubro!$H$20</f>
        <v>23.040000000000003</v>
      </c>
      <c r="R21" s="17">
        <f>[17]Outubro!$H$21</f>
        <v>9.7200000000000006</v>
      </c>
      <c r="S21" s="17">
        <f>[17]Outubro!$H$22</f>
        <v>14.4</v>
      </c>
      <c r="T21" s="17">
        <f>[17]Outubro!$H$23</f>
        <v>13.32</v>
      </c>
      <c r="U21" s="17">
        <f>[17]Outubro!$H$24</f>
        <v>16.920000000000002</v>
      </c>
      <c r="V21" s="17">
        <f>[17]Outubro!$H$25</f>
        <v>28.08</v>
      </c>
      <c r="W21" s="17">
        <f>[17]Outubro!$H$26</f>
        <v>27</v>
      </c>
      <c r="X21" s="17">
        <f>[17]Outubro!$H$27</f>
        <v>17.64</v>
      </c>
      <c r="Y21" s="17">
        <f>[17]Outubro!$H$28</f>
        <v>13.68</v>
      </c>
      <c r="Z21" s="17">
        <f>[17]Outubro!$H$29</f>
        <v>16.920000000000002</v>
      </c>
      <c r="AA21" s="17">
        <f>[17]Outubro!$H$30</f>
        <v>12.24</v>
      </c>
      <c r="AB21" s="17">
        <f>[17]Outubro!$H$31</f>
        <v>9.7200000000000006</v>
      </c>
      <c r="AC21" s="17">
        <f>[17]Outubro!$H$32</f>
        <v>6.12</v>
      </c>
      <c r="AD21" s="17">
        <f>[17]Outubro!$H$33</f>
        <v>12.24</v>
      </c>
      <c r="AE21" s="17">
        <f>[17]Outubro!$H$34</f>
        <v>9.7200000000000006</v>
      </c>
      <c r="AF21" s="17">
        <f>[17]Outubro!$H$35</f>
        <v>7.5600000000000005</v>
      </c>
      <c r="AG21" s="28">
        <f>MAX(B21:AF21)</f>
        <v>28.08</v>
      </c>
    </row>
    <row r="22" spans="1:33" ht="17.100000000000001" customHeight="1" x14ac:dyDescent="0.2">
      <c r="A22" s="15" t="s">
        <v>12</v>
      </c>
      <c r="B22" s="17">
        <f>[18]Outubro!$H$5</f>
        <v>9</v>
      </c>
      <c r="C22" s="17">
        <f>[18]Outubro!$H$6</f>
        <v>6.12</v>
      </c>
      <c r="D22" s="17">
        <f>[18]Outubro!$H$7</f>
        <v>13.32</v>
      </c>
      <c r="E22" s="17">
        <f>[18]Outubro!$H$8</f>
        <v>4.6800000000000006</v>
      </c>
      <c r="F22" s="17">
        <f>[18]Outubro!$H$9</f>
        <v>3.6</v>
      </c>
      <c r="G22" s="17">
        <f>[18]Outubro!$H$10</f>
        <v>6.12</v>
      </c>
      <c r="H22" s="17">
        <f>[18]Outubro!$H$11</f>
        <v>9.3600000000000012</v>
      </c>
      <c r="I22" s="17">
        <f>[18]Outubro!$H$12</f>
        <v>10.8</v>
      </c>
      <c r="J22" s="17">
        <f>[18]Outubro!$H$13</f>
        <v>13.32</v>
      </c>
      <c r="K22" s="17">
        <f>[18]Outubro!$H$14</f>
        <v>5.7600000000000007</v>
      </c>
      <c r="L22" s="17">
        <f>[18]Outubro!$H$15</f>
        <v>6.48</v>
      </c>
      <c r="M22" s="17">
        <f>[18]Outubro!$H$16</f>
        <v>4.6800000000000006</v>
      </c>
      <c r="N22" s="17">
        <f>[18]Outubro!$H$17</f>
        <v>12.24</v>
      </c>
      <c r="O22" s="17">
        <f>[18]Outubro!$H$18</f>
        <v>16.920000000000002</v>
      </c>
      <c r="P22" s="17">
        <f>[18]Outubro!$H$19</f>
        <v>16.559999999999999</v>
      </c>
      <c r="Q22" s="17">
        <f>[18]Outubro!$H$20</f>
        <v>9.7200000000000006</v>
      </c>
      <c r="R22" s="17">
        <f>[18]Outubro!$H$21</f>
        <v>5.4</v>
      </c>
      <c r="S22" s="17">
        <f>[18]Outubro!$H$22</f>
        <v>7.5600000000000005</v>
      </c>
      <c r="T22" s="17">
        <f>[18]Outubro!$H$23</f>
        <v>10.8</v>
      </c>
      <c r="U22" s="17">
        <f>[18]Outubro!$H$24</f>
        <v>12.96</v>
      </c>
      <c r="V22" s="17">
        <f>[18]Outubro!$H$25</f>
        <v>14.04</v>
      </c>
      <c r="W22" s="17">
        <f>[18]Outubro!$H$26</f>
        <v>10.8</v>
      </c>
      <c r="X22" s="17">
        <f>[18]Outubro!$H$27</f>
        <v>7.2</v>
      </c>
      <c r="Y22" s="17">
        <f>[18]Outubro!$H$28</f>
        <v>4.6800000000000006</v>
      </c>
      <c r="Z22" s="17">
        <f>[18]Outubro!$H$29</f>
        <v>12.6</v>
      </c>
      <c r="AA22" s="17">
        <f>[18]Outubro!$H$30</f>
        <v>5.4</v>
      </c>
      <c r="AB22" s="17">
        <f>[18]Outubro!$H$31</f>
        <v>9</v>
      </c>
      <c r="AC22" s="17">
        <f>[18]Outubro!$H$32</f>
        <v>5.7600000000000007</v>
      </c>
      <c r="AD22" s="17">
        <f>[18]Outubro!$H$33</f>
        <v>6.12</v>
      </c>
      <c r="AE22" s="17">
        <f>[18]Outubro!$H$34</f>
        <v>13.32</v>
      </c>
      <c r="AF22" s="17">
        <f>[18]Outubro!$H$35</f>
        <v>6.12</v>
      </c>
      <c r="AG22" s="28">
        <f>MAX(B22:AF22)</f>
        <v>16.920000000000002</v>
      </c>
    </row>
    <row r="23" spans="1:33" ht="17.100000000000001" customHeight="1" x14ac:dyDescent="0.2">
      <c r="A23" s="15" t="s">
        <v>13</v>
      </c>
      <c r="B23" s="17" t="str">
        <f>[19]Outubro!$H$5</f>
        <v>*</v>
      </c>
      <c r="C23" s="17">
        <f>[19]Outubro!$H$6</f>
        <v>17.64</v>
      </c>
      <c r="D23" s="17">
        <f>[19]Outubro!$H$7</f>
        <v>22.68</v>
      </c>
      <c r="E23" s="17">
        <f>[19]Outubro!$H$8</f>
        <v>16.920000000000002</v>
      </c>
      <c r="F23" s="17">
        <f>[19]Outubro!$H$9</f>
        <v>7.5600000000000005</v>
      </c>
      <c r="G23" s="17">
        <f>[19]Outubro!$H$10</f>
        <v>12.6</v>
      </c>
      <c r="H23" s="17">
        <f>[19]Outubro!$H$11</f>
        <v>21.240000000000002</v>
      </c>
      <c r="I23" s="17">
        <f>[19]Outubro!$H$12</f>
        <v>17.64</v>
      </c>
      <c r="J23" s="17">
        <f>[19]Outubro!$H$13</f>
        <v>19.079999999999998</v>
      </c>
      <c r="K23" s="17">
        <f>[19]Outubro!$H$14</f>
        <v>20.52</v>
      </c>
      <c r="L23" s="17">
        <f>[19]Outubro!$H$15</f>
        <v>20.88</v>
      </c>
      <c r="M23" s="17">
        <f>[19]Outubro!$H$16</f>
        <v>18</v>
      </c>
      <c r="N23" s="17">
        <f>[19]Outubro!$H$17</f>
        <v>15.840000000000002</v>
      </c>
      <c r="O23" s="17">
        <f>[19]Outubro!$H$18</f>
        <v>28.44</v>
      </c>
      <c r="P23" s="17">
        <f>[19]Outubro!$H$19</f>
        <v>29.52</v>
      </c>
      <c r="Q23" s="17">
        <f>[19]Outubro!$H$20</f>
        <v>14.4</v>
      </c>
      <c r="R23" s="17">
        <f>[19]Outubro!$H$21</f>
        <v>21.6</v>
      </c>
      <c r="S23" s="17">
        <f>[19]Outubro!$H$22</f>
        <v>18.720000000000002</v>
      </c>
      <c r="T23" s="17">
        <f>[19]Outubro!$H$23</f>
        <v>12.6</v>
      </c>
      <c r="U23" s="17">
        <f>[19]Outubro!$H$24</f>
        <v>24.12</v>
      </c>
      <c r="V23" s="17">
        <f>[19]Outubro!$H$25</f>
        <v>24.48</v>
      </c>
      <c r="W23" s="17">
        <f>[19]Outubro!$H$26</f>
        <v>25.56</v>
      </c>
      <c r="X23" s="17">
        <f>[19]Outubro!$H$27</f>
        <v>25.92</v>
      </c>
      <c r="Y23" s="17">
        <f>[19]Outubro!$H$28</f>
        <v>16.559999999999999</v>
      </c>
      <c r="Z23" s="17">
        <f>[19]Outubro!$H$29</f>
        <v>23.759999999999998</v>
      </c>
      <c r="AA23" s="17">
        <f>[19]Outubro!$H$30</f>
        <v>12.24</v>
      </c>
      <c r="AB23" s="17" t="str">
        <f>[19]Outubro!$H$31</f>
        <v>*</v>
      </c>
      <c r="AC23" s="17" t="str">
        <f>[19]Outubro!$H$32</f>
        <v>*</v>
      </c>
      <c r="AD23" s="17" t="str">
        <f>[19]Outubro!$H$33</f>
        <v>*</v>
      </c>
      <c r="AE23" s="17" t="str">
        <f>[19]Outubro!$H$34</f>
        <v>*</v>
      </c>
      <c r="AF23" s="17" t="str">
        <f>[19]Outubro!$H$35</f>
        <v>*</v>
      </c>
      <c r="AG23" s="28">
        <f>MAX(B23:AF23)</f>
        <v>29.52</v>
      </c>
    </row>
    <row r="24" spans="1:33" ht="17.100000000000001" customHeight="1" x14ac:dyDescent="0.2">
      <c r="A24" s="15" t="s">
        <v>14</v>
      </c>
      <c r="B24" s="17">
        <f>[20]Outubro!$H$5</f>
        <v>10.08</v>
      </c>
      <c r="C24" s="17">
        <f>[20]Outubro!$H$6</f>
        <v>12.96</v>
      </c>
      <c r="D24" s="17">
        <f>[20]Outubro!$H$7</f>
        <v>25.56</v>
      </c>
      <c r="E24" s="17">
        <f>[20]Outubro!$H$8</f>
        <v>17.64</v>
      </c>
      <c r="F24" s="17">
        <f>[20]Outubro!$H$9</f>
        <v>13.68</v>
      </c>
      <c r="G24" s="17">
        <f>[20]Outubro!$H$10</f>
        <v>14.76</v>
      </c>
      <c r="H24" s="17">
        <f>[20]Outubro!$H$11</f>
        <v>17.28</v>
      </c>
      <c r="I24" s="17">
        <f>[20]Outubro!$H$12</f>
        <v>18.36</v>
      </c>
      <c r="J24" s="17">
        <f>[20]Outubro!$H$13</f>
        <v>19.8</v>
      </c>
      <c r="K24" s="17">
        <f>[20]Outubro!$H$14</f>
        <v>15.48</v>
      </c>
      <c r="L24" s="17">
        <f>[20]Outubro!$H$15</f>
        <v>23.759999999999998</v>
      </c>
      <c r="M24" s="17">
        <f>[20]Outubro!$H$16</f>
        <v>33.119999999999997</v>
      </c>
      <c r="N24" s="17">
        <f>[20]Outubro!$H$17</f>
        <v>13.32</v>
      </c>
      <c r="O24" s="17">
        <f>[20]Outubro!$H$18</f>
        <v>12.96</v>
      </c>
      <c r="P24" s="17">
        <f>[20]Outubro!$H$19</f>
        <v>18.36</v>
      </c>
      <c r="Q24" s="17">
        <f>[20]Outubro!$H$20</f>
        <v>12.24</v>
      </c>
      <c r="R24" s="17">
        <f>[20]Outubro!$H$21</f>
        <v>14.04</v>
      </c>
      <c r="S24" s="17">
        <f>[20]Outubro!$H$22</f>
        <v>20.16</v>
      </c>
      <c r="T24" s="17">
        <f>[20]Outubro!$H$23</f>
        <v>17.64</v>
      </c>
      <c r="U24" s="17">
        <f>[20]Outubro!$H$24</f>
        <v>21.240000000000002</v>
      </c>
      <c r="V24" s="17">
        <f>[20]Outubro!$H$25</f>
        <v>18.720000000000002</v>
      </c>
      <c r="W24" s="17">
        <f>[20]Outubro!$H$26</f>
        <v>20.16</v>
      </c>
      <c r="X24" s="17">
        <f>[20]Outubro!$H$27</f>
        <v>28.8</v>
      </c>
      <c r="Y24" s="17">
        <f>[20]Outubro!$H$28</f>
        <v>12.96</v>
      </c>
      <c r="Z24" s="17">
        <f>[20]Outubro!$H$29</f>
        <v>14.4</v>
      </c>
      <c r="AA24" s="17">
        <f>[20]Outubro!$H$30</f>
        <v>18</v>
      </c>
      <c r="AB24" s="17">
        <f>[20]Outubro!$H$31</f>
        <v>14.04</v>
      </c>
      <c r="AC24" s="17">
        <f>[20]Outubro!$H$32</f>
        <v>14.76</v>
      </c>
      <c r="AD24" s="17">
        <f>[20]Outubro!$H$33</f>
        <v>20.16</v>
      </c>
      <c r="AE24" s="17">
        <f>[20]Outubro!$H$34</f>
        <v>12.96</v>
      </c>
      <c r="AF24" s="17">
        <f>[20]Outubro!$H$35</f>
        <v>11.520000000000001</v>
      </c>
      <c r="AG24" s="28">
        <f>MAX(B24:AF24)</f>
        <v>33.119999999999997</v>
      </c>
    </row>
    <row r="25" spans="1:33" ht="17.100000000000001" customHeight="1" x14ac:dyDescent="0.2">
      <c r="A25" s="15" t="s">
        <v>15</v>
      </c>
      <c r="B25" s="17">
        <f>[21]Outubro!$H$5</f>
        <v>18.36</v>
      </c>
      <c r="C25" s="17">
        <f>[21]Outubro!$H$6</f>
        <v>17.64</v>
      </c>
      <c r="D25" s="17">
        <f>[21]Outubro!$H$7</f>
        <v>19.440000000000001</v>
      </c>
      <c r="E25" s="17">
        <f>[21]Outubro!$H$8</f>
        <v>12.96</v>
      </c>
      <c r="F25" s="17">
        <f>[21]Outubro!$H$9</f>
        <v>15.840000000000002</v>
      </c>
      <c r="G25" s="17">
        <f>[21]Outubro!$H$10</f>
        <v>23.040000000000003</v>
      </c>
      <c r="H25" s="17">
        <f>[21]Outubro!$H$11</f>
        <v>19.440000000000001</v>
      </c>
      <c r="I25" s="17">
        <f>[21]Outubro!$H$12</f>
        <v>19.440000000000001</v>
      </c>
      <c r="J25" s="17">
        <f>[21]Outubro!$H$13</f>
        <v>18.720000000000002</v>
      </c>
      <c r="K25" s="17">
        <f>[21]Outubro!$H$14</f>
        <v>16.559999999999999</v>
      </c>
      <c r="L25" s="17">
        <f>[21]Outubro!$H$15</f>
        <v>16.920000000000002</v>
      </c>
      <c r="M25" s="17">
        <f>[21]Outubro!$H$16</f>
        <v>16.2</v>
      </c>
      <c r="N25" s="17">
        <f>[21]Outubro!$H$17</f>
        <v>21.6</v>
      </c>
      <c r="O25" s="17">
        <f>[21]Outubro!$H$18</f>
        <v>23.040000000000003</v>
      </c>
      <c r="P25" s="17">
        <f>[21]Outubro!$H$19</f>
        <v>19.8</v>
      </c>
      <c r="Q25" s="17">
        <f>[21]Outubro!$H$20</f>
        <v>19.8</v>
      </c>
      <c r="R25" s="17">
        <f>[21]Outubro!$H$21</f>
        <v>17.28</v>
      </c>
      <c r="S25" s="17">
        <f>[21]Outubro!$H$22</f>
        <v>16.2</v>
      </c>
      <c r="T25" s="17">
        <f>[21]Outubro!$H$23</f>
        <v>26.28</v>
      </c>
      <c r="U25" s="17">
        <f>[21]Outubro!$H$24</f>
        <v>18</v>
      </c>
      <c r="V25" s="17">
        <f>[21]Outubro!$H$25</f>
        <v>21.6</v>
      </c>
      <c r="W25" s="17">
        <f>[21]Outubro!$H$26</f>
        <v>21.240000000000002</v>
      </c>
      <c r="X25" s="17">
        <f>[21]Outubro!$H$27</f>
        <v>23.759999999999998</v>
      </c>
      <c r="Y25" s="17">
        <f>[21]Outubro!$H$28</f>
        <v>19.079999999999998</v>
      </c>
      <c r="Z25" s="17">
        <f>[21]Outubro!$H$29</f>
        <v>24.48</v>
      </c>
      <c r="AA25" s="17">
        <f>[21]Outubro!$H$30</f>
        <v>20.16</v>
      </c>
      <c r="AB25" s="17">
        <f>[21]Outubro!$H$31</f>
        <v>30.6</v>
      </c>
      <c r="AC25" s="17">
        <f>[21]Outubro!$H$32</f>
        <v>12.24</v>
      </c>
      <c r="AD25" s="17">
        <f>[21]Outubro!$H$33</f>
        <v>24.12</v>
      </c>
      <c r="AE25" s="17">
        <f>[21]Outubro!$H$34</f>
        <v>21.96</v>
      </c>
      <c r="AF25" s="17">
        <f>[21]Outubro!$H$35</f>
        <v>13.32</v>
      </c>
      <c r="AG25" s="28">
        <f t="shared" ref="AG25:AG32" si="2">MAX(B25:AF25)</f>
        <v>30.6</v>
      </c>
    </row>
    <row r="26" spans="1:33" ht="17.100000000000001" customHeight="1" x14ac:dyDescent="0.2">
      <c r="A26" s="15" t="s">
        <v>16</v>
      </c>
      <c r="B26" s="17">
        <f>[22]Outubro!$H$5</f>
        <v>5.04</v>
      </c>
      <c r="C26" s="17">
        <f>[22]Outubro!$H$6</f>
        <v>11.16</v>
      </c>
      <c r="D26" s="17">
        <f>[22]Outubro!$H$7</f>
        <v>11.520000000000001</v>
      </c>
      <c r="E26" s="17">
        <f>[22]Outubro!$H$8</f>
        <v>18</v>
      </c>
      <c r="F26" s="17">
        <f>[22]Outubro!$H$9</f>
        <v>6.48</v>
      </c>
      <c r="G26" s="17">
        <f>[22]Outubro!$H$10</f>
        <v>10.44</v>
      </c>
      <c r="H26" s="17">
        <f>[22]Outubro!$H$11</f>
        <v>20.88</v>
      </c>
      <c r="I26" s="17">
        <f>[22]Outubro!$H$12</f>
        <v>18</v>
      </c>
      <c r="J26" s="17">
        <f>[22]Outubro!$H$13</f>
        <v>9</v>
      </c>
      <c r="K26" s="17">
        <f>[22]Outubro!$H$14</f>
        <v>7.9200000000000008</v>
      </c>
      <c r="L26" s="17">
        <f>[22]Outubro!$H$15</f>
        <v>8.2799999999999994</v>
      </c>
      <c r="M26" s="17">
        <f>[22]Outubro!$H$16</f>
        <v>3.6</v>
      </c>
      <c r="N26" s="17">
        <f>[22]Outubro!$H$17</f>
        <v>8.2799999999999994</v>
      </c>
      <c r="O26" s="17">
        <f>[22]Outubro!$H$18</f>
        <v>22.68</v>
      </c>
      <c r="P26" s="17">
        <f>[22]Outubro!$H$19</f>
        <v>18</v>
      </c>
      <c r="Q26" s="17">
        <f>[22]Outubro!$H$20</f>
        <v>22.68</v>
      </c>
      <c r="R26" s="17">
        <f>[22]Outubro!$H$21</f>
        <v>14.76</v>
      </c>
      <c r="S26" s="17">
        <f>[22]Outubro!$H$22</f>
        <v>13.32</v>
      </c>
      <c r="T26" s="17">
        <f>[22]Outubro!$H$23</f>
        <v>14.4</v>
      </c>
      <c r="U26" s="17">
        <f>[22]Outubro!$H$24</f>
        <v>15.48</v>
      </c>
      <c r="V26" s="17">
        <f>[22]Outubro!$H$25</f>
        <v>10.8</v>
      </c>
      <c r="W26" s="17">
        <f>[22]Outubro!$H$26</f>
        <v>16.559999999999999</v>
      </c>
      <c r="X26" s="17">
        <f>[22]Outubro!$H$27</f>
        <v>19.079999999999998</v>
      </c>
      <c r="Y26" s="17">
        <f>[22]Outubro!$H$28</f>
        <v>6.84</v>
      </c>
      <c r="Z26" s="17">
        <f>[22]Outubro!$H$29</f>
        <v>15.120000000000001</v>
      </c>
      <c r="AA26" s="17">
        <f>[22]Outubro!$H$30</f>
        <v>28.08</v>
      </c>
      <c r="AB26" s="17">
        <f>[22]Outubro!$H$31</f>
        <v>22.68</v>
      </c>
      <c r="AC26" s="17">
        <f>[22]Outubro!$H$32</f>
        <v>14.76</v>
      </c>
      <c r="AD26" s="17">
        <f>[22]Outubro!$H$33</f>
        <v>6.84</v>
      </c>
      <c r="AE26" s="17">
        <f>[22]Outubro!$H$34</f>
        <v>20.52</v>
      </c>
      <c r="AF26" s="17">
        <f>[22]Outubro!$H$35</f>
        <v>14.04</v>
      </c>
      <c r="AG26" s="28">
        <f t="shared" si="2"/>
        <v>28.08</v>
      </c>
    </row>
    <row r="27" spans="1:33" ht="17.100000000000001" customHeight="1" x14ac:dyDescent="0.2">
      <c r="A27" s="15" t="s">
        <v>17</v>
      </c>
      <c r="B27" s="17">
        <f>[23]Outubro!$H$5</f>
        <v>12.24</v>
      </c>
      <c r="C27" s="17">
        <f>[23]Outubro!$H$6</f>
        <v>19.440000000000001</v>
      </c>
      <c r="D27" s="17">
        <f>[23]Outubro!$H$7</f>
        <v>17.28</v>
      </c>
      <c r="E27" s="17">
        <f>[23]Outubro!$H$8</f>
        <v>11.16</v>
      </c>
      <c r="F27" s="17">
        <f>[23]Outubro!$H$9</f>
        <v>8.2799999999999994</v>
      </c>
      <c r="G27" s="17">
        <f>[23]Outubro!$H$10</f>
        <v>16.920000000000002</v>
      </c>
      <c r="H27" s="17">
        <f>[23]Outubro!$H$11</f>
        <v>26.64</v>
      </c>
      <c r="I27" s="17">
        <f>[23]Outubro!$H$12</f>
        <v>29.16</v>
      </c>
      <c r="J27" s="17">
        <f>[23]Outubro!$H$13</f>
        <v>29.16</v>
      </c>
      <c r="K27" s="17">
        <f>[23]Outubro!$H$14</f>
        <v>11.879999999999999</v>
      </c>
      <c r="L27" s="17">
        <f>[23]Outubro!$H$15</f>
        <v>12.6</v>
      </c>
      <c r="M27" s="17">
        <f>[23]Outubro!$H$16</f>
        <v>13.68</v>
      </c>
      <c r="N27" s="17">
        <f>[23]Outubro!$H$17</f>
        <v>12.24</v>
      </c>
      <c r="O27" s="17">
        <f>[23]Outubro!$H$18</f>
        <v>30.6</v>
      </c>
      <c r="P27" s="17">
        <f>[23]Outubro!$H$19</f>
        <v>32.4</v>
      </c>
      <c r="Q27" s="17">
        <f>[23]Outubro!$H$20</f>
        <v>24.48</v>
      </c>
      <c r="R27" s="17">
        <f>[23]Outubro!$H$21</f>
        <v>11.16</v>
      </c>
      <c r="S27" s="17">
        <f>[23]Outubro!$H$22</f>
        <v>14.4</v>
      </c>
      <c r="T27" s="17">
        <f>[23]Outubro!$H$23</f>
        <v>12.96</v>
      </c>
      <c r="U27" s="17">
        <f>[23]Outubro!$H$24</f>
        <v>30.6</v>
      </c>
      <c r="V27" s="17">
        <f>[23]Outubro!$H$25</f>
        <v>28.08</v>
      </c>
      <c r="W27" s="17">
        <f>[23]Outubro!$H$26</f>
        <v>30.6</v>
      </c>
      <c r="X27" s="17">
        <f>[23]Outubro!$H$27</f>
        <v>24.12</v>
      </c>
      <c r="Y27" s="17">
        <f>[23]Outubro!$H$28</f>
        <v>13.68</v>
      </c>
      <c r="Z27" s="17">
        <f>[23]Outubro!$H$29</f>
        <v>15.48</v>
      </c>
      <c r="AA27" s="17">
        <f>[23]Outubro!$H$30</f>
        <v>25.92</v>
      </c>
      <c r="AB27" s="17">
        <f>[23]Outubro!$H$31</f>
        <v>20.88</v>
      </c>
      <c r="AC27" s="17">
        <f>[23]Outubro!$H$32</f>
        <v>7.5600000000000005</v>
      </c>
      <c r="AD27" s="17">
        <f>[23]Outubro!$H$33</f>
        <v>15.120000000000001</v>
      </c>
      <c r="AE27" s="17">
        <f>[23]Outubro!$H$34</f>
        <v>14.4</v>
      </c>
      <c r="AF27" s="17">
        <f>[23]Outubro!$H$35</f>
        <v>16.920000000000002</v>
      </c>
      <c r="AG27" s="28">
        <f t="shared" si="2"/>
        <v>32.4</v>
      </c>
    </row>
    <row r="28" spans="1:33" ht="17.100000000000001" customHeight="1" x14ac:dyDescent="0.2">
      <c r="A28" s="15" t="s">
        <v>18</v>
      </c>
      <c r="B28" s="17">
        <f>[24]Outubro!$H$5</f>
        <v>10.8</v>
      </c>
      <c r="C28" s="17">
        <f>[24]Outubro!$H$6</f>
        <v>17.28</v>
      </c>
      <c r="D28" s="17">
        <f>[24]Outubro!$H$7</f>
        <v>7.9200000000000008</v>
      </c>
      <c r="E28" s="17">
        <f>[24]Outubro!$H$8</f>
        <v>6.84</v>
      </c>
      <c r="F28" s="17">
        <f>[24]Outubro!$H$9</f>
        <v>10.08</v>
      </c>
      <c r="G28" s="17">
        <f>[24]Outubro!$H$10</f>
        <v>13.32</v>
      </c>
      <c r="H28" s="17">
        <f>[24]Outubro!$H$11</f>
        <v>19.8</v>
      </c>
      <c r="I28" s="17">
        <f>[24]Outubro!$H$12</f>
        <v>22.68</v>
      </c>
      <c r="J28" s="17">
        <f>[24]Outubro!$H$13</f>
        <v>24.840000000000003</v>
      </c>
      <c r="K28" s="17">
        <f>[24]Outubro!$H$14</f>
        <v>24.840000000000003</v>
      </c>
      <c r="L28" s="17">
        <f>[24]Outubro!$H$15</f>
        <v>17.64</v>
      </c>
      <c r="M28" s="17">
        <f>[24]Outubro!$H$16</f>
        <v>20.52</v>
      </c>
      <c r="N28" s="17">
        <f>[24]Outubro!$H$17</f>
        <v>14.04</v>
      </c>
      <c r="O28" s="17">
        <f>[24]Outubro!$H$18</f>
        <v>21.240000000000002</v>
      </c>
      <c r="P28" s="17">
        <f>[24]Outubro!$H$19</f>
        <v>27.720000000000002</v>
      </c>
      <c r="Q28" s="17">
        <f>[24]Outubro!$H$20</f>
        <v>29.16</v>
      </c>
      <c r="R28" s="17">
        <f>[24]Outubro!$H$21</f>
        <v>19.8</v>
      </c>
      <c r="S28" s="17">
        <f>[24]Outubro!$H$22</f>
        <v>23.040000000000003</v>
      </c>
      <c r="T28" s="17">
        <f>[24]Outubro!$H$23</f>
        <v>21.6</v>
      </c>
      <c r="U28" s="17">
        <f>[24]Outubro!$H$24</f>
        <v>28.8</v>
      </c>
      <c r="V28" s="17">
        <f>[24]Outubro!$H$25</f>
        <v>28.8</v>
      </c>
      <c r="W28" s="17">
        <f>[24]Outubro!$H$26</f>
        <v>28.08</v>
      </c>
      <c r="X28" s="17">
        <f>[24]Outubro!$H$27</f>
        <v>15.120000000000001</v>
      </c>
      <c r="Y28" s="17">
        <f>[24]Outubro!$H$28</f>
        <v>17.64</v>
      </c>
      <c r="Z28" s="17">
        <f>[24]Outubro!$H$29</f>
        <v>21.96</v>
      </c>
      <c r="AA28" s="17">
        <f>[24]Outubro!$H$30</f>
        <v>12.6</v>
      </c>
      <c r="AB28" s="17">
        <f>[24]Outubro!$H$31</f>
        <v>35.64</v>
      </c>
      <c r="AC28" s="17">
        <f>[24]Outubro!$H$32</f>
        <v>1.8</v>
      </c>
      <c r="AD28" s="17">
        <f>[24]Outubro!$H$33</f>
        <v>12.96</v>
      </c>
      <c r="AE28" s="17">
        <f>[24]Outubro!$H$34</f>
        <v>15.48</v>
      </c>
      <c r="AF28" s="17">
        <f>[24]Outubro!$H$35</f>
        <v>15.48</v>
      </c>
      <c r="AG28" s="28">
        <f t="shared" si="2"/>
        <v>35.64</v>
      </c>
    </row>
    <row r="29" spans="1:33" ht="17.100000000000001" customHeight="1" x14ac:dyDescent="0.2">
      <c r="A29" s="15" t="s">
        <v>19</v>
      </c>
      <c r="B29" s="17">
        <f>[25]Outubro!$H$5</f>
        <v>18.36</v>
      </c>
      <c r="C29" s="17">
        <f>[25]Outubro!$H$6</f>
        <v>24.48</v>
      </c>
      <c r="D29" s="17">
        <f>[25]Outubro!$H$7</f>
        <v>18.36</v>
      </c>
      <c r="E29" s="17">
        <f>[25]Outubro!$H$8</f>
        <v>14.76</v>
      </c>
      <c r="F29" s="17">
        <f>[25]Outubro!$H$9</f>
        <v>13.68</v>
      </c>
      <c r="G29" s="17">
        <f>[25]Outubro!$H$10</f>
        <v>23.759999999999998</v>
      </c>
      <c r="H29" s="17">
        <f>[25]Outubro!$H$11</f>
        <v>19.8</v>
      </c>
      <c r="I29" s="17">
        <f>[25]Outubro!$H$12</f>
        <v>17.28</v>
      </c>
      <c r="J29" s="17">
        <f>[25]Outubro!$H$13</f>
        <v>18.36</v>
      </c>
      <c r="K29" s="17">
        <f>[25]Outubro!$H$14</f>
        <v>16.2</v>
      </c>
      <c r="L29" s="17">
        <f>[25]Outubro!$H$15</f>
        <v>14.04</v>
      </c>
      <c r="M29" s="17">
        <f>[25]Outubro!$H$16</f>
        <v>10.8</v>
      </c>
      <c r="N29" s="17">
        <f>[25]Outubro!$H$17</f>
        <v>18.36</v>
      </c>
      <c r="O29" s="17">
        <f>[25]Outubro!$H$18</f>
        <v>22.68</v>
      </c>
      <c r="P29" s="17">
        <f>[25]Outubro!$H$19</f>
        <v>30.240000000000002</v>
      </c>
      <c r="Q29" s="17">
        <f>[25]Outubro!$H$20</f>
        <v>20.88</v>
      </c>
      <c r="R29" s="17">
        <f>[25]Outubro!$H$21</f>
        <v>20.16</v>
      </c>
      <c r="S29" s="17">
        <f>[25]Outubro!$H$22</f>
        <v>21.96</v>
      </c>
      <c r="T29" s="17">
        <f>[25]Outubro!$H$23</f>
        <v>23.400000000000002</v>
      </c>
      <c r="U29" s="17">
        <f>[25]Outubro!$H$24</f>
        <v>19.440000000000001</v>
      </c>
      <c r="V29" s="17">
        <f>[25]Outubro!$H$25</f>
        <v>24.12</v>
      </c>
      <c r="W29" s="17">
        <f>[25]Outubro!$H$26</f>
        <v>19.079999999999998</v>
      </c>
      <c r="X29" s="17">
        <f>[25]Outubro!$H$27</f>
        <v>30.240000000000002</v>
      </c>
      <c r="Y29" s="17">
        <f>[25]Outubro!$H$28</f>
        <v>23.040000000000003</v>
      </c>
      <c r="Z29" s="17">
        <f>[25]Outubro!$H$29</f>
        <v>23.400000000000002</v>
      </c>
      <c r="AA29" s="17">
        <f>[25]Outubro!$H$30</f>
        <v>20.16</v>
      </c>
      <c r="AB29" s="17">
        <f>[25]Outubro!$H$31</f>
        <v>14.76</v>
      </c>
      <c r="AC29" s="17">
        <f>[25]Outubro!$H$32</f>
        <v>9.3600000000000012</v>
      </c>
      <c r="AD29" s="17">
        <f>[25]Outubro!$H$33</f>
        <v>26.28</v>
      </c>
      <c r="AE29" s="17">
        <f>[25]Outubro!$H$34</f>
        <v>24.840000000000003</v>
      </c>
      <c r="AF29" s="17">
        <f>[25]Outubro!$H$35</f>
        <v>15.48</v>
      </c>
      <c r="AG29" s="28">
        <f t="shared" si="2"/>
        <v>30.240000000000002</v>
      </c>
    </row>
    <row r="30" spans="1:33" ht="17.100000000000001" customHeight="1" x14ac:dyDescent="0.2">
      <c r="A30" s="15" t="s">
        <v>31</v>
      </c>
      <c r="B30" s="17" t="str">
        <f>[26]Outubro!$H$5</f>
        <v>*</v>
      </c>
      <c r="C30" s="17" t="str">
        <f>[26]Outubro!$H$6</f>
        <v>*</v>
      </c>
      <c r="D30" s="17" t="str">
        <f>[26]Outubro!$H$7</f>
        <v>*</v>
      </c>
      <c r="E30" s="17" t="str">
        <f>[26]Outubro!$H$8</f>
        <v>*</v>
      </c>
      <c r="F30" s="17" t="str">
        <f>[26]Outubro!$H$9</f>
        <v>*</v>
      </c>
      <c r="G30" s="17" t="str">
        <f>[26]Outubro!$H$10</f>
        <v>*</v>
      </c>
      <c r="H30" s="17" t="str">
        <f>[26]Outubro!$H$11</f>
        <v>*</v>
      </c>
      <c r="I30" s="17" t="str">
        <f>[26]Outubro!$H$12</f>
        <v>*</v>
      </c>
      <c r="J30" s="17" t="str">
        <f>[26]Outubro!$H$13</f>
        <v>*</v>
      </c>
      <c r="K30" s="17" t="str">
        <f>[26]Outubro!$H$14</f>
        <v>*</v>
      </c>
      <c r="L30" s="17" t="str">
        <f>[26]Outubro!$H$15</f>
        <v>*</v>
      </c>
      <c r="M30" s="17" t="str">
        <f>[26]Outubro!$H$16</f>
        <v>*</v>
      </c>
      <c r="N30" s="17" t="str">
        <f>[26]Outubro!$H$17</f>
        <v>*</v>
      </c>
      <c r="O30" s="17" t="str">
        <f>[26]Outubro!$H$18</f>
        <v>*</v>
      </c>
      <c r="P30" s="17" t="str">
        <f>[26]Outubro!$H$19</f>
        <v>*</v>
      </c>
      <c r="Q30" s="17" t="str">
        <f>[26]Outubro!$H$20</f>
        <v>*</v>
      </c>
      <c r="R30" s="17" t="str">
        <f>[26]Outubro!$H$21</f>
        <v>*</v>
      </c>
      <c r="S30" s="17" t="str">
        <f>[26]Outubro!$H$22</f>
        <v>*</v>
      </c>
      <c r="T30" s="17" t="str">
        <f>[26]Outubro!$H$23</f>
        <v>*</v>
      </c>
      <c r="U30" s="17" t="str">
        <f>[26]Outubro!$H$24</f>
        <v>*</v>
      </c>
      <c r="V30" s="17" t="str">
        <f>[26]Outubro!$H$25</f>
        <v>*</v>
      </c>
      <c r="W30" s="17" t="str">
        <f>[26]Outubro!$H$26</f>
        <v>*</v>
      </c>
      <c r="X30" s="17" t="str">
        <f>[26]Outubro!$H$27</f>
        <v>*</v>
      </c>
      <c r="Y30" s="17" t="str">
        <f>[26]Outubro!$H$28</f>
        <v>*</v>
      </c>
      <c r="Z30" s="17" t="str">
        <f>[26]Outubro!$H$29</f>
        <v>*</v>
      </c>
      <c r="AA30" s="17" t="str">
        <f>[26]Outubro!$H$30</f>
        <v>*</v>
      </c>
      <c r="AB30" s="17" t="str">
        <f>[26]Outubro!$H$31</f>
        <v>*</v>
      </c>
      <c r="AC30" s="17" t="str">
        <f>[26]Outubro!$H$32</f>
        <v>*</v>
      </c>
      <c r="AD30" s="17" t="str">
        <f>[26]Outubro!$H$33</f>
        <v>*</v>
      </c>
      <c r="AE30" s="17" t="str">
        <f>[26]Outubro!$H$34</f>
        <v>*</v>
      </c>
      <c r="AF30" s="17" t="str">
        <f>[26]Outubro!$H$35</f>
        <v>*</v>
      </c>
      <c r="AG30" s="28">
        <f t="shared" si="2"/>
        <v>0</v>
      </c>
    </row>
    <row r="31" spans="1:33" ht="17.100000000000001" customHeight="1" x14ac:dyDescent="0.2">
      <c r="A31" s="15" t="s">
        <v>48</v>
      </c>
      <c r="B31" s="17">
        <f>[27]Outubro!$H$5</f>
        <v>24.840000000000003</v>
      </c>
      <c r="C31" s="17">
        <f>[27]Outubro!$H$6</f>
        <v>22.32</v>
      </c>
      <c r="D31" s="17">
        <f>[27]Outubro!$H$7</f>
        <v>23.759999999999998</v>
      </c>
      <c r="E31" s="17">
        <f>[27]Outubro!$H$8</f>
        <v>22.68</v>
      </c>
      <c r="F31" s="17">
        <f>[27]Outubro!$H$9</f>
        <v>20.88</v>
      </c>
      <c r="G31" s="17">
        <f>[27]Outubro!$H$10</f>
        <v>24.48</v>
      </c>
      <c r="H31" s="17">
        <f>[27]Outubro!$H$11</f>
        <v>27</v>
      </c>
      <c r="I31" s="17">
        <f>[27]Outubro!$H$12</f>
        <v>19.079999999999998</v>
      </c>
      <c r="J31" s="17">
        <f>[27]Outubro!$H$13</f>
        <v>20.16</v>
      </c>
      <c r="K31" s="17">
        <f>[27]Outubro!$H$14</f>
        <v>17.28</v>
      </c>
      <c r="L31" s="17">
        <f>[27]Outubro!$H$15</f>
        <v>18.36</v>
      </c>
      <c r="M31" s="17">
        <f>[27]Outubro!$H$16</f>
        <v>18.720000000000002</v>
      </c>
      <c r="N31" s="17">
        <f>[27]Outubro!$H$17</f>
        <v>15.120000000000001</v>
      </c>
      <c r="O31" s="17">
        <f>[27]Outubro!$H$18</f>
        <v>20.16</v>
      </c>
      <c r="P31" s="17">
        <f>[27]Outubro!$H$19</f>
        <v>20.88</v>
      </c>
      <c r="Q31" s="17">
        <f>[27]Outubro!$H$20</f>
        <v>16.559999999999999</v>
      </c>
      <c r="R31" s="17">
        <f>[27]Outubro!$H$21</f>
        <v>20.88</v>
      </c>
      <c r="S31" s="17">
        <f>[27]Outubro!$H$22</f>
        <v>22.68</v>
      </c>
      <c r="T31" s="17">
        <f>[27]Outubro!$H$23</f>
        <v>21.6</v>
      </c>
      <c r="U31" s="17">
        <f>[27]Outubro!$H$24</f>
        <v>23.759999999999998</v>
      </c>
      <c r="V31" s="17">
        <f>[27]Outubro!$H$25</f>
        <v>22.68</v>
      </c>
      <c r="W31" s="17">
        <f>[27]Outubro!$H$26</f>
        <v>21.240000000000002</v>
      </c>
      <c r="X31" s="17">
        <f>[27]Outubro!$H$27</f>
        <v>42.84</v>
      </c>
      <c r="Y31" s="17">
        <f>[27]Outubro!$H$28</f>
        <v>24.48</v>
      </c>
      <c r="Z31" s="17">
        <f>[27]Outubro!$H$29</f>
        <v>33.480000000000004</v>
      </c>
      <c r="AA31" s="17">
        <f>[27]Outubro!$H$30</f>
        <v>20.16</v>
      </c>
      <c r="AB31" s="17">
        <f>[27]Outubro!$H$31</f>
        <v>20.52</v>
      </c>
      <c r="AC31" s="17">
        <f>[27]Outubro!$H$32</f>
        <v>18</v>
      </c>
      <c r="AD31" s="17">
        <f>[27]Outubro!$H$33</f>
        <v>18.720000000000002</v>
      </c>
      <c r="AE31" s="17">
        <f>[27]Outubro!$H$34</f>
        <v>15.120000000000001</v>
      </c>
      <c r="AF31" s="17">
        <f>[27]Outubro!$H$35</f>
        <v>26.28</v>
      </c>
      <c r="AG31" s="28">
        <f>MAX(B31:AF31)</f>
        <v>42.84</v>
      </c>
    </row>
    <row r="32" spans="1:33" ht="17.100000000000001" customHeight="1" x14ac:dyDescent="0.2">
      <c r="A32" s="15" t="s">
        <v>20</v>
      </c>
      <c r="B32" s="17">
        <f>[28]Outubro!$H$5</f>
        <v>5.04</v>
      </c>
      <c r="C32" s="17">
        <f>[28]Outubro!$H$6</f>
        <v>10.08</v>
      </c>
      <c r="D32" s="17">
        <f>[28]Outubro!$H$7</f>
        <v>11.16</v>
      </c>
      <c r="E32" s="17">
        <f>[28]Outubro!$H$8</f>
        <v>2.52</v>
      </c>
      <c r="F32" s="17">
        <f>[28]Outubro!$H$9</f>
        <v>5.7600000000000007</v>
      </c>
      <c r="G32" s="17">
        <f>[28]Outubro!$H$10</f>
        <v>7.2</v>
      </c>
      <c r="H32" s="17">
        <f>[28]Outubro!$H$11</f>
        <v>11.520000000000001</v>
      </c>
      <c r="I32" s="17">
        <f>[28]Outubro!$H$12</f>
        <v>10.44</v>
      </c>
      <c r="J32" s="17">
        <f>[28]Outubro!$H$13</f>
        <v>17.64</v>
      </c>
      <c r="K32" s="17">
        <f>[28]Outubro!$H$14</f>
        <v>12.6</v>
      </c>
      <c r="L32" s="17">
        <f>[28]Outubro!$H$15</f>
        <v>7.9200000000000008</v>
      </c>
      <c r="M32" s="17">
        <f>[28]Outubro!$H$16</f>
        <v>15.120000000000001</v>
      </c>
      <c r="N32" s="17">
        <f>[28]Outubro!$H$17</f>
        <v>5.4</v>
      </c>
      <c r="O32" s="17">
        <f>[28]Outubro!$H$18</f>
        <v>8.2799999999999994</v>
      </c>
      <c r="P32" s="17">
        <f>[28]Outubro!$H$19</f>
        <v>10.44</v>
      </c>
      <c r="Q32" s="17">
        <f>[28]Outubro!$H$20</f>
        <v>6.48</v>
      </c>
      <c r="R32" s="17">
        <f>[28]Outubro!$H$21</f>
        <v>6.48</v>
      </c>
      <c r="S32" s="17">
        <f>[28]Outubro!$H$22</f>
        <v>9.3600000000000012</v>
      </c>
      <c r="T32" s="17">
        <f>[28]Outubro!$H$23</f>
        <v>7.9200000000000008</v>
      </c>
      <c r="U32" s="17">
        <f>[28]Outubro!$H$24</f>
        <v>10.44</v>
      </c>
      <c r="V32" s="17">
        <f>[28]Outubro!$H$25</f>
        <v>16.559999999999999</v>
      </c>
      <c r="W32" s="17">
        <f>[28]Outubro!$H$26</f>
        <v>14.4</v>
      </c>
      <c r="X32" s="17">
        <f>[28]Outubro!$H$27</f>
        <v>21.6</v>
      </c>
      <c r="Y32" s="17">
        <f>[28]Outubro!$H$28</f>
        <v>10.8</v>
      </c>
      <c r="Z32" s="17">
        <f>[28]Outubro!$H$29</f>
        <v>11.520000000000001</v>
      </c>
      <c r="AA32" s="17">
        <f>[28]Outubro!$H$30</f>
        <v>11.879999999999999</v>
      </c>
      <c r="AB32" s="17">
        <f>[28]Outubro!$H$31</f>
        <v>17.28</v>
      </c>
      <c r="AC32" s="17">
        <f>[28]Outubro!$H$32</f>
        <v>5.4</v>
      </c>
      <c r="AD32" s="17">
        <f>[28]Outubro!$H$33</f>
        <v>8.64</v>
      </c>
      <c r="AE32" s="17">
        <f>[28]Outubro!$H$34</f>
        <v>8.64</v>
      </c>
      <c r="AF32" s="17">
        <f>[28]Outubro!$H$35</f>
        <v>4.32</v>
      </c>
      <c r="AG32" s="28">
        <f t="shared" si="2"/>
        <v>21.6</v>
      </c>
    </row>
    <row r="33" spans="1:35" s="5" customFormat="1" ht="17.100000000000001" customHeight="1" thickBot="1" x14ac:dyDescent="0.25">
      <c r="A33" s="82" t="s">
        <v>33</v>
      </c>
      <c r="B33" s="83">
        <f t="shared" ref="B33:AG33" si="3">MAX(B5:B32)</f>
        <v>24.840000000000003</v>
      </c>
      <c r="C33" s="83">
        <f t="shared" si="3"/>
        <v>24.840000000000003</v>
      </c>
      <c r="D33" s="83">
        <f t="shared" si="3"/>
        <v>28.44</v>
      </c>
      <c r="E33" s="83">
        <f t="shared" si="3"/>
        <v>22.68</v>
      </c>
      <c r="F33" s="83">
        <f t="shared" si="3"/>
        <v>20.88</v>
      </c>
      <c r="G33" s="83">
        <f t="shared" si="3"/>
        <v>29.52</v>
      </c>
      <c r="H33" s="83">
        <f t="shared" si="3"/>
        <v>27</v>
      </c>
      <c r="I33" s="83">
        <f t="shared" si="3"/>
        <v>29.16</v>
      </c>
      <c r="J33" s="83">
        <f t="shared" si="3"/>
        <v>31.680000000000003</v>
      </c>
      <c r="K33" s="83">
        <f t="shared" si="3"/>
        <v>24.840000000000003</v>
      </c>
      <c r="L33" s="83">
        <f t="shared" si="3"/>
        <v>23.759999999999998</v>
      </c>
      <c r="M33" s="83">
        <f t="shared" si="3"/>
        <v>33.119999999999997</v>
      </c>
      <c r="N33" s="83">
        <f t="shared" si="3"/>
        <v>33.119999999999997</v>
      </c>
      <c r="O33" s="83">
        <f t="shared" si="3"/>
        <v>30.6</v>
      </c>
      <c r="P33" s="83">
        <f t="shared" si="3"/>
        <v>32.4</v>
      </c>
      <c r="Q33" s="83">
        <f t="shared" si="3"/>
        <v>29.52</v>
      </c>
      <c r="R33" s="83">
        <f t="shared" si="3"/>
        <v>27</v>
      </c>
      <c r="S33" s="83">
        <f t="shared" si="3"/>
        <v>30.6</v>
      </c>
      <c r="T33" s="83">
        <f t="shared" si="3"/>
        <v>30.96</v>
      </c>
      <c r="U33" s="83">
        <f t="shared" si="3"/>
        <v>32.4</v>
      </c>
      <c r="V33" s="83">
        <f t="shared" si="3"/>
        <v>28.8</v>
      </c>
      <c r="W33" s="83">
        <f t="shared" si="3"/>
        <v>30.6</v>
      </c>
      <c r="X33" s="83">
        <f t="shared" si="3"/>
        <v>42.84</v>
      </c>
      <c r="Y33" s="83">
        <f t="shared" si="3"/>
        <v>25.2</v>
      </c>
      <c r="Z33" s="83">
        <f t="shared" si="3"/>
        <v>33.480000000000004</v>
      </c>
      <c r="AA33" s="83">
        <f t="shared" si="3"/>
        <v>29.52</v>
      </c>
      <c r="AB33" s="83">
        <f t="shared" si="3"/>
        <v>35.64</v>
      </c>
      <c r="AC33" s="83">
        <f t="shared" si="3"/>
        <v>22.32</v>
      </c>
      <c r="AD33" s="83">
        <f t="shared" si="3"/>
        <v>26.28</v>
      </c>
      <c r="AE33" s="83">
        <f t="shared" si="3"/>
        <v>24.840000000000003</v>
      </c>
      <c r="AF33" s="83">
        <f t="shared" si="3"/>
        <v>26.28</v>
      </c>
      <c r="AG33" s="113">
        <f t="shared" si="3"/>
        <v>42.84</v>
      </c>
    </row>
    <row r="34" spans="1:35" x14ac:dyDescent="0.2">
      <c r="A34" s="110"/>
      <c r="B34" s="85"/>
      <c r="C34" s="85"/>
      <c r="D34" s="85" t="s">
        <v>134</v>
      </c>
      <c r="E34" s="85"/>
      <c r="F34" s="85"/>
      <c r="G34" s="85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90"/>
      <c r="AE34" s="91"/>
      <c r="AF34" s="92"/>
      <c r="AG34" s="93"/>
    </row>
    <row r="35" spans="1:35" x14ac:dyDescent="0.2">
      <c r="A35" s="109"/>
      <c r="B35" s="87"/>
      <c r="C35" s="87"/>
      <c r="D35" s="87"/>
      <c r="E35" s="87"/>
      <c r="F35" s="87"/>
      <c r="G35" s="87"/>
      <c r="H35" s="94"/>
      <c r="I35" s="94"/>
      <c r="J35" s="94"/>
      <c r="K35" s="94"/>
      <c r="L35" s="94"/>
      <c r="M35" s="94" t="s">
        <v>49</v>
      </c>
      <c r="N35" s="94"/>
      <c r="O35" s="94"/>
      <c r="P35" s="94"/>
      <c r="Q35" s="94"/>
      <c r="R35" s="94"/>
      <c r="S35" s="94"/>
      <c r="T35" s="94"/>
      <c r="U35" s="94"/>
      <c r="V35" s="94" t="s">
        <v>53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6"/>
      <c r="AH35" s="2"/>
    </row>
    <row r="36" spans="1:35" x14ac:dyDescent="0.2">
      <c r="A36" s="109"/>
      <c r="B36" s="87"/>
      <c r="C36" s="87" t="s">
        <v>135</v>
      </c>
      <c r="D36" s="87"/>
      <c r="E36" s="87"/>
      <c r="F36" s="87"/>
      <c r="G36" s="87"/>
      <c r="H36" s="94"/>
      <c r="I36" s="94"/>
      <c r="J36" s="97"/>
      <c r="K36" s="97"/>
      <c r="L36" s="97"/>
      <c r="M36" s="97" t="s">
        <v>50</v>
      </c>
      <c r="N36" s="97"/>
      <c r="O36" s="97"/>
      <c r="P36" s="97"/>
      <c r="Q36" s="94"/>
      <c r="R36" s="94"/>
      <c r="S36" s="94"/>
      <c r="T36" s="94"/>
      <c r="U36" s="94"/>
      <c r="V36" s="97" t="s">
        <v>54</v>
      </c>
      <c r="W36" s="97"/>
      <c r="X36" s="94"/>
      <c r="Y36" s="94"/>
      <c r="Z36" s="94"/>
      <c r="AA36" s="94"/>
      <c r="AB36" s="94"/>
      <c r="AC36" s="94"/>
      <c r="AD36" s="95"/>
      <c r="AE36" s="98"/>
      <c r="AF36" s="99"/>
      <c r="AG36" s="100"/>
      <c r="AH36" s="2"/>
      <c r="AI36" s="2"/>
    </row>
    <row r="37" spans="1:35" ht="13.5" thickBot="1" x14ac:dyDescent="0.25">
      <c r="A37" s="111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4"/>
      <c r="AE37" s="105"/>
      <c r="AF37" s="106"/>
      <c r="AG37" s="107"/>
      <c r="AH37" s="37"/>
      <c r="AI37" s="2"/>
    </row>
    <row r="46" spans="1:35" x14ac:dyDescent="0.2">
      <c r="C46" s="3" t="s">
        <v>51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opLeftCell="A4" workbookViewId="0">
      <selection activeCell="A20" sqref="A20:XFD20"/>
    </sheetView>
  </sheetViews>
  <sheetFormatPr defaultRowHeight="12.75" x14ac:dyDescent="0.2"/>
  <cols>
    <col min="1" max="1" width="22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3.140625" style="2" bestFit="1" customWidth="1"/>
    <col min="33" max="33" width="18.140625" style="6" bestFit="1" customWidth="1"/>
    <col min="34" max="34" width="9.140625" style="1"/>
  </cols>
  <sheetData>
    <row r="1" spans="1:36" ht="20.100000000000001" customHeight="1" x14ac:dyDescent="0.2">
      <c r="A1" s="134" t="s">
        <v>29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</row>
    <row r="2" spans="1:36" s="4" customFormat="1" ht="16.5" customHeight="1" x14ac:dyDescent="0.2">
      <c r="A2" s="135" t="s">
        <v>21</v>
      </c>
      <c r="B2" s="133" t="s">
        <v>136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7"/>
    </row>
    <row r="3" spans="1:36" s="5" customFormat="1" ht="12" customHeight="1" x14ac:dyDescent="0.2">
      <c r="A3" s="135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38" t="s">
        <v>132</v>
      </c>
      <c r="AH3" s="10"/>
    </row>
    <row r="4" spans="1:36" s="5" customFormat="1" ht="13.5" customHeight="1" x14ac:dyDescent="0.2">
      <c r="A4" s="13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38" t="s">
        <v>37</v>
      </c>
      <c r="AH4" s="10"/>
    </row>
    <row r="5" spans="1:36" s="5" customFormat="1" ht="13.5" customHeight="1" x14ac:dyDescent="0.2">
      <c r="A5" s="15" t="s">
        <v>44</v>
      </c>
      <c r="B5" s="79" t="str">
        <f>[1]Outubro!$I$5</f>
        <v>O</v>
      </c>
      <c r="C5" s="79" t="str">
        <f>[1]Outubro!$I$6</f>
        <v>O</v>
      </c>
      <c r="D5" s="79" t="str">
        <f>[1]Outubro!$I$7</f>
        <v>O</v>
      </c>
      <c r="E5" s="79" t="str">
        <f>[1]Outubro!$I$8</f>
        <v>SO</v>
      </c>
      <c r="F5" s="79" t="str">
        <f>[1]Outubro!$I$9</f>
        <v>SO</v>
      </c>
      <c r="G5" s="79" t="str">
        <f>[1]Outubro!$I$10</f>
        <v>SO</v>
      </c>
      <c r="H5" s="79" t="str">
        <f>[1]Outubro!$I$11</f>
        <v>O</v>
      </c>
      <c r="I5" s="79" t="str">
        <f>[1]Outubro!$I$12</f>
        <v>L</v>
      </c>
      <c r="J5" s="79" t="str">
        <f>[1]Outubro!$I$13</f>
        <v>N</v>
      </c>
      <c r="K5" s="79" t="str">
        <f>[1]Outubro!$I$14</f>
        <v>SE</v>
      </c>
      <c r="L5" s="79" t="str">
        <f>[1]Outubro!$I$15</f>
        <v>NO</v>
      </c>
      <c r="M5" s="79" t="str">
        <f>[1]Outubro!$I$16</f>
        <v>O</v>
      </c>
      <c r="N5" s="79" t="str">
        <f>[1]Outubro!$I$17</f>
        <v>O</v>
      </c>
      <c r="O5" s="79" t="str">
        <f>[1]Outubro!$I$18</f>
        <v>L</v>
      </c>
      <c r="P5" s="79" t="str">
        <f>[1]Outubro!$I$19</f>
        <v>NE</v>
      </c>
      <c r="Q5" s="79" t="str">
        <f>[1]Outubro!$I$20</f>
        <v>NO</v>
      </c>
      <c r="R5" s="79" t="str">
        <f>[1]Outubro!$I$21</f>
        <v>O</v>
      </c>
      <c r="S5" s="79" t="str">
        <f>[1]Outubro!$I$22</f>
        <v>O</v>
      </c>
      <c r="T5" s="79" t="str">
        <f>[1]Outubro!$I$23</f>
        <v>O</v>
      </c>
      <c r="U5" s="79" t="str">
        <f>[1]Outubro!$I$24</f>
        <v>NE</v>
      </c>
      <c r="V5" s="79" t="str">
        <f>[1]Outubro!$I$25</f>
        <v>NE</v>
      </c>
      <c r="W5" s="79" t="str">
        <f>[1]Outubro!$I$26</f>
        <v>N</v>
      </c>
      <c r="X5" s="79" t="str">
        <f>[1]Outubro!$I$27</f>
        <v>SE</v>
      </c>
      <c r="Y5" s="79" t="str">
        <f>[1]Outubro!$I$28</f>
        <v>O</v>
      </c>
      <c r="Z5" s="79" t="str">
        <f>[1]Outubro!$I$29</f>
        <v>O</v>
      </c>
      <c r="AA5" s="79" t="str">
        <f>[1]Outubro!$I$30</f>
        <v>O</v>
      </c>
      <c r="AB5" s="79" t="str">
        <f>[1]Outubro!$I$31</f>
        <v>SO</v>
      </c>
      <c r="AC5" s="79" t="str">
        <f>[1]Outubro!$I$32</f>
        <v>O</v>
      </c>
      <c r="AD5" s="79" t="str">
        <f>[1]Outubro!$I$33</f>
        <v>O</v>
      </c>
      <c r="AE5" s="79" t="str">
        <f>[1]Outubro!$I$34</f>
        <v>O</v>
      </c>
      <c r="AF5" s="79" t="str">
        <f>[1]Outubro!$I$35</f>
        <v>SO</v>
      </c>
      <c r="AG5" s="41" t="str">
        <f>[1]Outubro!$I$36</f>
        <v>O</v>
      </c>
      <c r="AH5" s="10"/>
    </row>
    <row r="6" spans="1:36" s="1" customFormat="1" ht="12.75" customHeight="1" x14ac:dyDescent="0.2">
      <c r="A6" s="15" t="s">
        <v>0</v>
      </c>
      <c r="B6" s="17" t="str">
        <f>[2]Outubro!$I$5</f>
        <v>SO</v>
      </c>
      <c r="C6" s="17" t="str">
        <f>[2]Outubro!$I$6</f>
        <v>SO</v>
      </c>
      <c r="D6" s="17" t="str">
        <f>[2]Outubro!$I$7</f>
        <v>SO</v>
      </c>
      <c r="E6" s="17" t="str">
        <f>[2]Outubro!$I$8</f>
        <v>SO</v>
      </c>
      <c r="F6" s="17" t="str">
        <f>[2]Outubro!$I$9</f>
        <v>SO</v>
      </c>
      <c r="G6" s="17" t="str">
        <f>[2]Outubro!$I$10</f>
        <v>SO</v>
      </c>
      <c r="H6" s="17" t="str">
        <f>[2]Outubro!$I$11</f>
        <v>SO</v>
      </c>
      <c r="I6" s="17" t="str">
        <f>[2]Outubro!$I$12</f>
        <v>SO</v>
      </c>
      <c r="J6" s="17" t="str">
        <f>[2]Outubro!$I$13</f>
        <v>SO</v>
      </c>
      <c r="K6" s="17" t="str">
        <f>[2]Outubro!$I$14</f>
        <v>SO</v>
      </c>
      <c r="L6" s="17" t="str">
        <f>[2]Outubro!$I$15</f>
        <v>SO</v>
      </c>
      <c r="M6" s="17" t="str">
        <f>[2]Outubro!$I$16</f>
        <v>SO</v>
      </c>
      <c r="N6" s="17" t="str">
        <f>[2]Outubro!$I$17</f>
        <v>SO</v>
      </c>
      <c r="O6" s="17" t="str">
        <f>[2]Outubro!$I$18</f>
        <v>SO</v>
      </c>
      <c r="P6" s="17" t="str">
        <f>[2]Outubro!$I$19</f>
        <v>SO</v>
      </c>
      <c r="Q6" s="17" t="str">
        <f>[2]Outubro!$I$20</f>
        <v>SO</v>
      </c>
      <c r="R6" s="17" t="str">
        <f>[2]Outubro!$I$21</f>
        <v>SO</v>
      </c>
      <c r="S6" s="17" t="str">
        <f>[2]Outubro!$I$22</f>
        <v>SO</v>
      </c>
      <c r="T6" s="127" t="str">
        <f>[2]Outubro!$I$23</f>
        <v>SO</v>
      </c>
      <c r="U6" s="127" t="str">
        <f>[2]Outubro!$I$24</f>
        <v>SO</v>
      </c>
      <c r="V6" s="127" t="str">
        <f>[2]Outubro!$I$25</f>
        <v>SO</v>
      </c>
      <c r="W6" s="127" t="str">
        <f>[2]Outubro!$I$26</f>
        <v>SO</v>
      </c>
      <c r="X6" s="127" t="str">
        <f>[2]Outubro!$I$27</f>
        <v>SO</v>
      </c>
      <c r="Y6" s="127" t="str">
        <f>[2]Outubro!$I$28</f>
        <v>SO</v>
      </c>
      <c r="Z6" s="127" t="str">
        <f>[2]Outubro!$I$29</f>
        <v>SO</v>
      </c>
      <c r="AA6" s="127" t="str">
        <f>[2]Outubro!$I$30</f>
        <v>SO</v>
      </c>
      <c r="AB6" s="127" t="str">
        <f>[2]Outubro!$I$31</f>
        <v>SO</v>
      </c>
      <c r="AC6" s="127" t="str">
        <f>[2]Outubro!$I$32</f>
        <v>SO</v>
      </c>
      <c r="AD6" s="127" t="str">
        <f>[2]Outubro!$I$33</f>
        <v>SO</v>
      </c>
      <c r="AE6" s="127" t="str">
        <f>[2]Outubro!$I$34</f>
        <v>SO</v>
      </c>
      <c r="AF6" s="127" t="str">
        <f>[2]Outubro!$I$35</f>
        <v>SO</v>
      </c>
      <c r="AG6" s="74" t="str">
        <f>[2]Outubro!$I$36</f>
        <v>SO</v>
      </c>
      <c r="AH6" s="2"/>
    </row>
    <row r="7" spans="1:36" ht="12" customHeight="1" x14ac:dyDescent="0.2">
      <c r="A7" s="15" t="s">
        <v>1</v>
      </c>
      <c r="B7" s="17" t="str">
        <f>[3]Outubro!$I$5</f>
        <v>SE</v>
      </c>
      <c r="C7" s="17" t="str">
        <f>[3]Outubro!$I$6</f>
        <v>SE</v>
      </c>
      <c r="D7" s="17" t="str">
        <f>[3]Outubro!$I$7</f>
        <v>SE</v>
      </c>
      <c r="E7" s="17" t="str">
        <f>[3]Outubro!$I$8</f>
        <v>SE</v>
      </c>
      <c r="F7" s="17" t="str">
        <f>[3]Outubro!$I$9</f>
        <v>SE</v>
      </c>
      <c r="G7" s="17" t="str">
        <f>[3]Outubro!$I$10</f>
        <v>SE</v>
      </c>
      <c r="H7" s="17" t="str">
        <f>[3]Outubro!$I$11</f>
        <v>SE</v>
      </c>
      <c r="I7" s="17" t="str">
        <f>[3]Outubro!$I$12</f>
        <v>SE</v>
      </c>
      <c r="J7" s="17" t="str">
        <f>[3]Outubro!$I$13</f>
        <v>SE</v>
      </c>
      <c r="K7" s="17" t="str">
        <f>[3]Outubro!$I$14</f>
        <v>SE</v>
      </c>
      <c r="L7" s="17" t="str">
        <f>[3]Outubro!$I$15</f>
        <v>SE</v>
      </c>
      <c r="M7" s="17" t="str">
        <f>[3]Outubro!$I$16</f>
        <v>SE</v>
      </c>
      <c r="N7" s="17" t="str">
        <f>[3]Outubro!$I$17</f>
        <v>SE</v>
      </c>
      <c r="O7" s="17" t="str">
        <f>[3]Outubro!$I$18</f>
        <v>SE</v>
      </c>
      <c r="P7" s="17" t="str">
        <f>[3]Outubro!$I$19</f>
        <v>SE</v>
      </c>
      <c r="Q7" s="17" t="str">
        <f>[3]Outubro!$I$20</f>
        <v>SE</v>
      </c>
      <c r="R7" s="17" t="str">
        <f>[3]Outubro!$I$21</f>
        <v>SE</v>
      </c>
      <c r="S7" s="17" t="str">
        <f>[3]Outubro!$I$22</f>
        <v>SE</v>
      </c>
      <c r="T7" s="127" t="str">
        <f>[3]Outubro!$I$23</f>
        <v>SE</v>
      </c>
      <c r="U7" s="127" t="str">
        <f>[3]Outubro!$I$24</f>
        <v>SE</v>
      </c>
      <c r="V7" s="127" t="str">
        <f>[3]Outubro!$I$25</f>
        <v>SE</v>
      </c>
      <c r="W7" s="127" t="str">
        <f>[3]Outubro!$I$26</f>
        <v>SE</v>
      </c>
      <c r="X7" s="127" t="str">
        <f>[3]Outubro!$I$27</f>
        <v>SE</v>
      </c>
      <c r="Y7" s="127" t="str">
        <f>[3]Outubro!$I$28</f>
        <v>SE</v>
      </c>
      <c r="Z7" s="127" t="str">
        <f>[3]Outubro!$I$29</f>
        <v>SE</v>
      </c>
      <c r="AA7" s="127" t="str">
        <f>[3]Outubro!$I$30</f>
        <v>SE</v>
      </c>
      <c r="AB7" s="127" t="str">
        <f>[3]Outubro!$I$31</f>
        <v>SE</v>
      </c>
      <c r="AC7" s="127" t="str">
        <f>[3]Outubro!$I$32</f>
        <v>SE</v>
      </c>
      <c r="AD7" s="127" t="str">
        <f>[3]Outubro!$I$33</f>
        <v>SE</v>
      </c>
      <c r="AE7" s="127" t="str">
        <f>[3]Outubro!$I$34</f>
        <v>SE</v>
      </c>
      <c r="AF7" s="127" t="str">
        <f>[3]Outubro!$I$35</f>
        <v>SE</v>
      </c>
      <c r="AG7" s="74" t="str">
        <f>[3]Outubro!$I$36</f>
        <v>SE</v>
      </c>
      <c r="AH7" s="2"/>
    </row>
    <row r="8" spans="1:36" ht="12" customHeight="1" x14ac:dyDescent="0.2">
      <c r="A8" s="15" t="s">
        <v>74</v>
      </c>
      <c r="B8" s="17" t="str">
        <f>[4]Outubro!$I$5</f>
        <v>SE</v>
      </c>
      <c r="C8" s="17" t="str">
        <f>[4]Outubro!$I$6</f>
        <v>SE</v>
      </c>
      <c r="D8" s="17" t="str">
        <f>[4]Outubro!$I$7</f>
        <v>SE</v>
      </c>
      <c r="E8" s="17" t="str">
        <f>[4]Outubro!$I$8</f>
        <v>SE</v>
      </c>
      <c r="F8" s="17" t="str">
        <f>[4]Outubro!$I$9</f>
        <v>L</v>
      </c>
      <c r="G8" s="17" t="str">
        <f>[4]Outubro!$I$10</f>
        <v>L</v>
      </c>
      <c r="H8" s="17" t="str">
        <f>[4]Outubro!$I$11</f>
        <v>L</v>
      </c>
      <c r="I8" s="17" t="str">
        <f>[4]Outubro!$I$12</f>
        <v>N</v>
      </c>
      <c r="J8" s="17" t="str">
        <f>[4]Outubro!$I$13</f>
        <v>L</v>
      </c>
      <c r="K8" s="17" t="str">
        <f>[4]Outubro!$I$14</f>
        <v>NE</v>
      </c>
      <c r="L8" s="17" t="str">
        <f>[4]Outubro!$I$15</f>
        <v>SO</v>
      </c>
      <c r="M8" s="17" t="str">
        <f>[4]Outubro!$I$16</f>
        <v>SO</v>
      </c>
      <c r="N8" s="17" t="str">
        <f>[4]Outubro!$I$17</f>
        <v>L</v>
      </c>
      <c r="O8" s="17" t="str">
        <f>[4]Outubro!$I$18</f>
        <v>SE</v>
      </c>
      <c r="P8" s="17" t="str">
        <f>[4]Outubro!$I$19</f>
        <v>NO</v>
      </c>
      <c r="Q8" s="17" t="str">
        <f>[4]Outubro!$I$20</f>
        <v>N</v>
      </c>
      <c r="R8" s="17" t="str">
        <f>[4]Outubro!$I$21</f>
        <v>S</v>
      </c>
      <c r="S8" s="17" t="str">
        <f>[4]Outubro!$I$22</f>
        <v>SE</v>
      </c>
      <c r="T8" s="127" t="str">
        <f>[4]Outubro!$I$23</f>
        <v>L</v>
      </c>
      <c r="U8" s="127" t="str">
        <f>[4]Outubro!$I$24</f>
        <v>SE</v>
      </c>
      <c r="V8" s="127" t="str">
        <f>[4]Outubro!$I$25</f>
        <v>N</v>
      </c>
      <c r="W8" s="127" t="str">
        <f>[4]Outubro!$I$26</f>
        <v>N</v>
      </c>
      <c r="X8" s="127" t="str">
        <f>[4]Outubro!$I$27</f>
        <v>L</v>
      </c>
      <c r="Y8" s="127" t="str">
        <f>[4]Outubro!$I$28</f>
        <v>SE</v>
      </c>
      <c r="Z8" s="127" t="str">
        <f>[4]Outubro!$I$29</f>
        <v>L</v>
      </c>
      <c r="AA8" s="127" t="str">
        <f>[4]Outubro!$I$30</f>
        <v>NE</v>
      </c>
      <c r="AB8" s="127" t="str">
        <f>[4]Outubro!$I$31</f>
        <v>NE</v>
      </c>
      <c r="AC8" s="127" t="str">
        <f>[4]Outubro!$I$32</f>
        <v>L</v>
      </c>
      <c r="AD8" s="127" t="str">
        <f>[4]Outubro!$I$33</f>
        <v>L</v>
      </c>
      <c r="AE8" s="127" t="str">
        <f>[4]Outubro!$I$34</f>
        <v>L</v>
      </c>
      <c r="AF8" s="127" t="str">
        <f>[4]Outubro!$I$35</f>
        <v>NE</v>
      </c>
      <c r="AG8" s="74" t="str">
        <f>[4]Outubro!$I$36</f>
        <v>L</v>
      </c>
      <c r="AH8" s="2"/>
    </row>
    <row r="9" spans="1:36" ht="13.5" customHeight="1" x14ac:dyDescent="0.2">
      <c r="A9" s="15" t="s">
        <v>45</v>
      </c>
      <c r="B9" s="128" t="str">
        <f>[5]Outubro!$I$5</f>
        <v>NE</v>
      </c>
      <c r="C9" s="128" t="str">
        <f>[5]Outubro!$I$6</f>
        <v>N</v>
      </c>
      <c r="D9" s="128" t="str">
        <f>[5]Outubro!$I$7</f>
        <v>L</v>
      </c>
      <c r="E9" s="128" t="str">
        <f>[5]Outubro!$I$8</f>
        <v>S</v>
      </c>
      <c r="F9" s="128" t="str">
        <f>[5]Outubro!$I$9</f>
        <v>NE</v>
      </c>
      <c r="G9" s="128" t="str">
        <f>[5]Outubro!$I$10</f>
        <v>NE</v>
      </c>
      <c r="H9" s="128" t="str">
        <f>[5]Outubro!$I$11</f>
        <v>NE</v>
      </c>
      <c r="I9" s="128" t="str">
        <f>[5]Outubro!$I$12</f>
        <v>N</v>
      </c>
      <c r="J9" s="128" t="str">
        <f>[5]Outubro!$I$13</f>
        <v>SO</v>
      </c>
      <c r="K9" s="128" t="str">
        <f>[5]Outubro!$I$14</f>
        <v>SO</v>
      </c>
      <c r="L9" s="128" t="str">
        <f>[5]Outubro!$I$15</f>
        <v>SO</v>
      </c>
      <c r="M9" s="128" t="str">
        <f>[5]Outubro!$I$16</f>
        <v>SO</v>
      </c>
      <c r="N9" s="128" t="str">
        <f>[5]Outubro!$I$17</f>
        <v>NE</v>
      </c>
      <c r="O9" s="128" t="str">
        <f>[5]Outubro!$I$18</f>
        <v>NE</v>
      </c>
      <c r="P9" s="128" t="str">
        <f>[5]Outubro!$I$19</f>
        <v>N</v>
      </c>
      <c r="Q9" s="128" t="str">
        <f>[5]Outubro!$I$20</f>
        <v>NE</v>
      </c>
      <c r="R9" s="128" t="str">
        <f>[5]Outubro!$I$21</f>
        <v>SO</v>
      </c>
      <c r="S9" s="128" t="str">
        <f>[5]Outubro!$I$22</f>
        <v>SO</v>
      </c>
      <c r="T9" s="127" t="str">
        <f>[5]Outubro!$I$23</f>
        <v>NE</v>
      </c>
      <c r="U9" s="127" t="str">
        <f>[5]Outubro!$I$24</f>
        <v>N</v>
      </c>
      <c r="V9" s="127" t="str">
        <f>[5]Outubro!$I$25</f>
        <v>N</v>
      </c>
      <c r="W9" s="127" t="str">
        <f>[5]Outubro!$I$26</f>
        <v>N</v>
      </c>
      <c r="X9" s="127" t="str">
        <f>[5]Outubro!$I$27</f>
        <v>NE</v>
      </c>
      <c r="Y9" s="127" t="str">
        <f>[5]Outubro!$I$28</f>
        <v>NE</v>
      </c>
      <c r="Z9" s="127" t="str">
        <f>[5]Outubro!$I$29</f>
        <v>NE</v>
      </c>
      <c r="AA9" s="127" t="str">
        <f>[5]Outubro!$I$30</f>
        <v>NE</v>
      </c>
      <c r="AB9" s="127" t="str">
        <f>[5]Outubro!$I$31</f>
        <v>NE</v>
      </c>
      <c r="AC9" s="127" t="str">
        <f>[5]Outubro!$I$32</f>
        <v>S</v>
      </c>
      <c r="AD9" s="127" t="str">
        <f>[5]Outubro!$I$33</f>
        <v>NE</v>
      </c>
      <c r="AE9" s="127" t="str">
        <f>[5]Outubro!$I$34</f>
        <v>NE</v>
      </c>
      <c r="AF9" s="127" t="str">
        <f>[5]Outubro!$I$35</f>
        <v>S</v>
      </c>
      <c r="AG9" s="74" t="str">
        <f>[5]Outubro!$I$36</f>
        <v>NE</v>
      </c>
      <c r="AH9" s="2"/>
    </row>
    <row r="10" spans="1:36" ht="13.5" customHeight="1" x14ac:dyDescent="0.2">
      <c r="A10" s="15" t="s">
        <v>2</v>
      </c>
      <c r="B10" s="17" t="str">
        <f>[6]Outubro!$I$5</f>
        <v>L</v>
      </c>
      <c r="C10" s="17" t="str">
        <f>[6]Outubro!$I$6</f>
        <v>L</v>
      </c>
      <c r="D10" s="17" t="str">
        <f>[6]Outubro!$I$7</f>
        <v>N</v>
      </c>
      <c r="E10" s="17" t="str">
        <f>[6]Outubro!$I$8</f>
        <v>L</v>
      </c>
      <c r="F10" s="17" t="str">
        <f>[6]Outubro!$I$9</f>
        <v>L</v>
      </c>
      <c r="G10" s="17" t="str">
        <f>[6]Outubro!$I$10</f>
        <v>L</v>
      </c>
      <c r="H10" s="17" t="str">
        <f>[6]Outubro!$I$11</f>
        <v>N</v>
      </c>
      <c r="I10" s="17" t="str">
        <f>[6]Outubro!$I$12</f>
        <v>N</v>
      </c>
      <c r="J10" s="17" t="str">
        <f>[6]Outubro!$I$13</f>
        <v>N</v>
      </c>
      <c r="K10" s="17" t="str">
        <f>[6]Outubro!$I$14</f>
        <v>N</v>
      </c>
      <c r="L10" s="17" t="str">
        <f>[6]Outubro!$I$16</f>
        <v>N</v>
      </c>
      <c r="M10" s="17" t="str">
        <f>[6]Outubro!$I$16</f>
        <v>N</v>
      </c>
      <c r="N10" s="17" t="str">
        <f>[6]Outubro!$I$17</f>
        <v>SE</v>
      </c>
      <c r="O10" s="17" t="str">
        <f>[6]Outubro!$I$18</f>
        <v>N</v>
      </c>
      <c r="P10" s="17" t="str">
        <f>[6]Outubro!$I$19</f>
        <v>NE</v>
      </c>
      <c r="Q10" s="17" t="str">
        <f>[6]Outubro!$I$20</f>
        <v>NE</v>
      </c>
      <c r="R10" s="17" t="str">
        <f>[6]Outubro!$I$21</f>
        <v>L</v>
      </c>
      <c r="S10" s="17" t="str">
        <f>[6]Outubro!$I$22</f>
        <v>SE</v>
      </c>
      <c r="T10" s="79" t="str">
        <f>[6]Outubro!$I$23</f>
        <v>L</v>
      </c>
      <c r="U10" s="79" t="str">
        <f>[6]Outubro!$I$24</f>
        <v>NE</v>
      </c>
      <c r="V10" s="17" t="str">
        <f>[6]Outubro!$I$25</f>
        <v>N</v>
      </c>
      <c r="W10" s="79" t="str">
        <f>[6]Outubro!$I$26</f>
        <v>N</v>
      </c>
      <c r="X10" s="79" t="str">
        <f>[6]Outubro!$I$27</f>
        <v>L</v>
      </c>
      <c r="Y10" s="79" t="str">
        <f>[6]Outubro!$I$28</f>
        <v>SE</v>
      </c>
      <c r="Z10" s="79" t="str">
        <f>[6]Outubro!$I$29</f>
        <v>L</v>
      </c>
      <c r="AA10" s="79" t="str">
        <f>[6]Outubro!$I$30</f>
        <v>L</v>
      </c>
      <c r="AB10" s="79" t="str">
        <f>[6]Outubro!$I$31</f>
        <v>N</v>
      </c>
      <c r="AC10" s="79" t="str">
        <f>[6]Outubro!$I$32</f>
        <v>N</v>
      </c>
      <c r="AD10" s="79" t="str">
        <f>[6]Outubro!$I$33</f>
        <v>L</v>
      </c>
      <c r="AE10" s="79" t="str">
        <f>[6]Outubro!$I$34</f>
        <v>L</v>
      </c>
      <c r="AF10" s="79" t="str">
        <f>[6]Outubro!$I$35</f>
        <v>N</v>
      </c>
      <c r="AG10" s="74" t="s">
        <v>138</v>
      </c>
      <c r="AH10" s="2"/>
    </row>
    <row r="11" spans="1:36" ht="12.75" customHeight="1" x14ac:dyDescent="0.2">
      <c r="A11" s="15" t="s">
        <v>3</v>
      </c>
      <c r="B11" s="80" t="str">
        <f>[7]Outubro!$I$5</f>
        <v>NE</v>
      </c>
      <c r="C11" s="80" t="str">
        <f>[7]Outubro!$I$6</f>
        <v>NE</v>
      </c>
      <c r="D11" s="80" t="str">
        <f>[7]Outubro!$I$7</f>
        <v>NE</v>
      </c>
      <c r="E11" s="80" t="str">
        <f>[7]Outubro!$I$8</f>
        <v>NE</v>
      </c>
      <c r="F11" s="80" t="str">
        <f>[7]Outubro!$I$9</f>
        <v>NE</v>
      </c>
      <c r="G11" s="80" t="str">
        <f>[7]Outubro!$I$10</f>
        <v>NE</v>
      </c>
      <c r="H11" s="80" t="str">
        <f>[7]Outubro!$I$11</f>
        <v>NE</v>
      </c>
      <c r="I11" s="80" t="str">
        <f>[7]Outubro!$I$12</f>
        <v>NE</v>
      </c>
      <c r="J11" s="80" t="str">
        <f>[7]Outubro!$I$13</f>
        <v>NE</v>
      </c>
      <c r="K11" s="80" t="str">
        <f>[7]Outubro!$I$14</f>
        <v>NE</v>
      </c>
      <c r="L11" s="80" t="str">
        <f>[7]Outubro!$I$15</f>
        <v>NE</v>
      </c>
      <c r="M11" s="80" t="str">
        <f>[7]Outubro!$I$16</f>
        <v>NE</v>
      </c>
      <c r="N11" s="80" t="str">
        <f>[7]Outubro!$I$17</f>
        <v>NE</v>
      </c>
      <c r="O11" s="80" t="str">
        <f>[7]Outubro!$I$18</f>
        <v>NE</v>
      </c>
      <c r="P11" s="80" t="str">
        <f>[7]Outubro!$I$19</f>
        <v>NE</v>
      </c>
      <c r="Q11" s="80" t="str">
        <f>[7]Outubro!$I$20</f>
        <v>NE</v>
      </c>
      <c r="R11" s="80" t="str">
        <f>[7]Outubro!$I$21</f>
        <v>NE</v>
      </c>
      <c r="S11" s="80" t="str">
        <f>[7]Outubro!$I$22</f>
        <v>NE</v>
      </c>
      <c r="T11" s="79" t="str">
        <f>[7]Outubro!$I$23</f>
        <v>NE</v>
      </c>
      <c r="U11" s="79" t="str">
        <f>[7]Outubro!$I$24</f>
        <v>NE</v>
      </c>
      <c r="V11" s="79" t="str">
        <f>[7]Outubro!$I$25</f>
        <v>NE</v>
      </c>
      <c r="W11" s="79" t="str">
        <f>[7]Outubro!$I$26</f>
        <v>NE</v>
      </c>
      <c r="X11" s="79" t="str">
        <f>[7]Outubro!$I$27</f>
        <v>NE</v>
      </c>
      <c r="Y11" s="79" t="str">
        <f>[7]Outubro!$I$28</f>
        <v>NE</v>
      </c>
      <c r="Z11" s="79" t="str">
        <f>[7]Outubro!$I$29</f>
        <v>NE</v>
      </c>
      <c r="AA11" s="79" t="str">
        <f>[7]Outubro!$I$30</f>
        <v>NE</v>
      </c>
      <c r="AB11" s="79" t="str">
        <f>[7]Outubro!$I$31</f>
        <v>NE</v>
      </c>
      <c r="AC11" s="79" t="str">
        <f>[7]Outubro!$I$32</f>
        <v>NE</v>
      </c>
      <c r="AD11" s="79" t="str">
        <f>[7]Outubro!$I$33</f>
        <v>NE</v>
      </c>
      <c r="AE11" s="79" t="str">
        <f>[7]Outubro!$I$34</f>
        <v>NE</v>
      </c>
      <c r="AF11" s="79" t="str">
        <f>[7]Outubro!$I$35</f>
        <v>NE</v>
      </c>
      <c r="AG11" s="74" t="str">
        <f>[7]Outubro!$I$36</f>
        <v>NE</v>
      </c>
      <c r="AH11" s="2" t="s">
        <v>51</v>
      </c>
    </row>
    <row r="12" spans="1:36" ht="13.5" customHeight="1" x14ac:dyDescent="0.2">
      <c r="A12" s="15" t="s">
        <v>4</v>
      </c>
      <c r="B12" s="80" t="str">
        <f>[8]Outubro!$I$5</f>
        <v>NO</v>
      </c>
      <c r="C12" s="80" t="str">
        <f>[8]Outubro!$I$6</f>
        <v>NO</v>
      </c>
      <c r="D12" s="80" t="str">
        <f>[8]Outubro!$I$7</f>
        <v>NO</v>
      </c>
      <c r="E12" s="80" t="str">
        <f>[8]Outubro!$I$8</f>
        <v>N</v>
      </c>
      <c r="F12" s="80" t="str">
        <f>[8]Outubro!$I$9</f>
        <v>NO</v>
      </c>
      <c r="G12" s="80" t="str">
        <f>[8]Outubro!$I$10</f>
        <v>NO</v>
      </c>
      <c r="H12" s="80" t="str">
        <f>[8]Outubro!$I$11</f>
        <v>SO</v>
      </c>
      <c r="I12" s="80" t="str">
        <f>[8]Outubro!$I$12</f>
        <v>S</v>
      </c>
      <c r="J12" s="80" t="str">
        <f>[8]Outubro!$I$13</f>
        <v>SE</v>
      </c>
      <c r="K12" s="80" t="str">
        <f>[8]Outubro!$I$14</f>
        <v>NO</v>
      </c>
      <c r="L12" s="80" t="str">
        <f>[8]Outubro!$I$15</f>
        <v>NE</v>
      </c>
      <c r="M12" s="80" t="str">
        <f>[8]Outubro!$I$16</f>
        <v>N</v>
      </c>
      <c r="N12" s="80" t="str">
        <f>[8]Outubro!$I$17</f>
        <v>O</v>
      </c>
      <c r="O12" s="80" t="str">
        <f>[8]Outubro!$I$18</f>
        <v>S</v>
      </c>
      <c r="P12" s="80" t="str">
        <f>[8]Outubro!$I$19</f>
        <v>S</v>
      </c>
      <c r="Q12" s="80" t="str">
        <f>[8]Outubro!$I$20</f>
        <v>N</v>
      </c>
      <c r="R12" s="80" t="str">
        <f>[8]Outubro!$I$21</f>
        <v>NE</v>
      </c>
      <c r="S12" s="80" t="str">
        <f>[8]Outubro!$I$22</f>
        <v>N</v>
      </c>
      <c r="T12" s="79" t="str">
        <f>[8]Outubro!$I$23</f>
        <v>NO</v>
      </c>
      <c r="U12" s="79" t="str">
        <f>[8]Outubro!$I$24</f>
        <v>SE</v>
      </c>
      <c r="V12" s="79" t="str">
        <f>[8]Outubro!$I$25</f>
        <v>O</v>
      </c>
      <c r="W12" s="79" t="str">
        <f>[8]Outubro!$I$26</f>
        <v>S</v>
      </c>
      <c r="X12" s="79" t="str">
        <f>[8]Outubro!$I$27</f>
        <v>O</v>
      </c>
      <c r="Y12" s="79" t="str">
        <f>[8]Outubro!$I$28</f>
        <v>NO</v>
      </c>
      <c r="Z12" s="79" t="str">
        <f>[8]Outubro!$I$29</f>
        <v>SO</v>
      </c>
      <c r="AA12" s="79" t="str">
        <f>[8]Outubro!$I$30</f>
        <v>SO</v>
      </c>
      <c r="AB12" s="79" t="str">
        <f>[8]Outubro!$I$31</f>
        <v>SO</v>
      </c>
      <c r="AC12" s="79" t="str">
        <f>[8]Outubro!$I$32</f>
        <v>O</v>
      </c>
      <c r="AD12" s="79" t="str">
        <f>[8]Outubro!$I$33</f>
        <v>NO</v>
      </c>
      <c r="AE12" s="79" t="str">
        <f>[8]Outubro!$I$34</f>
        <v>S</v>
      </c>
      <c r="AF12" s="79" t="str">
        <f>[8]Outubro!$I$35</f>
        <v>SE</v>
      </c>
      <c r="AG12" s="74" t="str">
        <f>[8]Outubro!$I$36</f>
        <v>NO</v>
      </c>
      <c r="AH12" s="2"/>
      <c r="AI12" s="23" t="s">
        <v>51</v>
      </c>
    </row>
    <row r="13" spans="1:36" ht="12" customHeight="1" x14ac:dyDescent="0.2">
      <c r="A13" s="15" t="s">
        <v>5</v>
      </c>
      <c r="B13" s="79" t="str">
        <f>[9]Outubro!$I$5</f>
        <v>*</v>
      </c>
      <c r="C13" s="79" t="str">
        <f>[9]Outubro!$I$6</f>
        <v>*</v>
      </c>
      <c r="D13" s="79" t="str">
        <f>[9]Outubro!$I$7</f>
        <v>SO</v>
      </c>
      <c r="E13" s="79" t="str">
        <f>[9]Outubro!$I$8</f>
        <v>SO</v>
      </c>
      <c r="F13" s="79" t="str">
        <f>[9]Outubro!$I$9</f>
        <v>S</v>
      </c>
      <c r="G13" s="79" t="str">
        <f>[9]Outubro!$I$10</f>
        <v>L</v>
      </c>
      <c r="H13" s="79" t="str">
        <f>[9]Outubro!$I$11</f>
        <v>SE</v>
      </c>
      <c r="I13" s="79" t="str">
        <f>[9]Outubro!$I$12</f>
        <v>L</v>
      </c>
      <c r="J13" s="79" t="str">
        <f>[9]Outubro!$I$13</f>
        <v>O</v>
      </c>
      <c r="K13" s="79" t="str">
        <f>[9]Outubro!$I$14</f>
        <v>SO</v>
      </c>
      <c r="L13" s="79" t="str">
        <f>[9]Outubro!$I$15</f>
        <v>SO</v>
      </c>
      <c r="M13" s="79" t="str">
        <f>[9]Outubro!$I$16</f>
        <v>SO</v>
      </c>
      <c r="N13" s="79" t="str">
        <f>[9]Outubro!$I$17</f>
        <v>L</v>
      </c>
      <c r="O13" s="79" t="str">
        <f>[9]Outubro!$I$18</f>
        <v>L</v>
      </c>
      <c r="P13" s="79" t="str">
        <f>[9]Outubro!$I$19</f>
        <v>N</v>
      </c>
      <c r="Q13" s="79" t="str">
        <f>[9]Outubro!$I$20</f>
        <v>NO</v>
      </c>
      <c r="R13" s="79" t="str">
        <f>[9]Outubro!$I$21</f>
        <v>SO</v>
      </c>
      <c r="S13" s="79" t="str">
        <f>[9]Outubro!$I$22</f>
        <v>S</v>
      </c>
      <c r="T13" s="79" t="str">
        <f>[9]Outubro!$I$23</f>
        <v>L</v>
      </c>
      <c r="U13" s="79" t="str">
        <f>[9]Outubro!$I$24</f>
        <v>NE</v>
      </c>
      <c r="V13" s="79" t="str">
        <f>[9]Outubro!$I$25</f>
        <v>NO</v>
      </c>
      <c r="W13" s="79" t="str">
        <f>[9]Outubro!$I$26</f>
        <v>NO</v>
      </c>
      <c r="X13" s="79" t="str">
        <f>[9]Outubro!$I$27</f>
        <v>SE</v>
      </c>
      <c r="Y13" s="79" t="str">
        <f>[9]Outubro!$I$28</f>
        <v>L</v>
      </c>
      <c r="Z13" s="79" t="str">
        <f>[9]Outubro!$I$29</f>
        <v>L</v>
      </c>
      <c r="AA13" s="79" t="str">
        <f>[9]Outubro!$I$30</f>
        <v>L</v>
      </c>
      <c r="AB13" s="79" t="str">
        <f>[9]Outubro!$I$31</f>
        <v>SE</v>
      </c>
      <c r="AC13" s="79" t="str">
        <f>[9]Outubro!$I$32</f>
        <v>L</v>
      </c>
      <c r="AD13" s="79" t="str">
        <f>[9]Outubro!$I$33</f>
        <v>NE</v>
      </c>
      <c r="AE13" s="79" t="str">
        <f>[9]Outubro!$I$34</f>
        <v>L</v>
      </c>
      <c r="AF13" s="79" t="str">
        <f>[9]Outubro!$I$35</f>
        <v>O</v>
      </c>
      <c r="AG13" s="74" t="str">
        <f>[9]Outubro!$I$36</f>
        <v>L</v>
      </c>
      <c r="AH13" s="2" t="s">
        <v>51</v>
      </c>
    </row>
    <row r="14" spans="1:36" ht="12.75" customHeight="1" x14ac:dyDescent="0.2">
      <c r="A14" s="15" t="s">
        <v>47</v>
      </c>
      <c r="B14" s="79" t="str">
        <f>[10]Outubro!$I$5</f>
        <v>NE</v>
      </c>
      <c r="C14" s="79" t="str">
        <f>[10]Outubro!$I$6</f>
        <v>NE</v>
      </c>
      <c r="D14" s="79" t="str">
        <f>[10]Outubro!$I$7</f>
        <v>SE</v>
      </c>
      <c r="E14" s="79" t="str">
        <f>[10]Outubro!$I$8</f>
        <v>S</v>
      </c>
      <c r="F14" s="79" t="str">
        <f>[10]Outubro!$I$9</f>
        <v>L</v>
      </c>
      <c r="G14" s="79" t="str">
        <f>[10]Outubro!$I$10</f>
        <v>L</v>
      </c>
      <c r="H14" s="79" t="str">
        <f>[10]Outubro!$I$11</f>
        <v>N</v>
      </c>
      <c r="I14" s="79" t="str">
        <f>[10]Outubro!$I$12</f>
        <v>N</v>
      </c>
      <c r="J14" s="79" t="str">
        <f>[10]Outubro!$I$13</f>
        <v>O</v>
      </c>
      <c r="K14" s="79" t="str">
        <f>[10]Outubro!$I$14</f>
        <v>NE</v>
      </c>
      <c r="L14" s="79" t="str">
        <f>[10]Outubro!$I$15</f>
        <v>SO</v>
      </c>
      <c r="M14" s="79" t="str">
        <f>[10]Outubro!$I$16</f>
        <v>S</v>
      </c>
      <c r="N14" s="79" t="str">
        <f>[10]Outubro!$I$17</f>
        <v>NE</v>
      </c>
      <c r="O14" s="79" t="str">
        <f>[10]Outubro!$I$18</f>
        <v>NE</v>
      </c>
      <c r="P14" s="79" t="str">
        <f>[10]Outubro!$I$19</f>
        <v>N</v>
      </c>
      <c r="Q14" s="79" t="str">
        <f>[10]Outubro!$I$20</f>
        <v>L</v>
      </c>
      <c r="R14" s="79" t="str">
        <f>[10]Outubro!$I$21</f>
        <v>L</v>
      </c>
      <c r="S14" s="79" t="str">
        <f>[10]Outubro!$I$22</f>
        <v>L</v>
      </c>
      <c r="T14" s="79" t="str">
        <f>[10]Outubro!$I$23</f>
        <v>NE</v>
      </c>
      <c r="U14" s="79" t="str">
        <f>[10]Outubro!$I$24</f>
        <v>N</v>
      </c>
      <c r="V14" s="79" t="str">
        <f>[10]Outubro!$I$25</f>
        <v>NE</v>
      </c>
      <c r="W14" s="79" t="str">
        <f>[10]Outubro!$I$26</f>
        <v>NE</v>
      </c>
      <c r="X14" s="79" t="str">
        <f>[10]Outubro!$I$27</f>
        <v>NE</v>
      </c>
      <c r="Y14" s="79" t="str">
        <f>[10]Outubro!$I$28</f>
        <v>L</v>
      </c>
      <c r="Z14" s="79" t="str">
        <f>[10]Outubro!$I$29</f>
        <v>NE</v>
      </c>
      <c r="AA14" s="79" t="str">
        <f>[10]Outubro!$I$30</f>
        <v>NE</v>
      </c>
      <c r="AB14" s="79" t="str">
        <f>[10]Outubro!$I$31</f>
        <v>NE</v>
      </c>
      <c r="AC14" s="79" t="str">
        <f>[10]Outubro!$I$32</f>
        <v>NE</v>
      </c>
      <c r="AD14" s="79" t="str">
        <f>[10]Outubro!$I$33</f>
        <v>L</v>
      </c>
      <c r="AE14" s="79" t="str">
        <f>[10]Outubro!$I$34</f>
        <v>NE</v>
      </c>
      <c r="AF14" s="79" t="str">
        <f>[10]Outubro!$I$35</f>
        <v>NO</v>
      </c>
      <c r="AG14" s="74" t="str">
        <f>[10]Outubro!$I$36</f>
        <v>NE</v>
      </c>
      <c r="AH14" s="2"/>
      <c r="AI14" s="23" t="s">
        <v>51</v>
      </c>
    </row>
    <row r="15" spans="1:36" ht="13.5" customHeight="1" x14ac:dyDescent="0.2">
      <c r="A15" s="15" t="s">
        <v>6</v>
      </c>
      <c r="B15" s="79" t="str">
        <f>[11]Outubro!$I$5</f>
        <v>SE</v>
      </c>
      <c r="C15" s="79" t="str">
        <f>[11]Outubro!$I$6</f>
        <v>SE</v>
      </c>
      <c r="D15" s="79" t="str">
        <f>[11]Outubro!$I$7</f>
        <v>SE</v>
      </c>
      <c r="E15" s="79" t="str">
        <f>[11]Outubro!$I$8</f>
        <v>L</v>
      </c>
      <c r="F15" s="79" t="str">
        <f>[11]Outubro!$I$9</f>
        <v>SE</v>
      </c>
      <c r="G15" s="79" t="str">
        <f>[11]Outubro!$I$10</f>
        <v>SE</v>
      </c>
      <c r="H15" s="79" t="str">
        <f>[11]Outubro!$I$11</f>
        <v>NO</v>
      </c>
      <c r="I15" s="79" t="str">
        <f>[11]Outubro!$I$12</f>
        <v>NO</v>
      </c>
      <c r="J15" s="79" t="str">
        <f>[11]Outubro!$I$13</f>
        <v>O</v>
      </c>
      <c r="K15" s="79" t="str">
        <f>[11]Outubro!$I$14</f>
        <v>NE</v>
      </c>
      <c r="L15" s="79" t="str">
        <f>[11]Outubro!$I$15</f>
        <v>SO</v>
      </c>
      <c r="M15" s="79" t="str">
        <f>[11]Outubro!$I$16</f>
        <v>SO</v>
      </c>
      <c r="N15" s="79" t="str">
        <f>[11]Outubro!$I$17</f>
        <v>SE</v>
      </c>
      <c r="O15" s="79" t="str">
        <f>[11]Outubro!$I$18</f>
        <v>NO</v>
      </c>
      <c r="P15" s="79" t="str">
        <f>[11]Outubro!$I$19</f>
        <v>NO</v>
      </c>
      <c r="Q15" s="79" t="str">
        <f>[11]Outubro!$I$20</f>
        <v>SE</v>
      </c>
      <c r="R15" s="79" t="str">
        <f>[11]Outubro!$I$21</f>
        <v>SE</v>
      </c>
      <c r="S15" s="79" t="str">
        <f>[11]Outubro!$I$22</f>
        <v>SE</v>
      </c>
      <c r="T15" s="79" t="str">
        <f>[11]Outubro!$I$23</f>
        <v>SE</v>
      </c>
      <c r="U15" s="79" t="str">
        <f>[11]Outubro!$I$24</f>
        <v>O</v>
      </c>
      <c r="V15" s="79" t="str">
        <f>[11]Outubro!$I$25</f>
        <v>NO</v>
      </c>
      <c r="W15" s="79" t="str">
        <f>[11]Outubro!$I$26</f>
        <v>O</v>
      </c>
      <c r="X15" s="79" t="str">
        <f>[11]Outubro!$I$27</f>
        <v>L</v>
      </c>
      <c r="Y15" s="79" t="str">
        <f>[11]Outubro!$I$28</f>
        <v>L</v>
      </c>
      <c r="Z15" s="79" t="str">
        <f>[11]Outubro!$I$29</f>
        <v>N</v>
      </c>
      <c r="AA15" s="79" t="str">
        <f>[11]Outubro!$I$30</f>
        <v>S</v>
      </c>
      <c r="AB15" s="79" t="str">
        <f>[11]Outubro!$I$31</f>
        <v>NO</v>
      </c>
      <c r="AC15" s="79" t="str">
        <f>[11]Outubro!$I$32</f>
        <v>O</v>
      </c>
      <c r="AD15" s="79" t="str">
        <f>[11]Outubro!$I$33</f>
        <v>SE</v>
      </c>
      <c r="AE15" s="79" t="str">
        <f>[11]Outubro!$I$34</f>
        <v>NO</v>
      </c>
      <c r="AF15" s="79" t="str">
        <f>[11]Outubro!$I$35</f>
        <v>NO</v>
      </c>
      <c r="AG15" s="74" t="str">
        <f>[11]Outubro!$I$36</f>
        <v>SE</v>
      </c>
      <c r="AH15" s="2"/>
      <c r="AI15" s="23" t="s">
        <v>51</v>
      </c>
    </row>
    <row r="16" spans="1:36" ht="13.5" customHeight="1" x14ac:dyDescent="0.2">
      <c r="A16" s="15" t="s">
        <v>7</v>
      </c>
      <c r="B16" s="80" t="str">
        <f>[12]Outubro!$I$5</f>
        <v>NE</v>
      </c>
      <c r="C16" s="80" t="str">
        <f>[12]Outubro!$I$6</f>
        <v>NE</v>
      </c>
      <c r="D16" s="80" t="str">
        <f>[12]Outubro!$I$7</f>
        <v>SE</v>
      </c>
      <c r="E16" s="80" t="str">
        <f>[12]Outubro!$I$8</f>
        <v>S</v>
      </c>
      <c r="F16" s="80" t="str">
        <f>[12]Outubro!$I$9</f>
        <v>NE</v>
      </c>
      <c r="G16" s="80" t="str">
        <f>[12]Outubro!$I$10</f>
        <v>NE</v>
      </c>
      <c r="H16" s="80" t="str">
        <f>[12]Outubro!$I$11</f>
        <v>NE</v>
      </c>
      <c r="I16" s="80" t="str">
        <f>[12]Outubro!$I$12</f>
        <v>N</v>
      </c>
      <c r="J16" s="80" t="str">
        <f>[12]Outubro!$I$13</f>
        <v>N</v>
      </c>
      <c r="K16" s="80" t="str">
        <f>[12]Outubro!$I$14</f>
        <v>SO</v>
      </c>
      <c r="L16" s="80" t="str">
        <f>[12]Outubro!$I$15</f>
        <v>SO</v>
      </c>
      <c r="M16" s="80" t="str">
        <f>[12]Outubro!$I$16</f>
        <v>S</v>
      </c>
      <c r="N16" s="80" t="str">
        <f>[12]Outubro!$I$17</f>
        <v>SE</v>
      </c>
      <c r="O16" s="80" t="str">
        <f>[12]Outubro!$I$18</f>
        <v>N</v>
      </c>
      <c r="P16" s="80" t="str">
        <f>[12]Outubro!$I$19</f>
        <v>NO</v>
      </c>
      <c r="Q16" s="80" t="str">
        <f>[12]Outubro!$I$20</f>
        <v>N</v>
      </c>
      <c r="R16" s="80" t="str">
        <f>[12]Outubro!$I$21</f>
        <v>SE</v>
      </c>
      <c r="S16" s="80" t="str">
        <f>[12]Outubro!$I$22</f>
        <v>L</v>
      </c>
      <c r="T16" s="79" t="str">
        <f>[12]Outubro!$I$23</f>
        <v>NE</v>
      </c>
      <c r="U16" s="79" t="str">
        <f>[12]Outubro!$I$24</f>
        <v>NE</v>
      </c>
      <c r="V16" s="79" t="str">
        <f>[12]Outubro!$I$25</f>
        <v>N</v>
      </c>
      <c r="W16" s="79" t="str">
        <f>[12]Outubro!$I$26</f>
        <v>N</v>
      </c>
      <c r="X16" s="79" t="str">
        <f>[12]Outubro!$I$27</f>
        <v>N</v>
      </c>
      <c r="Y16" s="79" t="str">
        <f>[12]Outubro!$I$28</f>
        <v>L</v>
      </c>
      <c r="Z16" s="79" t="str">
        <f>[12]Outubro!$I$29</f>
        <v>NE</v>
      </c>
      <c r="AA16" s="79" t="str">
        <f>[12]Outubro!$I$30</f>
        <v>L</v>
      </c>
      <c r="AB16" s="79" t="str">
        <f>[12]Outubro!$I$31</f>
        <v>NE</v>
      </c>
      <c r="AC16" s="79" t="str">
        <f>[12]Outubro!$I$32</f>
        <v>SE</v>
      </c>
      <c r="AD16" s="79" t="str">
        <f>[12]Outubro!$I$33</f>
        <v>L</v>
      </c>
      <c r="AE16" s="79" t="str">
        <f>[12]Outubro!$I$34</f>
        <v>NE</v>
      </c>
      <c r="AF16" s="79" t="str">
        <f>[12]Outubro!$I$35</f>
        <v>S</v>
      </c>
      <c r="AG16" s="74" t="str">
        <f>[12]Outubro!$I$36</f>
        <v>NE</v>
      </c>
      <c r="AH16" s="2"/>
      <c r="AJ16" t="s">
        <v>51</v>
      </c>
    </row>
    <row r="17" spans="1:35" ht="12.75" customHeight="1" x14ac:dyDescent="0.2">
      <c r="A17" s="15" t="s">
        <v>8</v>
      </c>
      <c r="B17" s="80" t="str">
        <f>[13]Outubro!$I$5</f>
        <v>NE</v>
      </c>
      <c r="C17" s="80" t="str">
        <f>[13]Outubro!$I$6</f>
        <v>NE</v>
      </c>
      <c r="D17" s="80" t="str">
        <f>[13]Outubro!$I$7</f>
        <v>NE</v>
      </c>
      <c r="E17" s="80" t="str">
        <f>[13]Outubro!$I$8</f>
        <v>S</v>
      </c>
      <c r="F17" s="80" t="str">
        <f>[13]Outubro!$I$9</f>
        <v>SE</v>
      </c>
      <c r="G17" s="80" t="str">
        <f>[13]Outubro!$I$10</f>
        <v>NE</v>
      </c>
      <c r="H17" s="80" t="str">
        <f>[13]Outubro!$I$11</f>
        <v>NE</v>
      </c>
      <c r="I17" s="80" t="str">
        <f>[13]Outubro!$I$12</f>
        <v>NO</v>
      </c>
      <c r="J17" s="80" t="str">
        <f>[13]Outubro!$I$13</f>
        <v>O</v>
      </c>
      <c r="K17" s="80" t="str">
        <f>[13]Outubro!$I$14</f>
        <v>SO</v>
      </c>
      <c r="L17" s="80" t="str">
        <f>[13]Outubro!$I$15</f>
        <v>SO</v>
      </c>
      <c r="M17" s="80" t="str">
        <f>[13]Outubro!$I$16</f>
        <v>SO</v>
      </c>
      <c r="N17" s="80" t="str">
        <f>[13]Outubro!$I$17</f>
        <v>NE</v>
      </c>
      <c r="O17" s="80" t="str">
        <f>[13]Outubro!$I$18</f>
        <v>N</v>
      </c>
      <c r="P17" s="80" t="str">
        <f>[13]Outubro!$I$19</f>
        <v>NO</v>
      </c>
      <c r="Q17" s="79" t="str">
        <f>[13]Outubro!$I$20</f>
        <v>NO</v>
      </c>
      <c r="R17" s="79" t="str">
        <f>[13]Outubro!$I$21</f>
        <v>SE</v>
      </c>
      <c r="S17" s="79" t="str">
        <f>[13]Outubro!$I$22</f>
        <v>NE</v>
      </c>
      <c r="T17" s="79" t="str">
        <f>[13]Outubro!$I$23</f>
        <v>NE</v>
      </c>
      <c r="U17" s="79" t="str">
        <f>[13]Outubro!$I$24</f>
        <v>NE</v>
      </c>
      <c r="V17" s="79" t="str">
        <f>[13]Outubro!$I$25</f>
        <v>N</v>
      </c>
      <c r="W17" s="79" t="str">
        <f>[13]Outubro!$I$26</f>
        <v>O</v>
      </c>
      <c r="X17" s="79" t="str">
        <f>[13]Outubro!$I$27</f>
        <v>N</v>
      </c>
      <c r="Y17" s="79" t="str">
        <f>[13]Outubro!$I$28</f>
        <v>NE</v>
      </c>
      <c r="Z17" s="79" t="str">
        <f>[13]Outubro!$I$29</f>
        <v>NE</v>
      </c>
      <c r="AA17" s="79" t="str">
        <f>[13]Outubro!$I$30</f>
        <v>N</v>
      </c>
      <c r="AB17" s="79" t="str">
        <f>[13]Outubro!$I$31</f>
        <v>NE</v>
      </c>
      <c r="AC17" s="79" t="str">
        <f>[13]Outubro!$I$32</f>
        <v>SE</v>
      </c>
      <c r="AD17" s="79" t="str">
        <f>[13]Outubro!$I$33</f>
        <v>NE</v>
      </c>
      <c r="AE17" s="79" t="str">
        <f>[13]Outubro!$I$34</f>
        <v>NE</v>
      </c>
      <c r="AF17" s="79" t="str">
        <f>[13]Outubro!$I$35</f>
        <v>S</v>
      </c>
      <c r="AG17" s="74" t="str">
        <f>[13]Outubro!$I$36</f>
        <v>NE</v>
      </c>
      <c r="AH17" s="2"/>
      <c r="AI17" s="23" t="s">
        <v>51</v>
      </c>
    </row>
    <row r="18" spans="1:35" ht="13.5" customHeight="1" x14ac:dyDescent="0.2">
      <c r="A18" s="15" t="s">
        <v>9</v>
      </c>
      <c r="B18" s="80" t="str">
        <f>[14]Outubro!$I$5</f>
        <v>L</v>
      </c>
      <c r="C18" s="80" t="str">
        <f>[14]Outubro!$I$6</f>
        <v>L</v>
      </c>
      <c r="D18" s="80" t="str">
        <f>[14]Outubro!$I$7</f>
        <v>S</v>
      </c>
      <c r="E18" s="80" t="str">
        <f>[14]Outubro!$I$8</f>
        <v>S</v>
      </c>
      <c r="F18" s="80" t="str">
        <f>[14]Outubro!$I$9</f>
        <v>SE</v>
      </c>
      <c r="G18" s="80" t="str">
        <f>[14]Outubro!$I$10</f>
        <v>L</v>
      </c>
      <c r="H18" s="80" t="str">
        <f>[14]Outubro!$I$11</f>
        <v>NE</v>
      </c>
      <c r="I18" s="80" t="str">
        <f>[14]Outubro!$I$12</f>
        <v>NO</v>
      </c>
      <c r="J18" s="80" t="str">
        <f>[14]Outubro!$I$13</f>
        <v>O</v>
      </c>
      <c r="K18" s="80" t="str">
        <f>[14]Outubro!$I$14</f>
        <v>SO</v>
      </c>
      <c r="L18" s="80" t="str">
        <f>[14]Outubro!$I$15</f>
        <v>SO</v>
      </c>
      <c r="M18" s="80" t="str">
        <f>[14]Outubro!$I$16</f>
        <v>S</v>
      </c>
      <c r="N18" s="80" t="str">
        <f>[14]Outubro!$I$17</f>
        <v>SE</v>
      </c>
      <c r="O18" s="80" t="str">
        <f>[14]Outubro!$I$18</f>
        <v>N</v>
      </c>
      <c r="P18" s="80" t="str">
        <f>[14]Outubro!$I$19</f>
        <v>NO</v>
      </c>
      <c r="Q18" s="80" t="str">
        <f>[14]Outubro!$I$20</f>
        <v>N</v>
      </c>
      <c r="R18" s="80" t="str">
        <f>[14]Outubro!$I$21</f>
        <v>S</v>
      </c>
      <c r="S18" s="80" t="str">
        <f>[14]Outubro!$I$22</f>
        <v>S</v>
      </c>
      <c r="T18" s="79" t="str">
        <f>[14]Outubro!$I$23</f>
        <v>L</v>
      </c>
      <c r="U18" s="79" t="str">
        <f>[14]Outubro!$I$24</f>
        <v>NE</v>
      </c>
      <c r="V18" s="79" t="str">
        <f>[14]Outubro!$I$25</f>
        <v>NO</v>
      </c>
      <c r="W18" s="79" t="str">
        <f>[14]Outubro!$I$26</f>
        <v>NO</v>
      </c>
      <c r="X18" s="79" t="str">
        <f>[14]Outubro!$I$27</f>
        <v>L</v>
      </c>
      <c r="Y18" s="79" t="str">
        <f>[14]Outubro!$I$28</f>
        <v>L</v>
      </c>
      <c r="Z18" s="79" t="str">
        <f>[14]Outubro!$I$29</f>
        <v>L</v>
      </c>
      <c r="AA18" s="79" t="str">
        <f>[14]Outubro!$I$30</f>
        <v>L</v>
      </c>
      <c r="AB18" s="79" t="str">
        <f>[14]Outubro!$I$31</f>
        <v>L</v>
      </c>
      <c r="AC18" s="79" t="str">
        <f>[14]Outubro!$I$32</f>
        <v>SE</v>
      </c>
      <c r="AD18" s="79" t="str">
        <f>[14]Outubro!$I$33</f>
        <v>L</v>
      </c>
      <c r="AE18" s="79" t="str">
        <f>[14]Outubro!$I$34</f>
        <v>L</v>
      </c>
      <c r="AF18" s="79" t="str">
        <f>[14]Outubro!$I$35</f>
        <v>S</v>
      </c>
      <c r="AG18" s="74" t="str">
        <f>[14]Outubro!$I$36</f>
        <v>L</v>
      </c>
      <c r="AH18" s="2"/>
    </row>
    <row r="19" spans="1:35" ht="12.75" customHeight="1" x14ac:dyDescent="0.2">
      <c r="A19" s="15" t="s">
        <v>46</v>
      </c>
      <c r="B19" s="80" t="str">
        <f>[15]Outubro!$I$5</f>
        <v>N</v>
      </c>
      <c r="C19" s="80" t="str">
        <f>[15]Outubro!$I$6</f>
        <v>N</v>
      </c>
      <c r="D19" s="80" t="str">
        <f>[15]Outubro!$I$7</f>
        <v>SE</v>
      </c>
      <c r="E19" s="80" t="str">
        <f>[15]Outubro!$I$8</f>
        <v>S</v>
      </c>
      <c r="F19" s="80" t="str">
        <f>[15]Outubro!$I$9</f>
        <v>N</v>
      </c>
      <c r="G19" s="80" t="str">
        <f>[15]Outubro!$I$10</f>
        <v>NE</v>
      </c>
      <c r="H19" s="80" t="str">
        <f>[15]Outubro!$I$11</f>
        <v>N</v>
      </c>
      <c r="I19" s="80" t="str">
        <f>[15]Outubro!$I$12</f>
        <v>N</v>
      </c>
      <c r="J19" s="80" t="str">
        <f>[15]Outubro!$I$13</f>
        <v>S</v>
      </c>
      <c r="K19" s="80" t="str">
        <f>[15]Outubro!$I$14</f>
        <v>SO</v>
      </c>
      <c r="L19" s="80" t="str">
        <f>[15]Outubro!$I$15</f>
        <v>SO</v>
      </c>
      <c r="M19" s="80" t="str">
        <f>[15]Outubro!$I$16</f>
        <v>S</v>
      </c>
      <c r="N19" s="80" t="str">
        <f>[15]Outubro!$I$17</f>
        <v>L</v>
      </c>
      <c r="O19" s="80" t="str">
        <f>[15]Outubro!$I$18</f>
        <v>N</v>
      </c>
      <c r="P19" s="80" t="str">
        <f>[15]Outubro!$I$19</f>
        <v>N</v>
      </c>
      <c r="Q19" s="80" t="str">
        <f>[15]Outubro!$I$20</f>
        <v>N</v>
      </c>
      <c r="R19" s="80" t="str">
        <f>[15]Outubro!$I$21</f>
        <v>S</v>
      </c>
      <c r="S19" s="80" t="str">
        <f>[15]Outubro!$I$22</f>
        <v>S</v>
      </c>
      <c r="T19" s="79" t="str">
        <f>[15]Outubro!$I$23</f>
        <v>S</v>
      </c>
      <c r="U19" s="79" t="str">
        <f>[15]Outubro!$I$24</f>
        <v>N</v>
      </c>
      <c r="V19" s="79" t="str">
        <f>[15]Outubro!$I$25</f>
        <v>N</v>
      </c>
      <c r="W19" s="79" t="str">
        <f>[15]Outubro!$I$26</f>
        <v>N</v>
      </c>
      <c r="X19" s="79" t="str">
        <f>[15]Outubro!$I$27</f>
        <v>L</v>
      </c>
      <c r="Y19" s="79" t="str">
        <f>[15]Outubro!$I$28</f>
        <v>L</v>
      </c>
      <c r="Z19" s="79" t="str">
        <f>[15]Outubro!$I$29</f>
        <v>L</v>
      </c>
      <c r="AA19" s="79" t="str">
        <f>[15]Outubro!$I$30</f>
        <v>N</v>
      </c>
      <c r="AB19" s="79" t="str">
        <f>[15]Outubro!$I$31</f>
        <v>SE</v>
      </c>
      <c r="AC19" s="79" t="str">
        <f>[15]Outubro!$I$32</f>
        <v>S</v>
      </c>
      <c r="AD19" s="79" t="str">
        <f>[15]Outubro!$I$33</f>
        <v>SE</v>
      </c>
      <c r="AE19" s="79" t="str">
        <f>[15]Outubro!$I$34</f>
        <v>SE</v>
      </c>
      <c r="AF19" s="79" t="str">
        <f>[15]Outubro!$I$35</f>
        <v>SO</v>
      </c>
      <c r="AG19" s="74" t="str">
        <f>[15]Outubro!$I$36</f>
        <v>N</v>
      </c>
      <c r="AH19" s="2"/>
    </row>
    <row r="20" spans="1:35" ht="12.75" customHeight="1" x14ac:dyDescent="0.2">
      <c r="A20" s="15" t="s">
        <v>10</v>
      </c>
      <c r="B20" s="17" t="str">
        <f>[16]Outubro!$I$5</f>
        <v>NE</v>
      </c>
      <c r="C20" s="17" t="str">
        <f>[16]Outubro!$I$6</f>
        <v>NE</v>
      </c>
      <c r="D20" s="17" t="str">
        <f>[16]Outubro!$I$7</f>
        <v>SO</v>
      </c>
      <c r="E20" s="17" t="str">
        <f>[16]Outubro!$I$8</f>
        <v>SE</v>
      </c>
      <c r="F20" s="17" t="str">
        <f>[16]Outubro!$I$9</f>
        <v>O</v>
      </c>
      <c r="G20" s="17" t="str">
        <f>[16]Outubro!$I$10</f>
        <v>O</v>
      </c>
      <c r="H20" s="17" t="str">
        <f>[16]Outubro!$I$11</f>
        <v>SO</v>
      </c>
      <c r="I20" s="17" t="str">
        <f>[16]Outubro!$I$12</f>
        <v>S</v>
      </c>
      <c r="J20" s="17" t="str">
        <f>[16]Outubro!$I$13</f>
        <v>SE</v>
      </c>
      <c r="K20" s="17" t="str">
        <f>[16]Outubro!$I$14</f>
        <v>L</v>
      </c>
      <c r="L20" s="17" t="str">
        <f>[16]Outubro!$I$15</f>
        <v>L</v>
      </c>
      <c r="M20" s="17" t="str">
        <f>[16]Outubro!$I$16</f>
        <v>NE</v>
      </c>
      <c r="N20" s="17" t="str">
        <f>[16]Outubro!$I$17</f>
        <v>O</v>
      </c>
      <c r="O20" s="17" t="str">
        <f>[16]Outubro!$I$18</f>
        <v>SO</v>
      </c>
      <c r="P20" s="17" t="str">
        <f>[16]Outubro!$I$19</f>
        <v>S</v>
      </c>
      <c r="Q20" s="17" t="str">
        <f>[16]Outubro!$I$20</f>
        <v>S</v>
      </c>
      <c r="R20" s="17" t="str">
        <f>[16]Outubro!$I$21</f>
        <v>N</v>
      </c>
      <c r="S20" s="17" t="str">
        <f>[16]Outubro!$I$22</f>
        <v>NO</v>
      </c>
      <c r="T20" s="79" t="str">
        <f>[16]Outubro!$I$23</f>
        <v>O</v>
      </c>
      <c r="U20" s="79" t="str">
        <f>[16]Outubro!$I$24</f>
        <v>S</v>
      </c>
      <c r="V20" s="79" t="str">
        <f>[16]Outubro!$I$25</f>
        <v>S</v>
      </c>
      <c r="W20" s="79" t="str">
        <f>[16]Outubro!$I$26</f>
        <v>SO</v>
      </c>
      <c r="X20" s="79" t="str">
        <f>[16]Outubro!$I$27</f>
        <v>O</v>
      </c>
      <c r="Y20" s="79" t="str">
        <f>[16]Outubro!$I$28</f>
        <v>O</v>
      </c>
      <c r="Z20" s="79" t="str">
        <f>[16]Outubro!$I$29</f>
        <v>O</v>
      </c>
      <c r="AA20" s="79" t="str">
        <f>[16]Outubro!$I$30</f>
        <v>SO</v>
      </c>
      <c r="AB20" s="79" t="str">
        <f>[16]Outubro!$I$31</f>
        <v>NO</v>
      </c>
      <c r="AC20" s="79" t="str">
        <f>[16]Outubro!$I$32</f>
        <v>N</v>
      </c>
      <c r="AD20" s="79" t="str">
        <f>[16]Outubro!$I$33</f>
        <v>O</v>
      </c>
      <c r="AE20" s="79" t="str">
        <f>[16]Outubro!$I$34</f>
        <v>O</v>
      </c>
      <c r="AF20" s="79" t="str">
        <f>[16]Outubro!$I$35</f>
        <v>NE</v>
      </c>
      <c r="AG20" s="74" t="str">
        <f>[16]Outubro!$I$36</f>
        <v>O</v>
      </c>
      <c r="AH20" s="2"/>
      <c r="AI20" t="s">
        <v>51</v>
      </c>
    </row>
    <row r="21" spans="1:35" ht="13.5" customHeight="1" x14ac:dyDescent="0.2">
      <c r="A21" s="15" t="s">
        <v>11</v>
      </c>
      <c r="B21" s="80" t="str">
        <f>[17]Outubro!$I$5</f>
        <v>SO</v>
      </c>
      <c r="C21" s="80" t="str">
        <f>[17]Outubro!$I$6</f>
        <v>NE</v>
      </c>
      <c r="D21" s="80" t="str">
        <f>[17]Outubro!$I$7</f>
        <v>SO</v>
      </c>
      <c r="E21" s="80" t="str">
        <f>[17]Outubro!$I$8</f>
        <v>SO</v>
      </c>
      <c r="F21" s="80" t="str">
        <f>[17]Outubro!$I$9</f>
        <v>NE</v>
      </c>
      <c r="G21" s="80" t="str">
        <f>[17]Outubro!$I$10</f>
        <v>SO</v>
      </c>
      <c r="H21" s="80" t="str">
        <f>[17]Outubro!$I$11</f>
        <v>L</v>
      </c>
      <c r="I21" s="80" t="str">
        <f>[17]Outubro!$I$12</f>
        <v>L</v>
      </c>
      <c r="J21" s="80" t="str">
        <f>[17]Outubro!$I$13</f>
        <v>NE</v>
      </c>
      <c r="K21" s="80" t="str">
        <f>[17]Outubro!$I$14</f>
        <v>NE</v>
      </c>
      <c r="L21" s="80" t="str">
        <f>[17]Outubro!$I$15</f>
        <v>NO</v>
      </c>
      <c r="M21" s="80" t="str">
        <f>[17]Outubro!$I$16</f>
        <v>NO</v>
      </c>
      <c r="N21" s="80" t="str">
        <f>[17]Outubro!$I$17</f>
        <v>SO</v>
      </c>
      <c r="O21" s="80" t="str">
        <f>[17]Outubro!$I$18</f>
        <v>L</v>
      </c>
      <c r="P21" s="80" t="str">
        <f>[17]Outubro!$I$19</f>
        <v>L</v>
      </c>
      <c r="Q21" s="80" t="str">
        <f>[17]Outubro!$I$20</f>
        <v>NE</v>
      </c>
      <c r="R21" s="80" t="str">
        <f>[17]Outubro!$I$21</f>
        <v>NE</v>
      </c>
      <c r="S21" s="80" t="str">
        <f>[17]Outubro!$I$22</f>
        <v>SO</v>
      </c>
      <c r="T21" s="79" t="str">
        <f>[17]Outubro!$I$23</f>
        <v>SO</v>
      </c>
      <c r="U21" s="79" t="str">
        <f>[17]Outubro!$I$24</f>
        <v>L</v>
      </c>
      <c r="V21" s="79" t="str">
        <f>[17]Outubro!$I$25</f>
        <v>L</v>
      </c>
      <c r="W21" s="79" t="str">
        <f>[17]Outubro!$I$26</f>
        <v>NE</v>
      </c>
      <c r="X21" s="79" t="str">
        <f>[17]Outubro!$I$27</f>
        <v>SO</v>
      </c>
      <c r="Y21" s="79" t="str">
        <f>[17]Outubro!$I$28</f>
        <v>SO</v>
      </c>
      <c r="Z21" s="79" t="str">
        <f>[17]Outubro!$I$29</f>
        <v>SO</v>
      </c>
      <c r="AA21" s="79" t="str">
        <f>[17]Outubro!$I$30</f>
        <v>L</v>
      </c>
      <c r="AB21" s="79" t="str">
        <f>[17]Outubro!$I$31</f>
        <v>NO</v>
      </c>
      <c r="AC21" s="79" t="str">
        <f>[17]Outubro!$I$32</f>
        <v>SO</v>
      </c>
      <c r="AD21" s="79" t="str">
        <f>[17]Outubro!$I$33</f>
        <v>S</v>
      </c>
      <c r="AE21" s="79" t="str">
        <f>[17]Outubro!$I$34</f>
        <v>S</v>
      </c>
      <c r="AF21" s="79" t="str">
        <f>[17]Outubro!$I$35</f>
        <v>O</v>
      </c>
      <c r="AG21" s="74" t="str">
        <f>[17]Outubro!$I$36</f>
        <v>SO</v>
      </c>
      <c r="AH21" s="2"/>
    </row>
    <row r="22" spans="1:35" ht="13.5" customHeight="1" x14ac:dyDescent="0.2">
      <c r="A22" s="15" t="s">
        <v>12</v>
      </c>
      <c r="B22" s="80" t="str">
        <f>[18]Outubro!$I$5</f>
        <v>SE</v>
      </c>
      <c r="C22" s="80" t="str">
        <f>[18]Outubro!$I$6</f>
        <v>SO</v>
      </c>
      <c r="D22" s="80" t="str">
        <f>[18]Outubro!$I$7</f>
        <v>S</v>
      </c>
      <c r="E22" s="80" t="str">
        <f>[18]Outubro!$I$8</f>
        <v>S</v>
      </c>
      <c r="F22" s="80" t="str">
        <f>[18]Outubro!$I$9</f>
        <v>SE</v>
      </c>
      <c r="G22" s="80" t="str">
        <f>[18]Outubro!$I$10</f>
        <v>SO</v>
      </c>
      <c r="H22" s="80" t="str">
        <f>[18]Outubro!$I$11</f>
        <v>N</v>
      </c>
      <c r="I22" s="80" t="str">
        <f>[18]Outubro!$I$12</f>
        <v>N</v>
      </c>
      <c r="J22" s="80" t="str">
        <f>[18]Outubro!$I$13</f>
        <v>O</v>
      </c>
      <c r="K22" s="80" t="str">
        <f>[18]Outubro!$I$14</f>
        <v>SO</v>
      </c>
      <c r="L22" s="80" t="str">
        <f>[18]Outubro!$I$15</f>
        <v>S</v>
      </c>
      <c r="M22" s="80" t="str">
        <f>[18]Outubro!$I$16</f>
        <v>S</v>
      </c>
      <c r="N22" s="80" t="str">
        <f>[18]Outubro!$I$17</f>
        <v>S</v>
      </c>
      <c r="O22" s="80" t="str">
        <f>[18]Outubro!$I$18</f>
        <v>N</v>
      </c>
      <c r="P22" s="80" t="str">
        <f>[18]Outubro!$I$19</f>
        <v>N</v>
      </c>
      <c r="Q22" s="80" t="str">
        <f>[18]Outubro!$I$20</f>
        <v>O</v>
      </c>
      <c r="R22" s="80" t="str">
        <f>[18]Outubro!$I$21</f>
        <v>S</v>
      </c>
      <c r="S22" s="80" t="str">
        <f>[18]Outubro!$I$22</f>
        <v>S</v>
      </c>
      <c r="T22" s="80" t="str">
        <f>[18]Outubro!$I$23</f>
        <v>S</v>
      </c>
      <c r="U22" s="80" t="str">
        <f>[18]Outubro!$I$24</f>
        <v>N</v>
      </c>
      <c r="V22" s="80" t="str">
        <f>[18]Outubro!$I$25</f>
        <v>N</v>
      </c>
      <c r="W22" s="80" t="str">
        <f>[18]Outubro!$I$26</f>
        <v>N</v>
      </c>
      <c r="X22" s="80" t="str">
        <f>[18]Outubro!$I$27</f>
        <v>SE</v>
      </c>
      <c r="Y22" s="80" t="str">
        <f>[18]Outubro!$I$28</f>
        <v>S</v>
      </c>
      <c r="Z22" s="80" t="str">
        <f>[18]Outubro!$I$29</f>
        <v>S</v>
      </c>
      <c r="AA22" s="80" t="str">
        <f>[18]Outubro!$I$30</f>
        <v>L</v>
      </c>
      <c r="AB22" s="80" t="str">
        <f>[18]Outubro!$I$31</f>
        <v>S</v>
      </c>
      <c r="AC22" s="80" t="str">
        <f>[18]Outubro!$I$32</f>
        <v>S</v>
      </c>
      <c r="AD22" s="80" t="str">
        <f>[18]Outubro!$I$33</f>
        <v>SO</v>
      </c>
      <c r="AE22" s="80" t="str">
        <f>[18]Outubro!$I$34</f>
        <v>NO</v>
      </c>
      <c r="AF22" s="80" t="str">
        <f>[18]Outubro!$I$35</f>
        <v>S</v>
      </c>
      <c r="AG22" s="41" t="str">
        <f>[18]Outubro!$I$36</f>
        <v>S</v>
      </c>
      <c r="AH22" s="2"/>
    </row>
    <row r="23" spans="1:35" ht="13.5" customHeight="1" x14ac:dyDescent="0.2">
      <c r="A23" s="15" t="s">
        <v>13</v>
      </c>
      <c r="B23" s="129" t="str">
        <f>[19]Outubro!$I$5</f>
        <v>*</v>
      </c>
      <c r="C23" s="129" t="str">
        <f>[19]Outubro!$I$6</f>
        <v>O</v>
      </c>
      <c r="D23" s="129" t="str">
        <f>[19]Outubro!$I$7</f>
        <v>S</v>
      </c>
      <c r="E23" s="129" t="str">
        <f>[19]Outubro!$I$8</f>
        <v>S</v>
      </c>
      <c r="F23" s="129" t="str">
        <f>[19]Outubro!$I$9</f>
        <v>S</v>
      </c>
      <c r="G23" s="129" t="str">
        <f>[19]Outubro!$I$10</f>
        <v>NE</v>
      </c>
      <c r="H23" s="129" t="str">
        <f>[19]Outubro!$I$11</f>
        <v>O</v>
      </c>
      <c r="I23" s="129" t="str">
        <f>[19]Outubro!$I$12</f>
        <v>NO</v>
      </c>
      <c r="J23" s="129" t="str">
        <f>[19]Outubro!$I$13</f>
        <v>NO</v>
      </c>
      <c r="K23" s="129" t="str">
        <f>[19]Outubro!$I$14</f>
        <v>S</v>
      </c>
      <c r="L23" s="129" t="str">
        <f>[19]Outubro!$I$15</f>
        <v>S</v>
      </c>
      <c r="M23" s="129" t="str">
        <f>[19]Outubro!$I$16</f>
        <v>S</v>
      </c>
      <c r="N23" s="129" t="str">
        <f>[19]Outubro!$I$17</f>
        <v>S</v>
      </c>
      <c r="O23" s="129" t="str">
        <f>[19]Outubro!$I$18</f>
        <v>N</v>
      </c>
      <c r="P23" s="129" t="str">
        <f>[19]Outubro!$I$19</f>
        <v>N</v>
      </c>
      <c r="Q23" s="129" t="str">
        <f>[19]Outubro!$I$20</f>
        <v>N</v>
      </c>
      <c r="R23" s="129" t="str">
        <f>[19]Outubro!$I$21</f>
        <v>S</v>
      </c>
      <c r="S23" s="129" t="str">
        <f>[19]Outubro!$I$22</f>
        <v>S</v>
      </c>
      <c r="T23" s="129" t="str">
        <f>[19]Outubro!$I$23</f>
        <v>NO</v>
      </c>
      <c r="U23" s="129" t="str">
        <f>[19]Outubro!$I$24</f>
        <v>N</v>
      </c>
      <c r="V23" s="129" t="str">
        <f>[19]Outubro!$I$25</f>
        <v>NO</v>
      </c>
      <c r="W23" s="129" t="str">
        <f>[19]Outubro!$I$26</f>
        <v>N</v>
      </c>
      <c r="X23" s="129" t="str">
        <f>[19]Outubro!$I$27</f>
        <v>N</v>
      </c>
      <c r="Y23" s="129" t="str">
        <f>[19]Outubro!$I$28</f>
        <v>L</v>
      </c>
      <c r="Z23" s="129" t="str">
        <f>[19]Outubro!$I$29</f>
        <v>N</v>
      </c>
      <c r="AA23" s="129" t="str">
        <f>[19]Outubro!$I$30</f>
        <v>N</v>
      </c>
      <c r="AB23" s="129" t="str">
        <f>[19]Outubro!$I$31</f>
        <v>*</v>
      </c>
      <c r="AC23" s="129" t="str">
        <f>[19]Outubro!$I$32</f>
        <v>*</v>
      </c>
      <c r="AD23" s="129" t="str">
        <f>[19]Outubro!$I$33</f>
        <v>*</v>
      </c>
      <c r="AE23" s="129" t="str">
        <f>[19]Outubro!$I$34</f>
        <v>*</v>
      </c>
      <c r="AF23" s="129" t="str">
        <f>[19]Outubro!$I$35</f>
        <v>*</v>
      </c>
      <c r="AG23" s="74" t="str">
        <f>[19]Outubro!$I$36</f>
        <v>S</v>
      </c>
      <c r="AH23" s="2"/>
    </row>
    <row r="24" spans="1:35" ht="13.5" customHeight="1" x14ac:dyDescent="0.2">
      <c r="A24" s="15" t="s">
        <v>14</v>
      </c>
      <c r="B24" s="80" t="str">
        <f>[20]Outubro!$I$5</f>
        <v>SO</v>
      </c>
      <c r="C24" s="80" t="str">
        <f>[20]Outubro!$I$6</f>
        <v>S</v>
      </c>
      <c r="D24" s="80" t="str">
        <f>[20]Outubro!$I$7</f>
        <v>S</v>
      </c>
      <c r="E24" s="80" t="str">
        <f>[20]Outubro!$I$8</f>
        <v>S</v>
      </c>
      <c r="F24" s="80" t="str">
        <f>[20]Outubro!$I$9</f>
        <v>SE</v>
      </c>
      <c r="G24" s="80" t="str">
        <f>[20]Outubro!$I$10</f>
        <v>SE</v>
      </c>
      <c r="H24" s="80" t="str">
        <f>[20]Outubro!$I$11</f>
        <v>N</v>
      </c>
      <c r="I24" s="80" t="str">
        <f>[20]Outubro!$I$12</f>
        <v>N</v>
      </c>
      <c r="J24" s="80" t="str">
        <f>[20]Outubro!$I$13</f>
        <v>N</v>
      </c>
      <c r="K24" s="80" t="str">
        <f>[20]Outubro!$I$14</f>
        <v>N</v>
      </c>
      <c r="L24" s="80" t="str">
        <f>[20]Outubro!$I$15</f>
        <v>SO</v>
      </c>
      <c r="M24" s="80" t="str">
        <f>[20]Outubro!$I$16</f>
        <v>SO</v>
      </c>
      <c r="N24" s="80" t="str">
        <f>[20]Outubro!$I$17</f>
        <v>S</v>
      </c>
      <c r="O24" s="80" t="str">
        <f>[20]Outubro!$I$18</f>
        <v>N</v>
      </c>
      <c r="P24" s="80" t="str">
        <f>[20]Outubro!$I$19</f>
        <v>N</v>
      </c>
      <c r="Q24" s="80" t="str">
        <f>[20]Outubro!$I$20</f>
        <v>O</v>
      </c>
      <c r="R24" s="80" t="str">
        <f>[20]Outubro!$I$21</f>
        <v>SE</v>
      </c>
      <c r="S24" s="80" t="str">
        <f>[20]Outubro!$I$22</f>
        <v>SE</v>
      </c>
      <c r="T24" s="80" t="str">
        <f>[20]Outubro!$I$23</f>
        <v>SE</v>
      </c>
      <c r="U24" s="80" t="str">
        <f>[20]Outubro!$I$24</f>
        <v>N</v>
      </c>
      <c r="V24" s="80" t="str">
        <f>[20]Outubro!$I$25</f>
        <v>SO</v>
      </c>
      <c r="W24" s="80" t="str">
        <f>[20]Outubro!$I$26</f>
        <v>SO</v>
      </c>
      <c r="X24" s="80" t="str">
        <f>[20]Outubro!$I$27</f>
        <v>SE</v>
      </c>
      <c r="Y24" s="80" t="str">
        <f>[20]Outubro!$I$28</f>
        <v>S</v>
      </c>
      <c r="Z24" s="80" t="str">
        <f>[20]Outubro!$I$29</f>
        <v>NE</v>
      </c>
      <c r="AA24" s="80" t="str">
        <f>[20]Outubro!$I$30</f>
        <v>N</v>
      </c>
      <c r="AB24" s="80" t="str">
        <f>[20]Outubro!$I$31</f>
        <v>S</v>
      </c>
      <c r="AC24" s="80" t="str">
        <f>[20]Outubro!$I$32</f>
        <v>N</v>
      </c>
      <c r="AD24" s="80" t="str">
        <f>[20]Outubro!$I$33</f>
        <v>L</v>
      </c>
      <c r="AE24" s="80" t="str">
        <f>[20]Outubro!$I$34</f>
        <v>SE</v>
      </c>
      <c r="AF24" s="80" t="str">
        <f>[20]Outubro!$I$35</f>
        <v>NE</v>
      </c>
      <c r="AG24" s="41" t="str">
        <f>[20]Outubro!$I$36</f>
        <v>N</v>
      </c>
      <c r="AH24" s="2"/>
    </row>
    <row r="25" spans="1:35" ht="12.75" customHeight="1" x14ac:dyDescent="0.2">
      <c r="A25" s="15" t="s">
        <v>15</v>
      </c>
      <c r="B25" s="80" t="str">
        <f>[21]Outubro!$I$5</f>
        <v>NO</v>
      </c>
      <c r="C25" s="80" t="str">
        <f>[21]Outubro!$I$6</f>
        <v>NO</v>
      </c>
      <c r="D25" s="80" t="str">
        <f>[21]Outubro!$I$7</f>
        <v>O</v>
      </c>
      <c r="E25" s="80" t="str">
        <f>[21]Outubro!$I$8</f>
        <v>SO</v>
      </c>
      <c r="F25" s="80" t="str">
        <f>[21]Outubro!$I$9</f>
        <v>NO</v>
      </c>
      <c r="G25" s="80" t="str">
        <f>[21]Outubro!$I$10</f>
        <v>NO</v>
      </c>
      <c r="H25" s="80" t="str">
        <f>[21]Outubro!$I$11</f>
        <v>NO</v>
      </c>
      <c r="I25" s="80" t="str">
        <f>[21]Outubro!$I$12</f>
        <v>NO</v>
      </c>
      <c r="J25" s="80" t="str">
        <f>[21]Outubro!$I$13</f>
        <v>NO</v>
      </c>
      <c r="K25" s="80" t="str">
        <f>[21]Outubro!$I$14</f>
        <v>O</v>
      </c>
      <c r="L25" s="80" t="str">
        <f>[21]Outubro!$I$15</f>
        <v>SO</v>
      </c>
      <c r="M25" s="80" t="str">
        <f>[21]Outubro!$I$16</f>
        <v>SO</v>
      </c>
      <c r="N25" s="80" t="str">
        <f>[21]Outubro!$I$17</f>
        <v>NO</v>
      </c>
      <c r="O25" s="80" t="str">
        <f>[21]Outubro!$I$18</f>
        <v>NO</v>
      </c>
      <c r="P25" s="80" t="str">
        <f>[21]Outubro!$I$19</f>
        <v>NO</v>
      </c>
      <c r="Q25" s="80" t="str">
        <f>[21]Outubro!$I$20</f>
        <v>NO</v>
      </c>
      <c r="R25" s="80" t="str">
        <f>[21]Outubro!$I$21</f>
        <v>SO</v>
      </c>
      <c r="S25" s="80" t="str">
        <f>[21]Outubro!$I$22</f>
        <v>O</v>
      </c>
      <c r="T25" s="80" t="str">
        <f>[21]Outubro!$I$23</f>
        <v>NO</v>
      </c>
      <c r="U25" s="80" t="str">
        <f>[21]Outubro!$I$24</f>
        <v>O</v>
      </c>
      <c r="V25" s="80" t="str">
        <f>[21]Outubro!$I$25</f>
        <v>O</v>
      </c>
      <c r="W25" s="80" t="str">
        <f>[21]Outubro!$I$26</f>
        <v>O</v>
      </c>
      <c r="X25" s="80" t="str">
        <f>[21]Outubro!$I$27</f>
        <v>NO</v>
      </c>
      <c r="Y25" s="80" t="str">
        <f>[21]Outubro!$I$28</f>
        <v>NO</v>
      </c>
      <c r="Z25" s="80" t="str">
        <f>[21]Outubro!$I$29</f>
        <v>NO</v>
      </c>
      <c r="AA25" s="80" t="str">
        <f>[21]Outubro!$I$30</f>
        <v>O</v>
      </c>
      <c r="AB25" s="80" t="str">
        <f>[21]Outubro!$I$31</f>
        <v>NO</v>
      </c>
      <c r="AC25" s="80" t="str">
        <f>[21]Outubro!$I$32</f>
        <v>O</v>
      </c>
      <c r="AD25" s="80" t="str">
        <f>[21]Outubro!$I$33</f>
        <v>NO</v>
      </c>
      <c r="AE25" s="80" t="str">
        <f>[21]Outubro!$I$34</f>
        <v>NO</v>
      </c>
      <c r="AF25" s="80" t="str">
        <f>[21]Outubro!$I$35</f>
        <v>SO</v>
      </c>
      <c r="AG25" s="41" t="str">
        <f>[21]Outubro!$I$36</f>
        <v>NO</v>
      </c>
      <c r="AH25" s="2"/>
    </row>
    <row r="26" spans="1:35" ht="12.75" customHeight="1" x14ac:dyDescent="0.2">
      <c r="A26" s="15" t="s">
        <v>16</v>
      </c>
      <c r="B26" s="19" t="str">
        <f>[22]Outubro!$I$5</f>
        <v>SO</v>
      </c>
      <c r="C26" s="19" t="str">
        <f>[22]Outubro!$I$6</f>
        <v>SO</v>
      </c>
      <c r="D26" s="19" t="str">
        <f>[22]Outubro!$I$7</f>
        <v>SO</v>
      </c>
      <c r="E26" s="19" t="str">
        <f>[22]Outubro!$I$8</f>
        <v>SO</v>
      </c>
      <c r="F26" s="19" t="str">
        <f>[22]Outubro!$I$9</f>
        <v>SO</v>
      </c>
      <c r="G26" s="19" t="str">
        <f>[22]Outubro!$I$10</f>
        <v>SO</v>
      </c>
      <c r="H26" s="19" t="str">
        <f>[22]Outubro!$I$11</f>
        <v>SO</v>
      </c>
      <c r="I26" s="19" t="str">
        <f>[22]Outubro!$I$12</f>
        <v>SO</v>
      </c>
      <c r="J26" s="19" t="str">
        <f>[22]Outubro!$I$13</f>
        <v>SO</v>
      </c>
      <c r="K26" s="19" t="str">
        <f>[22]Outubro!$I$14</f>
        <v>SO</v>
      </c>
      <c r="L26" s="19" t="str">
        <f>[22]Outubro!$I$15</f>
        <v>SO</v>
      </c>
      <c r="M26" s="19" t="str">
        <f>[22]Outubro!$I$16</f>
        <v>SO</v>
      </c>
      <c r="N26" s="19" t="str">
        <f>[22]Outubro!$I$17</f>
        <v>SO</v>
      </c>
      <c r="O26" s="19" t="str">
        <f>[22]Outubro!$I$18</f>
        <v>SO</v>
      </c>
      <c r="P26" s="19" t="str">
        <f>[22]Outubro!$I$19</f>
        <v>SO</v>
      </c>
      <c r="Q26" s="19" t="str">
        <f>[22]Outubro!$I$20</f>
        <v>SO</v>
      </c>
      <c r="R26" s="19" t="str">
        <f>[22]Outubro!$I$21</f>
        <v>SO</v>
      </c>
      <c r="S26" s="19" t="str">
        <f>[22]Outubro!$I$22</f>
        <v>SO</v>
      </c>
      <c r="T26" s="19" t="str">
        <f>[22]Outubro!$I$23</f>
        <v>SO</v>
      </c>
      <c r="U26" s="19" t="str">
        <f>[22]Outubro!$I$24</f>
        <v>SO</v>
      </c>
      <c r="V26" s="19" t="str">
        <f>[22]Outubro!$I$25</f>
        <v>SO</v>
      </c>
      <c r="W26" s="19" t="str">
        <f>[22]Outubro!$I$26</f>
        <v>SO</v>
      </c>
      <c r="X26" s="19" t="str">
        <f>[22]Outubro!$I$27</f>
        <v>SO</v>
      </c>
      <c r="Y26" s="19" t="str">
        <f>[22]Outubro!$I$28</f>
        <v>SO</v>
      </c>
      <c r="Z26" s="19" t="str">
        <f>[22]Outubro!$I$29</f>
        <v>SO</v>
      </c>
      <c r="AA26" s="19" t="str">
        <f>[22]Outubro!$I$30</f>
        <v>SO</v>
      </c>
      <c r="AB26" s="19" t="str">
        <f>[22]Outubro!$I$31</f>
        <v>SO</v>
      </c>
      <c r="AC26" s="19" t="str">
        <f>[22]Outubro!$I$32</f>
        <v>SO</v>
      </c>
      <c r="AD26" s="19" t="str">
        <f>[22]Outubro!$I$33</f>
        <v>SO</v>
      </c>
      <c r="AE26" s="19" t="str">
        <f>[22]Outubro!$I$34</f>
        <v>SO</v>
      </c>
      <c r="AF26" s="19" t="str">
        <f>[22]Outubro!$I$35</f>
        <v>SO</v>
      </c>
      <c r="AG26" s="75" t="str">
        <f>[22]Outubro!$I$36</f>
        <v>SO</v>
      </c>
      <c r="AH26" s="2"/>
    </row>
    <row r="27" spans="1:35" ht="12" customHeight="1" x14ac:dyDescent="0.2">
      <c r="A27" s="15" t="s">
        <v>17</v>
      </c>
      <c r="B27" s="80" t="str">
        <f>[23]Outubro!$I$5</f>
        <v>N</v>
      </c>
      <c r="C27" s="80" t="str">
        <f>[23]Outubro!$I$6</f>
        <v>N</v>
      </c>
      <c r="D27" s="80" t="str">
        <f>[23]Outubro!$I$7</f>
        <v>L</v>
      </c>
      <c r="E27" s="80" t="str">
        <f>[23]Outubro!$I$8</f>
        <v>L</v>
      </c>
      <c r="F27" s="80" t="str">
        <f>[23]Outubro!$I$9</f>
        <v>SO</v>
      </c>
      <c r="G27" s="80" t="str">
        <f>[23]Outubro!$I$10</f>
        <v>SO</v>
      </c>
      <c r="H27" s="80" t="str">
        <f>[23]Outubro!$I$11</f>
        <v>SO</v>
      </c>
      <c r="I27" s="80" t="str">
        <f>[23]Outubro!$I$12</f>
        <v>SO</v>
      </c>
      <c r="J27" s="80" t="str">
        <f>[23]Outubro!$I$13</f>
        <v>SO</v>
      </c>
      <c r="K27" s="80" t="str">
        <f>[23]Outubro!$I$14</f>
        <v>SO</v>
      </c>
      <c r="L27" s="80" t="str">
        <f>[23]Outubro!$I$15</f>
        <v>SO</v>
      </c>
      <c r="M27" s="80" t="str">
        <f>[23]Outubro!$I$16</f>
        <v>SE</v>
      </c>
      <c r="N27" s="80" t="str">
        <f>[23]Outubro!$I$17</f>
        <v>L</v>
      </c>
      <c r="O27" s="80" t="str">
        <f>[23]Outubro!$I$18</f>
        <v>SO</v>
      </c>
      <c r="P27" s="80" t="str">
        <f>[23]Outubro!$I$19</f>
        <v>SO</v>
      </c>
      <c r="Q27" s="80" t="str">
        <f>[23]Outubro!$I$20</f>
        <v>SO</v>
      </c>
      <c r="R27" s="80" t="str">
        <f>[23]Outubro!$I$21</f>
        <v>SO</v>
      </c>
      <c r="S27" s="80" t="str">
        <f>[23]Outubro!$I$22</f>
        <v>SO</v>
      </c>
      <c r="T27" s="80" t="str">
        <f>[23]Outubro!$I$23</f>
        <v>SO</v>
      </c>
      <c r="U27" s="80" t="str">
        <f>[23]Outubro!$I$24</f>
        <v>SO</v>
      </c>
      <c r="V27" s="80" t="str">
        <f>[23]Outubro!$I$25</f>
        <v>SO</v>
      </c>
      <c r="W27" s="80" t="str">
        <f>[23]Outubro!$I$26</f>
        <v>NO</v>
      </c>
      <c r="X27" s="80" t="str">
        <f>[23]Outubro!$I$27</f>
        <v>N</v>
      </c>
      <c r="Y27" s="80" t="str">
        <f>[23]Outubro!$I$28</f>
        <v>NE</v>
      </c>
      <c r="Z27" s="80" t="str">
        <f>[23]Outubro!$I$29</f>
        <v>NE</v>
      </c>
      <c r="AA27" s="80" t="str">
        <f>[23]Outubro!$I$30</f>
        <v>O</v>
      </c>
      <c r="AB27" s="80" t="str">
        <f>[23]Outubro!$I$31</f>
        <v>N</v>
      </c>
      <c r="AC27" s="80" t="str">
        <f>[23]Outubro!$I$32</f>
        <v>SE</v>
      </c>
      <c r="AD27" s="80" t="str">
        <f>[23]Outubro!$I$33</f>
        <v>SO</v>
      </c>
      <c r="AE27" s="80" t="str">
        <f>[23]Outubro!$I$34</f>
        <v>N</v>
      </c>
      <c r="AF27" s="80" t="str">
        <f>[23]Outubro!$I$35</f>
        <v>SE</v>
      </c>
      <c r="AG27" s="41" t="s">
        <v>139</v>
      </c>
      <c r="AH27" s="2"/>
    </row>
    <row r="28" spans="1:35" ht="12.75" customHeight="1" x14ac:dyDescent="0.2">
      <c r="A28" s="15" t="s">
        <v>18</v>
      </c>
      <c r="B28" s="80" t="str">
        <f>[24]Outubro!$I$5</f>
        <v>L</v>
      </c>
      <c r="C28" s="80" t="str">
        <f>[24]Outubro!$I$6</f>
        <v>L</v>
      </c>
      <c r="D28" s="80" t="str">
        <f>[24]Outubro!$I$7</f>
        <v>L</v>
      </c>
      <c r="E28" s="80" t="str">
        <f>[24]Outubro!$I$8</f>
        <v>L</v>
      </c>
      <c r="F28" s="80" t="str">
        <f>[24]Outubro!$I$9</f>
        <v>L</v>
      </c>
      <c r="G28" s="80" t="str">
        <f>[24]Outubro!$I$10</f>
        <v>L</v>
      </c>
      <c r="H28" s="80" t="str">
        <f>[24]Outubro!$I$11</f>
        <v>L</v>
      </c>
      <c r="I28" s="80" t="str">
        <f>[24]Outubro!$I$12</f>
        <v>L</v>
      </c>
      <c r="J28" s="80" t="str">
        <f>[24]Outubro!$I$13</f>
        <v>L</v>
      </c>
      <c r="K28" s="80" t="str">
        <f>[24]Outubro!$I$14</f>
        <v>L</v>
      </c>
      <c r="L28" s="80" t="str">
        <f>[24]Outubro!$I$15</f>
        <v>L</v>
      </c>
      <c r="M28" s="80" t="str">
        <f>[24]Outubro!$I$16</f>
        <v>L</v>
      </c>
      <c r="N28" s="80" t="str">
        <f>[24]Outubro!$I$17</f>
        <v>L</v>
      </c>
      <c r="O28" s="80" t="str">
        <f>[24]Outubro!$I$18</f>
        <v>L</v>
      </c>
      <c r="P28" s="80" t="str">
        <f>[24]Outubro!$I$19</f>
        <v>L</v>
      </c>
      <c r="Q28" s="80" t="str">
        <f>[24]Outubro!$I$20</f>
        <v>L</v>
      </c>
      <c r="R28" s="80" t="str">
        <f>[24]Outubro!$I$21</f>
        <v>L</v>
      </c>
      <c r="S28" s="80" t="str">
        <f>[24]Outubro!$I$22</f>
        <v>L</v>
      </c>
      <c r="T28" s="80" t="str">
        <f>[24]Outubro!$I$23</f>
        <v>L</v>
      </c>
      <c r="U28" s="80" t="str">
        <f>[24]Outubro!$I$24</f>
        <v>L</v>
      </c>
      <c r="V28" s="80" t="str">
        <f>[24]Outubro!$I$25</f>
        <v>L</v>
      </c>
      <c r="W28" s="80" t="str">
        <f>[24]Outubro!$I$26</f>
        <v>L</v>
      </c>
      <c r="X28" s="80" t="str">
        <f>[24]Outubro!$I$27</f>
        <v>L</v>
      </c>
      <c r="Y28" s="80" t="str">
        <f>[24]Outubro!$I$28</f>
        <v>L</v>
      </c>
      <c r="Z28" s="80" t="str">
        <f>[24]Outubro!$I$29</f>
        <v>L</v>
      </c>
      <c r="AA28" s="80" t="str">
        <f>[24]Outubro!$I$30</f>
        <v>L</v>
      </c>
      <c r="AB28" s="80" t="str">
        <f>[24]Outubro!$I$31</f>
        <v>L</v>
      </c>
      <c r="AC28" s="80" t="str">
        <f>[24]Outubro!$I$32</f>
        <v>L</v>
      </c>
      <c r="AD28" s="80" t="str">
        <f>[24]Outubro!$I$33</f>
        <v>L</v>
      </c>
      <c r="AE28" s="80" t="str">
        <f>[24]Outubro!$I$34</f>
        <v>L</v>
      </c>
      <c r="AF28" s="80" t="str">
        <f>[24]Outubro!$I$35</f>
        <v>L</v>
      </c>
      <c r="AG28" s="41" t="str">
        <f>[24]Outubro!$I$36</f>
        <v>L</v>
      </c>
      <c r="AH28" s="2"/>
    </row>
    <row r="29" spans="1:35" ht="13.5" customHeight="1" x14ac:dyDescent="0.2">
      <c r="A29" s="15" t="s">
        <v>19</v>
      </c>
      <c r="B29" s="80" t="str">
        <f>[25]Outubro!$I$5</f>
        <v>NE</v>
      </c>
      <c r="C29" s="80" t="str">
        <f>[25]Outubro!$I$6</f>
        <v>N</v>
      </c>
      <c r="D29" s="80" t="str">
        <f>[25]Outubro!$I$7</f>
        <v>NE</v>
      </c>
      <c r="E29" s="80" t="str">
        <f>[25]Outubro!$I$8</f>
        <v>S</v>
      </c>
      <c r="F29" s="80" t="str">
        <f>[25]Outubro!$I$9</f>
        <v>SE</v>
      </c>
      <c r="G29" s="80" t="str">
        <f>[25]Outubro!$I$10</f>
        <v>NE</v>
      </c>
      <c r="H29" s="80" t="str">
        <f>[25]Outubro!$I$11</f>
        <v>N</v>
      </c>
      <c r="I29" s="80" t="str">
        <f>[25]Outubro!$I$12</f>
        <v>NO</v>
      </c>
      <c r="J29" s="80" t="str">
        <f>[25]Outubro!$I$13</f>
        <v>O</v>
      </c>
      <c r="K29" s="80" t="str">
        <f>[25]Outubro!$I$14</f>
        <v>O</v>
      </c>
      <c r="L29" s="80" t="str">
        <f>[25]Outubro!$I$15</f>
        <v>O</v>
      </c>
      <c r="M29" s="80" t="str">
        <f>[25]Outubro!$I$16</f>
        <v>SO</v>
      </c>
      <c r="N29" s="80" t="str">
        <f>[25]Outubro!$I$17</f>
        <v>NE</v>
      </c>
      <c r="O29" s="80" t="str">
        <f>[25]Outubro!$I$18</f>
        <v>NE</v>
      </c>
      <c r="P29" s="80" t="str">
        <f>[25]Outubro!$I$19</f>
        <v>N</v>
      </c>
      <c r="Q29" s="80" t="str">
        <f>[25]Outubro!$I$20</f>
        <v>O</v>
      </c>
      <c r="R29" s="80" t="str">
        <f>[25]Outubro!$I$21</f>
        <v>S</v>
      </c>
      <c r="S29" s="80" t="str">
        <f>[25]Outubro!$I$22</f>
        <v>S</v>
      </c>
      <c r="T29" s="80" t="str">
        <f>[25]Outubro!$I$23</f>
        <v>NE</v>
      </c>
      <c r="U29" s="80" t="str">
        <f>[25]Outubro!$I$24</f>
        <v>NE</v>
      </c>
      <c r="V29" s="80" t="str">
        <f>[25]Outubro!$I$25</f>
        <v>N</v>
      </c>
      <c r="W29" s="80" t="str">
        <f>[25]Outubro!$I$26</f>
        <v>N</v>
      </c>
      <c r="X29" s="80" t="str">
        <f>[25]Outubro!$I$27</f>
        <v>NE</v>
      </c>
      <c r="Y29" s="80" t="str">
        <f>[25]Outubro!$I$28</f>
        <v>NE</v>
      </c>
      <c r="Z29" s="80" t="str">
        <f>[25]Outubro!$I$29</f>
        <v>NE</v>
      </c>
      <c r="AA29" s="80" t="str">
        <f>[25]Outubro!$I$30</f>
        <v>SE</v>
      </c>
      <c r="AB29" s="80" t="str">
        <f>[25]Outubro!$I$31</f>
        <v>S</v>
      </c>
      <c r="AC29" s="80" t="str">
        <f>[25]Outubro!$I$32</f>
        <v>S</v>
      </c>
      <c r="AD29" s="80" t="str">
        <f>[25]Outubro!$I$33</f>
        <v>NE</v>
      </c>
      <c r="AE29" s="80" t="str">
        <f>[25]Outubro!$I$34</f>
        <v>NE</v>
      </c>
      <c r="AF29" s="80" t="str">
        <f>[25]Outubro!$I$35</f>
        <v>S</v>
      </c>
      <c r="AG29" s="41" t="str">
        <f>[25]Outubro!$I$36</f>
        <v>NE</v>
      </c>
      <c r="AH29" s="2"/>
    </row>
    <row r="30" spans="1:35" ht="12.75" customHeight="1" x14ac:dyDescent="0.2">
      <c r="A30" s="15" t="s">
        <v>31</v>
      </c>
      <c r="B30" s="80" t="str">
        <f>[26]Outubro!$I$5</f>
        <v>*</v>
      </c>
      <c r="C30" s="80" t="str">
        <f>[26]Outubro!$I$6</f>
        <v>*</v>
      </c>
      <c r="D30" s="80" t="str">
        <f>[26]Outubro!$I$7</f>
        <v>*</v>
      </c>
      <c r="E30" s="80" t="str">
        <f>[26]Outubro!$I$8</f>
        <v>*</v>
      </c>
      <c r="F30" s="80" t="str">
        <f>[26]Outubro!$I$9</f>
        <v>*</v>
      </c>
      <c r="G30" s="80" t="str">
        <f>[26]Outubro!$I$10</f>
        <v>*</v>
      </c>
      <c r="H30" s="80" t="str">
        <f>[26]Outubro!$I$11</f>
        <v>*</v>
      </c>
      <c r="I30" s="80" t="str">
        <f>[26]Outubro!$I$12</f>
        <v>*</v>
      </c>
      <c r="J30" s="80" t="str">
        <f>[26]Outubro!$I$13</f>
        <v>*</v>
      </c>
      <c r="K30" s="80" t="str">
        <f>[26]Outubro!$I$14</f>
        <v>*</v>
      </c>
      <c r="L30" s="80" t="str">
        <f>[26]Outubro!$I$15</f>
        <v>*</v>
      </c>
      <c r="M30" s="80" t="str">
        <f>[26]Outubro!$I$16</f>
        <v>*</v>
      </c>
      <c r="N30" s="80" t="str">
        <f>[26]Outubro!$I$17</f>
        <v>*</v>
      </c>
      <c r="O30" s="80" t="str">
        <f>[26]Outubro!$I$18</f>
        <v>*</v>
      </c>
      <c r="P30" s="80" t="str">
        <f>[26]Outubro!$I$19</f>
        <v>*</v>
      </c>
      <c r="Q30" s="80" t="str">
        <f>[26]Outubro!$I$20</f>
        <v>*</v>
      </c>
      <c r="R30" s="80" t="str">
        <f>[26]Outubro!$I$21</f>
        <v>*</v>
      </c>
      <c r="S30" s="80" t="str">
        <f>[26]Outubro!$I$22</f>
        <v>*</v>
      </c>
      <c r="T30" s="80" t="str">
        <f>[26]Outubro!$I$23</f>
        <v>*</v>
      </c>
      <c r="U30" s="80" t="str">
        <f>[26]Outubro!$I$24</f>
        <v>*</v>
      </c>
      <c r="V30" s="80" t="str">
        <f>[26]Outubro!$I$25</f>
        <v>*</v>
      </c>
      <c r="W30" s="80" t="str">
        <f>[26]Outubro!$I$26</f>
        <v>*</v>
      </c>
      <c r="X30" s="80" t="str">
        <f>[26]Outubro!$I$27</f>
        <v>*</v>
      </c>
      <c r="Y30" s="80" t="str">
        <f>[26]Outubro!$I$28</f>
        <v>*</v>
      </c>
      <c r="Z30" s="80" t="str">
        <f>[26]Outubro!$I$29</f>
        <v>*</v>
      </c>
      <c r="AA30" s="80" t="str">
        <f>[26]Outubro!$I$30</f>
        <v>*</v>
      </c>
      <c r="AB30" s="80" t="str">
        <f>[26]Outubro!$I$31</f>
        <v>*</v>
      </c>
      <c r="AC30" s="80" t="str">
        <f>[26]Outubro!$I$32</f>
        <v>*</v>
      </c>
      <c r="AD30" s="80" t="str">
        <f>[26]Outubro!$I$33</f>
        <v>*</v>
      </c>
      <c r="AE30" s="80" t="str">
        <f>[26]Outubro!$I$34</f>
        <v>*</v>
      </c>
      <c r="AF30" s="80" t="str">
        <f>[26]Outubro!$I$35</f>
        <v>*</v>
      </c>
      <c r="AG30" s="41" t="str">
        <f>[26]Outubro!$I$36</f>
        <v>*</v>
      </c>
      <c r="AH30" s="2"/>
    </row>
    <row r="31" spans="1:35" ht="12.75" customHeight="1" x14ac:dyDescent="0.2">
      <c r="A31" s="15" t="s">
        <v>48</v>
      </c>
      <c r="B31" s="80" t="str">
        <f>[27]Outubro!$I$5</f>
        <v>L</v>
      </c>
      <c r="C31" s="80" t="str">
        <f>[27]Outubro!$I$6</f>
        <v>L</v>
      </c>
      <c r="D31" s="80" t="str">
        <f>[27]Outubro!$I$7</f>
        <v>SO</v>
      </c>
      <c r="E31" s="80" t="str">
        <f>[27]Outubro!$I$8</f>
        <v>S</v>
      </c>
      <c r="F31" s="80" t="str">
        <f>[27]Outubro!$I$9</f>
        <v>SE</v>
      </c>
      <c r="G31" s="80" t="str">
        <f>[27]Outubro!$I$10</f>
        <v>L</v>
      </c>
      <c r="H31" s="80" t="str">
        <f>[27]Outubro!$I$11</f>
        <v>N</v>
      </c>
      <c r="I31" s="80" t="str">
        <f>[27]Outubro!$I$12</f>
        <v>N</v>
      </c>
      <c r="J31" s="80" t="str">
        <f>[27]Outubro!$I$13</f>
        <v>O</v>
      </c>
      <c r="K31" s="80" t="str">
        <f>[27]Outubro!$I$14</f>
        <v>L</v>
      </c>
      <c r="L31" s="80" t="str">
        <f>[27]Outubro!$I$15</f>
        <v>SO</v>
      </c>
      <c r="M31" s="80" t="str">
        <f>[27]Outubro!$I$16</f>
        <v>SO</v>
      </c>
      <c r="N31" s="80" t="str">
        <f>[27]Outubro!$I$17</f>
        <v>SE</v>
      </c>
      <c r="O31" s="80" t="str">
        <f>[27]Outubro!$I$18</f>
        <v>L</v>
      </c>
      <c r="P31" s="80" t="str">
        <f>[27]Outubro!$I$19</f>
        <v>NO</v>
      </c>
      <c r="Q31" s="80" t="str">
        <f>[27]Outubro!$I$20</f>
        <v>L</v>
      </c>
      <c r="R31" s="80" t="str">
        <f>[27]Outubro!$I$21</f>
        <v>SE</v>
      </c>
      <c r="S31" s="80" t="str">
        <f>[27]Outubro!$I$22</f>
        <v>O</v>
      </c>
      <c r="T31" s="80" t="str">
        <f>[27]Outubro!$I$23</f>
        <v>O</v>
      </c>
      <c r="U31" s="80" t="str">
        <f>[27]Outubro!$I$24</f>
        <v>NO</v>
      </c>
      <c r="V31" s="80" t="str">
        <f>[27]Outubro!$I$25</f>
        <v>NO</v>
      </c>
      <c r="W31" s="80" t="str">
        <f>[27]Outubro!$I$26</f>
        <v>L</v>
      </c>
      <c r="X31" s="80" t="str">
        <f>[27]Outubro!$I$27</f>
        <v>L</v>
      </c>
      <c r="Y31" s="80" t="str">
        <f>[27]Outubro!$I$28</f>
        <v>SE</v>
      </c>
      <c r="Z31" s="80" t="str">
        <f>[27]Outubro!$I$29</f>
        <v>NE</v>
      </c>
      <c r="AA31" s="80" t="str">
        <f>[27]Outubro!$I$30</f>
        <v>NE</v>
      </c>
      <c r="AB31" s="80" t="str">
        <f>[27]Outubro!$I$31</f>
        <v>NE</v>
      </c>
      <c r="AC31" s="80" t="str">
        <f>[27]Outubro!$I$32</f>
        <v>O</v>
      </c>
      <c r="AD31" s="80" t="str">
        <f>[27]Outubro!$I$33</f>
        <v>L</v>
      </c>
      <c r="AE31" s="131" t="str">
        <f>[27]Outubro!$I$34</f>
        <v>NE</v>
      </c>
      <c r="AF31" s="131" t="str">
        <f>[27]Outubro!$I$35</f>
        <v>NO</v>
      </c>
      <c r="AG31" s="41" t="str">
        <f>[27]Outubro!$I$36</f>
        <v>L</v>
      </c>
      <c r="AH31" s="2"/>
    </row>
    <row r="32" spans="1:35" ht="12.75" customHeight="1" x14ac:dyDescent="0.2">
      <c r="A32" s="15" t="s">
        <v>20</v>
      </c>
      <c r="B32" s="79" t="str">
        <f>[28]Outubro!$I$5</f>
        <v>S</v>
      </c>
      <c r="C32" s="79" t="str">
        <f>[28]Outubro!$I$6</f>
        <v>S</v>
      </c>
      <c r="D32" s="79" t="str">
        <f>[28]Outubro!$I$7</f>
        <v>SE</v>
      </c>
      <c r="E32" s="79" t="str">
        <f>[28]Outubro!$I$8</f>
        <v>S</v>
      </c>
      <c r="F32" s="79" t="str">
        <f>[28]Outubro!$I$9</f>
        <v>SE</v>
      </c>
      <c r="G32" s="79" t="str">
        <f>[28]Outubro!$I$10</f>
        <v>SE</v>
      </c>
      <c r="H32" s="79" t="str">
        <f>[28]Outubro!$I$11</f>
        <v>NO</v>
      </c>
      <c r="I32" s="79" t="str">
        <f>[28]Outubro!$I$12</f>
        <v>NO</v>
      </c>
      <c r="J32" s="79" t="str">
        <f>[28]Outubro!$I$13</f>
        <v>SO</v>
      </c>
      <c r="K32" s="79" t="str">
        <f>[28]Outubro!$I$14</f>
        <v>NE</v>
      </c>
      <c r="L32" s="79" t="str">
        <f>[28]Outubro!$I$15</f>
        <v>S</v>
      </c>
      <c r="M32" s="79" t="str">
        <f>[28]Outubro!$I$16</f>
        <v>S</v>
      </c>
      <c r="N32" s="79" t="str">
        <f>[28]Outubro!$I$17</f>
        <v>S</v>
      </c>
      <c r="O32" s="79" t="str">
        <f>[28]Outubro!$I$18</f>
        <v>S</v>
      </c>
      <c r="P32" s="79" t="str">
        <f>[28]Outubro!$I$19</f>
        <v>N</v>
      </c>
      <c r="Q32" s="79" t="str">
        <f>[28]Outubro!$I$20</f>
        <v>NE</v>
      </c>
      <c r="R32" s="79" t="str">
        <f>[28]Outubro!$I$21</f>
        <v>S</v>
      </c>
      <c r="S32" s="79" t="str">
        <f>[28]Outubro!$I$22</f>
        <v>S</v>
      </c>
      <c r="T32" s="79" t="str">
        <f>[28]Outubro!$I$23</f>
        <v>SE</v>
      </c>
      <c r="U32" s="79" t="str">
        <f>[28]Outubro!$I$24</f>
        <v>NO</v>
      </c>
      <c r="V32" s="79" t="str">
        <f>[28]Outubro!$I$25</f>
        <v>N</v>
      </c>
      <c r="W32" s="79" t="str">
        <f>[28]Outubro!$I$26</f>
        <v>N</v>
      </c>
      <c r="X32" s="79" t="str">
        <f>[28]Outubro!$I$27</f>
        <v>SE</v>
      </c>
      <c r="Y32" s="79" t="str">
        <f>[28]Outubro!$I$28</f>
        <v>S</v>
      </c>
      <c r="Z32" s="79" t="str">
        <f>[28]Outubro!$I$29</f>
        <v>SE</v>
      </c>
      <c r="AA32" s="79" t="str">
        <f>[28]Outubro!$I$30</f>
        <v>NE</v>
      </c>
      <c r="AB32" s="79" t="str">
        <f>[28]Outubro!$I$31</f>
        <v>S</v>
      </c>
      <c r="AC32" s="79" t="str">
        <f>[28]Outubro!$I$32</f>
        <v>S</v>
      </c>
      <c r="AD32" s="79" t="str">
        <f>[28]Outubro!$I$33</f>
        <v>SE</v>
      </c>
      <c r="AE32" s="79" t="str">
        <f>[28]Outubro!$I$34</f>
        <v>SE</v>
      </c>
      <c r="AF32" s="79" t="str">
        <f>[28]Outubro!$I$35</f>
        <v>NO</v>
      </c>
      <c r="AG32" s="74" t="str">
        <f>[28]Outubro!$I$36</f>
        <v>S</v>
      </c>
      <c r="AH32" s="2"/>
    </row>
    <row r="33" spans="1:35" s="5" customFormat="1" ht="17.100000000000001" customHeight="1" x14ac:dyDescent="0.2">
      <c r="A33" s="24" t="s">
        <v>137</v>
      </c>
      <c r="B33" s="25" t="s">
        <v>52</v>
      </c>
      <c r="C33" s="25" t="s">
        <v>52</v>
      </c>
      <c r="D33" s="25" t="s">
        <v>141</v>
      </c>
      <c r="E33" s="25" t="s">
        <v>142</v>
      </c>
      <c r="F33" s="25" t="s">
        <v>141</v>
      </c>
      <c r="G33" s="25" t="s">
        <v>52</v>
      </c>
      <c r="H33" s="25" t="s">
        <v>140</v>
      </c>
      <c r="I33" s="25" t="s">
        <v>140</v>
      </c>
      <c r="J33" s="25" t="s">
        <v>143</v>
      </c>
      <c r="K33" s="25" t="s">
        <v>139</v>
      </c>
      <c r="L33" s="25" t="s">
        <v>139</v>
      </c>
      <c r="M33" s="25" t="s">
        <v>139</v>
      </c>
      <c r="N33" s="25" t="s">
        <v>141</v>
      </c>
      <c r="O33" s="25" t="s">
        <v>140</v>
      </c>
      <c r="P33" s="36" t="s">
        <v>140</v>
      </c>
      <c r="Q33" s="36" t="s">
        <v>140</v>
      </c>
      <c r="R33" s="36" t="s">
        <v>142</v>
      </c>
      <c r="S33" s="36" t="s">
        <v>141</v>
      </c>
      <c r="T33" s="36" t="s">
        <v>52</v>
      </c>
      <c r="U33" s="36" t="s">
        <v>52</v>
      </c>
      <c r="V33" s="36" t="s">
        <v>140</v>
      </c>
      <c r="W33" s="36" t="s">
        <v>140</v>
      </c>
      <c r="X33" s="36" t="s">
        <v>138</v>
      </c>
      <c r="Y33" s="36" t="s">
        <v>138</v>
      </c>
      <c r="Z33" s="36" t="s">
        <v>52</v>
      </c>
      <c r="AA33" s="36" t="s">
        <v>52</v>
      </c>
      <c r="AB33" s="36" t="s">
        <v>52</v>
      </c>
      <c r="AC33" s="36" t="s">
        <v>141</v>
      </c>
      <c r="AD33" s="36" t="s">
        <v>138</v>
      </c>
      <c r="AE33" s="36" t="s">
        <v>52</v>
      </c>
      <c r="AF33" s="36" t="s">
        <v>142</v>
      </c>
      <c r="AG33" s="42"/>
      <c r="AH33" s="10"/>
    </row>
    <row r="34" spans="1:35" ht="13.5" thickBot="1" x14ac:dyDescent="0.25">
      <c r="A34" s="140" t="s">
        <v>133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17"/>
      <c r="AG34" s="118" t="s">
        <v>52</v>
      </c>
      <c r="AH34" s="2"/>
    </row>
    <row r="35" spans="1:35" x14ac:dyDescent="0.2">
      <c r="A35" s="110"/>
      <c r="B35" s="85"/>
      <c r="C35" s="85"/>
      <c r="D35" s="85" t="s">
        <v>134</v>
      </c>
      <c r="E35" s="85"/>
      <c r="F35" s="85"/>
      <c r="G35" s="85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90"/>
      <c r="AE35" s="91"/>
      <c r="AF35" s="92"/>
      <c r="AG35" s="93"/>
      <c r="AH35"/>
    </row>
    <row r="36" spans="1:35" x14ac:dyDescent="0.2">
      <c r="A36" s="109"/>
      <c r="B36" s="87"/>
      <c r="C36" s="87"/>
      <c r="D36" s="87"/>
      <c r="E36" s="87"/>
      <c r="F36" s="87"/>
      <c r="G36" s="87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 t="s">
        <v>49</v>
      </c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 t="s">
        <v>53</v>
      </c>
      <c r="AD36" s="94"/>
      <c r="AE36" s="94"/>
      <c r="AF36" s="94"/>
      <c r="AG36" s="96"/>
      <c r="AH36" s="2"/>
    </row>
    <row r="37" spans="1:35" x14ac:dyDescent="0.2">
      <c r="A37" s="109"/>
      <c r="B37" s="87"/>
      <c r="C37" s="87" t="s">
        <v>135</v>
      </c>
      <c r="D37" s="87"/>
      <c r="E37" s="87"/>
      <c r="F37" s="87"/>
      <c r="G37" s="87"/>
      <c r="H37" s="94"/>
      <c r="I37" s="94"/>
      <c r="J37" s="94"/>
      <c r="K37" s="94"/>
      <c r="L37" s="94"/>
      <c r="M37" s="94"/>
      <c r="N37" s="94"/>
      <c r="O37" s="97"/>
      <c r="P37" s="97"/>
      <c r="Q37" s="97"/>
      <c r="R37" s="97" t="s">
        <v>50</v>
      </c>
      <c r="S37" s="97"/>
      <c r="T37" s="97"/>
      <c r="U37" s="97"/>
      <c r="V37" s="94"/>
      <c r="W37" s="94"/>
      <c r="X37" s="94"/>
      <c r="Y37" s="94"/>
      <c r="Z37" s="94"/>
      <c r="AA37" s="94"/>
      <c r="AB37" s="94"/>
      <c r="AC37" s="97" t="s">
        <v>54</v>
      </c>
      <c r="AD37" s="97"/>
      <c r="AE37" s="94"/>
      <c r="AF37" s="94"/>
      <c r="AG37" s="100"/>
      <c r="AH37" s="2"/>
      <c r="AI37" s="2"/>
    </row>
    <row r="38" spans="1:35" ht="13.5" thickBot="1" x14ac:dyDescent="0.25">
      <c r="A38" s="119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4"/>
      <c r="AE38" s="105"/>
      <c r="AF38" s="106"/>
      <c r="AG38" s="120"/>
      <c r="AH38"/>
    </row>
    <row r="39" spans="1:35" x14ac:dyDescent="0.2">
      <c r="C39" s="2" t="s">
        <v>51</v>
      </c>
    </row>
  </sheetData>
  <mergeCells count="35"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zoomScale="90" zoomScaleNormal="90" workbookViewId="0">
      <selection activeCell="AA12" sqref="AA1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34" t="s">
        <v>32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</row>
    <row r="2" spans="1:34" s="4" customFormat="1" ht="20.100000000000001" customHeight="1" x14ac:dyDescent="0.2">
      <c r="A2" s="135" t="s">
        <v>21</v>
      </c>
      <c r="B2" s="133" t="s">
        <v>136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7"/>
    </row>
    <row r="3" spans="1:34" s="5" customFormat="1" ht="20.100000000000001" customHeight="1" x14ac:dyDescent="0.2">
      <c r="A3" s="135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2">
        <v>30</v>
      </c>
      <c r="AF3" s="132">
        <v>31</v>
      </c>
      <c r="AG3" s="26" t="s">
        <v>39</v>
      </c>
      <c r="AH3" s="10"/>
    </row>
    <row r="4" spans="1:34" s="5" customFormat="1" ht="20.100000000000001" customHeight="1" x14ac:dyDescent="0.2">
      <c r="A4" s="13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26" t="s">
        <v>37</v>
      </c>
      <c r="AH4" s="10"/>
    </row>
    <row r="5" spans="1:34" s="5" customFormat="1" ht="20.100000000000001" customHeight="1" x14ac:dyDescent="0.2">
      <c r="A5" s="15" t="s">
        <v>44</v>
      </c>
      <c r="B5" s="17">
        <f>[1]Outubro!$J$5</f>
        <v>21.240000000000002</v>
      </c>
      <c r="C5" s="17">
        <f>[1]Outubro!$J$6</f>
        <v>23.759999999999998</v>
      </c>
      <c r="D5" s="17">
        <f>[1]Outubro!$J$7</f>
        <v>29.52</v>
      </c>
      <c r="E5" s="17">
        <f>[1]Outubro!$J$8</f>
        <v>21.6</v>
      </c>
      <c r="F5" s="17">
        <f>[1]Outubro!$J$9</f>
        <v>24.48</v>
      </c>
      <c r="G5" s="17">
        <f>[1]Outubro!$J$10</f>
        <v>23.759999999999998</v>
      </c>
      <c r="H5" s="17">
        <f>[1]Outubro!$J$11</f>
        <v>33.119999999999997</v>
      </c>
      <c r="I5" s="17">
        <f>[1]Outubro!$J$12</f>
        <v>40.32</v>
      </c>
      <c r="J5" s="17">
        <f>[1]Outubro!$J$13</f>
        <v>59.04</v>
      </c>
      <c r="K5" s="17">
        <f>[1]Outubro!$J$14</f>
        <v>41.04</v>
      </c>
      <c r="L5" s="17">
        <f>[1]Outubro!$J$15</f>
        <v>24.12</v>
      </c>
      <c r="M5" s="17">
        <f>[1]Outubro!$J$16</f>
        <v>35.64</v>
      </c>
      <c r="N5" s="17">
        <f>[1]Outubro!$J$17</f>
        <v>27.720000000000002</v>
      </c>
      <c r="O5" s="17">
        <f>[1]Outubro!$J$18</f>
        <v>29.880000000000003</v>
      </c>
      <c r="P5" s="17">
        <f>[1]Outubro!$J$19</f>
        <v>38.159999999999997</v>
      </c>
      <c r="Q5" s="17">
        <f>[1]Outubro!$J$20</f>
        <v>31.319999999999997</v>
      </c>
      <c r="R5" s="17">
        <f>[1]Outubro!$J$21</f>
        <v>23.040000000000003</v>
      </c>
      <c r="S5" s="17">
        <f>[1]Outubro!$J$22</f>
        <v>26.28</v>
      </c>
      <c r="T5" s="17">
        <f>[1]Outubro!$J$23</f>
        <v>23.759999999999998</v>
      </c>
      <c r="U5" s="17">
        <f>[1]Outubro!$J$24</f>
        <v>53.64</v>
      </c>
      <c r="V5" s="17">
        <f>[1]Outubro!$J$25</f>
        <v>54.72</v>
      </c>
      <c r="W5" s="17">
        <f>[1]Outubro!$J$26</f>
        <v>24.840000000000003</v>
      </c>
      <c r="X5" s="17">
        <f>[1]Outubro!$J$27</f>
        <v>42.12</v>
      </c>
      <c r="Y5" s="17">
        <f>[1]Outubro!$J$28</f>
        <v>27.720000000000002</v>
      </c>
      <c r="Z5" s="17">
        <f>[1]Outubro!$J$29</f>
        <v>42.12</v>
      </c>
      <c r="AA5" s="17">
        <f>[1]Outubro!$J$30</f>
        <v>39.24</v>
      </c>
      <c r="AB5" s="17">
        <f>[1]Outubro!$J$31</f>
        <v>51.12</v>
      </c>
      <c r="AC5" s="17">
        <f>[1]Outubro!$J$32</f>
        <v>18.36</v>
      </c>
      <c r="AD5" s="17">
        <f>[1]Outubro!$J$33</f>
        <v>30.6</v>
      </c>
      <c r="AE5" s="17">
        <f>[1]Outubro!$J$34</f>
        <v>27.720000000000002</v>
      </c>
      <c r="AF5" s="17">
        <f>[1]Outubro!$J$35</f>
        <v>24.840000000000003</v>
      </c>
      <c r="AG5" s="27">
        <f>MAX(B5:AF5)</f>
        <v>59.04</v>
      </c>
      <c r="AH5" s="10"/>
    </row>
    <row r="6" spans="1:34" s="1" customFormat="1" ht="17.100000000000001" customHeight="1" x14ac:dyDescent="0.2">
      <c r="A6" s="15" t="s">
        <v>0</v>
      </c>
      <c r="B6" s="17">
        <f>[2]Outubro!$J$5</f>
        <v>37.800000000000004</v>
      </c>
      <c r="C6" s="17">
        <f>[2]Outubro!$J$6</f>
        <v>45.36</v>
      </c>
      <c r="D6" s="17">
        <f>[2]Outubro!$J$7</f>
        <v>47.16</v>
      </c>
      <c r="E6" s="17">
        <f>[2]Outubro!$J$8</f>
        <v>19.079999999999998</v>
      </c>
      <c r="F6" s="17">
        <f>[2]Outubro!$J$9</f>
        <v>28.8</v>
      </c>
      <c r="G6" s="17">
        <f>[2]Outubro!$J$10</f>
        <v>43.56</v>
      </c>
      <c r="H6" s="17">
        <f>[2]Outubro!$J$11</f>
        <v>43.56</v>
      </c>
      <c r="I6" s="17">
        <f>[2]Outubro!$J$12</f>
        <v>41.76</v>
      </c>
      <c r="J6" s="17">
        <f>[2]Outubro!$J$13</f>
        <v>47.16</v>
      </c>
      <c r="K6" s="17">
        <f>[2]Outubro!$J$14</f>
        <v>31.319999999999997</v>
      </c>
      <c r="L6" s="17">
        <f>[2]Outubro!$J$15</f>
        <v>27</v>
      </c>
      <c r="M6" s="17">
        <f>[2]Outubro!$J$16</f>
        <v>23.400000000000002</v>
      </c>
      <c r="N6" s="17">
        <f>[2]Outubro!$J$17</f>
        <v>37.800000000000004</v>
      </c>
      <c r="O6" s="17">
        <f>[2]Outubro!$J$18</f>
        <v>59.760000000000005</v>
      </c>
      <c r="P6" s="17">
        <f>[2]Outubro!$J$19</f>
        <v>57.6</v>
      </c>
      <c r="Q6" s="17">
        <f>[2]Outubro!$J$20</f>
        <v>36.36</v>
      </c>
      <c r="R6" s="17">
        <f>[2]Outubro!$J$21</f>
        <v>41.04</v>
      </c>
      <c r="S6" s="17">
        <f>[2]Outubro!$J$22</f>
        <v>25.92</v>
      </c>
      <c r="T6" s="17">
        <f>[2]Outubro!$J$23</f>
        <v>42.84</v>
      </c>
      <c r="U6" s="17">
        <f>[2]Outubro!$J$24</f>
        <v>47.519999999999996</v>
      </c>
      <c r="V6" s="17">
        <f>[2]Outubro!$J$25</f>
        <v>48.6</v>
      </c>
      <c r="W6" s="17">
        <f>[2]Outubro!$J$26</f>
        <v>45</v>
      </c>
      <c r="X6" s="17">
        <f>[2]Outubro!$J$27</f>
        <v>50.04</v>
      </c>
      <c r="Y6" s="17">
        <f>[2]Outubro!$J$28</f>
        <v>40.680000000000007</v>
      </c>
      <c r="Z6" s="17">
        <f>[2]Outubro!$J$29</f>
        <v>48.96</v>
      </c>
      <c r="AA6" s="17">
        <f>[2]Outubro!$J$30</f>
        <v>31.680000000000003</v>
      </c>
      <c r="AB6" s="17">
        <f>[2]Outubro!$J$31</f>
        <v>50.4</v>
      </c>
      <c r="AC6" s="17">
        <f>[2]Outubro!$J$32</f>
        <v>21.96</v>
      </c>
      <c r="AD6" s="17">
        <f>[2]Outubro!$J$33</f>
        <v>37.800000000000004</v>
      </c>
      <c r="AE6" s="17">
        <f>[2]Outubro!$J$34</f>
        <v>36.72</v>
      </c>
      <c r="AF6" s="17">
        <f>[2]Outubro!$J$35</f>
        <v>28.44</v>
      </c>
      <c r="AG6" s="28">
        <f>MAX(B6:AF6)</f>
        <v>59.760000000000005</v>
      </c>
      <c r="AH6" s="2"/>
    </row>
    <row r="7" spans="1:34" ht="17.100000000000001" customHeight="1" x14ac:dyDescent="0.2">
      <c r="A7" s="15" t="s">
        <v>1</v>
      </c>
      <c r="B7" s="17">
        <f>[3]Outubro!$J$5</f>
        <v>18.720000000000002</v>
      </c>
      <c r="C7" s="17">
        <f>[3]Outubro!$J$6</f>
        <v>20.88</v>
      </c>
      <c r="D7" s="17">
        <f>[3]Outubro!$J$7</f>
        <v>44.64</v>
      </c>
      <c r="E7" s="17">
        <f>[3]Outubro!$J$8</f>
        <v>25.92</v>
      </c>
      <c r="F7" s="17">
        <f>[3]Outubro!$J$9</f>
        <v>18</v>
      </c>
      <c r="G7" s="17">
        <f>[3]Outubro!$J$10</f>
        <v>23.040000000000003</v>
      </c>
      <c r="H7" s="17">
        <f>[3]Outubro!$J$11</f>
        <v>50.76</v>
      </c>
      <c r="I7" s="17">
        <f>[3]Outubro!$J$12</f>
        <v>36.72</v>
      </c>
      <c r="J7" s="17">
        <f>[3]Outubro!$J$13</f>
        <v>32.04</v>
      </c>
      <c r="K7" s="17">
        <f>[3]Outubro!$J$14</f>
        <v>20.52</v>
      </c>
      <c r="L7" s="17">
        <f>[3]Outubro!$J$15</f>
        <v>19.079999999999998</v>
      </c>
      <c r="M7" s="17">
        <f>[3]Outubro!$J$16</f>
        <v>24.840000000000003</v>
      </c>
      <c r="N7" s="17">
        <f>[3]Outubro!$J$17</f>
        <v>26.28</v>
      </c>
      <c r="O7" s="17">
        <f>[3]Outubro!$J$18</f>
        <v>48.96</v>
      </c>
      <c r="P7" s="17">
        <f>[3]Outubro!$J$19</f>
        <v>37.800000000000004</v>
      </c>
      <c r="Q7" s="17">
        <f>[3]Outubro!$J$20</f>
        <v>26.28</v>
      </c>
      <c r="R7" s="17">
        <f>[3]Outubro!$J$21</f>
        <v>28.08</v>
      </c>
      <c r="S7" s="17">
        <f>[3]Outubro!$J$22</f>
        <v>27.720000000000002</v>
      </c>
      <c r="T7" s="17">
        <f>[3]Outubro!$J$23</f>
        <v>27.36</v>
      </c>
      <c r="U7" s="17">
        <f>[3]Outubro!$J$24</f>
        <v>42.12</v>
      </c>
      <c r="V7" s="17">
        <f>[3]Outubro!$J$25</f>
        <v>36.72</v>
      </c>
      <c r="W7" s="17">
        <f>[3]Outubro!$J$26</f>
        <v>34.200000000000003</v>
      </c>
      <c r="X7" s="17">
        <f>[3]Outubro!$J$27</f>
        <v>46.080000000000005</v>
      </c>
      <c r="Y7" s="17">
        <f>[3]Outubro!$J$28</f>
        <v>28.08</v>
      </c>
      <c r="Z7" s="17">
        <f>[3]Outubro!$J$29</f>
        <v>30.96</v>
      </c>
      <c r="AA7" s="17">
        <f>[3]Outubro!$J$30</f>
        <v>36.72</v>
      </c>
      <c r="AB7" s="17">
        <f>[3]Outubro!$J$31</f>
        <v>38.519999999999996</v>
      </c>
      <c r="AC7" s="17">
        <f>[3]Outubro!$J$32</f>
        <v>19.440000000000001</v>
      </c>
      <c r="AD7" s="17">
        <f>[3]Outubro!$J$33</f>
        <v>24.48</v>
      </c>
      <c r="AE7" s="17">
        <f>[3]Outubro!$J$34</f>
        <v>43.92</v>
      </c>
      <c r="AF7" s="17">
        <f>[3]Outubro!$J$35</f>
        <v>43.92</v>
      </c>
      <c r="AG7" s="28">
        <f t="shared" ref="AG7:AG17" si="1">MAX(B7:AF7)</f>
        <v>50.76</v>
      </c>
      <c r="AH7" s="2"/>
    </row>
    <row r="8" spans="1:34" ht="17.100000000000001" customHeight="1" x14ac:dyDescent="0.2">
      <c r="A8" s="15" t="s">
        <v>74</v>
      </c>
      <c r="B8" s="17">
        <f>[4]Outubro!$J$5</f>
        <v>25.92</v>
      </c>
      <c r="C8" s="17">
        <f>[4]Outubro!$J$6</f>
        <v>72.72</v>
      </c>
      <c r="D8" s="17">
        <f>[4]Outubro!$J$7</f>
        <v>50.4</v>
      </c>
      <c r="E8" s="17">
        <f>[4]Outubro!$J$8</f>
        <v>29.880000000000003</v>
      </c>
      <c r="F8" s="17">
        <f>[4]Outubro!$J$9</f>
        <v>25.2</v>
      </c>
      <c r="G8" s="17">
        <f>[4]Outubro!$J$10</f>
        <v>38.519999999999996</v>
      </c>
      <c r="H8" s="17">
        <f>[4]Outubro!$J$11</f>
        <v>31.680000000000003</v>
      </c>
      <c r="I8" s="17">
        <f>[4]Outubro!$J$12</f>
        <v>36.36</v>
      </c>
      <c r="J8" s="17">
        <f>[4]Outubro!$J$13</f>
        <v>42.12</v>
      </c>
      <c r="K8" s="17">
        <f>[4]Outubro!$J$14</f>
        <v>41.04</v>
      </c>
      <c r="L8" s="17">
        <f>[4]Outubro!$J$15</f>
        <v>29.16</v>
      </c>
      <c r="M8" s="17">
        <f>[4]Outubro!$J$16</f>
        <v>31.680000000000003</v>
      </c>
      <c r="N8" s="17">
        <f>[4]Outubro!$J$17</f>
        <v>26.64</v>
      </c>
      <c r="O8" s="17">
        <f>[4]Outubro!$J$18</f>
        <v>34.200000000000003</v>
      </c>
      <c r="P8" s="17">
        <f>[4]Outubro!$J$19</f>
        <v>37.440000000000005</v>
      </c>
      <c r="Q8" s="17">
        <f>[4]Outubro!$J$20</f>
        <v>24.48</v>
      </c>
      <c r="R8" s="17">
        <f>[4]Outubro!$J$21</f>
        <v>26.64</v>
      </c>
      <c r="S8" s="17">
        <f>[4]Outubro!$J$22</f>
        <v>39.24</v>
      </c>
      <c r="T8" s="17">
        <f>[4]Outubro!$J$23</f>
        <v>44.64</v>
      </c>
      <c r="U8" s="17">
        <f>[4]Outubro!$J$24</f>
        <v>45</v>
      </c>
      <c r="V8" s="17">
        <f>[4]Outubro!$J$25</f>
        <v>56.16</v>
      </c>
      <c r="W8" s="17">
        <f>[4]Outubro!$J$26</f>
        <v>59.04</v>
      </c>
      <c r="X8" s="17">
        <f>[4]Outubro!$J$27</f>
        <v>58.32</v>
      </c>
      <c r="Y8" s="17">
        <f>[4]Outubro!$J$28</f>
        <v>42.12</v>
      </c>
      <c r="Z8" s="17">
        <f>[4]Outubro!$J$29</f>
        <v>39.24</v>
      </c>
      <c r="AA8" s="17">
        <f>[4]Outubro!$J$30</f>
        <v>52.2</v>
      </c>
      <c r="AB8" s="17">
        <f>[4]Outubro!$J$31</f>
        <v>68.039999999999992</v>
      </c>
      <c r="AC8" s="17">
        <f>[4]Outubro!$J$32</f>
        <v>31.680000000000003</v>
      </c>
      <c r="AD8" s="17">
        <f>[4]Outubro!$J$33</f>
        <v>38.519999999999996</v>
      </c>
      <c r="AE8" s="17">
        <f>[4]Outubro!$J$34</f>
        <v>34.92</v>
      </c>
      <c r="AF8" s="17">
        <f>[4]Outubro!$J$35</f>
        <v>28.08</v>
      </c>
      <c r="AG8" s="28">
        <f t="shared" si="1"/>
        <v>72.72</v>
      </c>
      <c r="AH8" s="2"/>
    </row>
    <row r="9" spans="1:34" ht="17.100000000000001" customHeight="1" x14ac:dyDescent="0.2">
      <c r="A9" s="15" t="s">
        <v>45</v>
      </c>
      <c r="B9" s="17">
        <f>[5]Outubro!$J$5</f>
        <v>29.52</v>
      </c>
      <c r="C9" s="17">
        <f>[5]Outubro!$J$6</f>
        <v>27.36</v>
      </c>
      <c r="D9" s="17">
        <f>[5]Outubro!$J$7</f>
        <v>30.6</v>
      </c>
      <c r="E9" s="17">
        <f>[5]Outubro!$J$8</f>
        <v>27</v>
      </c>
      <c r="F9" s="17">
        <f>[5]Outubro!$J$9</f>
        <v>25.2</v>
      </c>
      <c r="G9" s="17">
        <f>[5]Outubro!$J$10</f>
        <v>34.200000000000003</v>
      </c>
      <c r="H9" s="17">
        <f>[5]Outubro!$J$11</f>
        <v>35.64</v>
      </c>
      <c r="I9" s="17">
        <f>[5]Outubro!$J$12</f>
        <v>39.96</v>
      </c>
      <c r="J9" s="17">
        <f>[5]Outubro!$J$13</f>
        <v>25.56</v>
      </c>
      <c r="K9" s="17">
        <f>[5]Outubro!$J$14</f>
        <v>24.48</v>
      </c>
      <c r="L9" s="17">
        <f>[5]Outubro!$J$15</f>
        <v>29.16</v>
      </c>
      <c r="M9" s="17">
        <f>[5]Outubro!$J$16</f>
        <v>23.759999999999998</v>
      </c>
      <c r="N9" s="17">
        <f>[5]Outubro!$J$17</f>
        <v>32.4</v>
      </c>
      <c r="O9" s="17">
        <f>[5]Outubro!$J$18</f>
        <v>46.800000000000004</v>
      </c>
      <c r="P9" s="17">
        <f>[5]Outubro!$J$19</f>
        <v>50.04</v>
      </c>
      <c r="Q9" s="17">
        <f>[5]Outubro!$J$20</f>
        <v>24.48</v>
      </c>
      <c r="R9" s="17">
        <f>[5]Outubro!$J$21</f>
        <v>31.319999999999997</v>
      </c>
      <c r="S9" s="17">
        <f>[5]Outubro!$J$22</f>
        <v>24.48</v>
      </c>
      <c r="T9" s="17">
        <f>[5]Outubro!$J$23</f>
        <v>36</v>
      </c>
      <c r="U9" s="17">
        <f>[5]Outubro!$J$24</f>
        <v>47.519999999999996</v>
      </c>
      <c r="V9" s="17">
        <f>[5]Outubro!$J$25</f>
        <v>39.96</v>
      </c>
      <c r="W9" s="17">
        <f>[5]Outubro!$J$26</f>
        <v>33.119999999999997</v>
      </c>
      <c r="X9" s="17">
        <f>[5]Outubro!$J$27</f>
        <v>35.64</v>
      </c>
      <c r="Y9" s="17">
        <f>[5]Outubro!$J$28</f>
        <v>23.759999999999998</v>
      </c>
      <c r="Z9" s="17">
        <f>[5]Outubro!$J$29</f>
        <v>33.480000000000004</v>
      </c>
      <c r="AA9" s="17">
        <f>[5]Outubro!$J$30</f>
        <v>34.200000000000003</v>
      </c>
      <c r="AB9" s="17">
        <f>[5]Outubro!$J$31</f>
        <v>53.64</v>
      </c>
      <c r="AC9" s="17">
        <f>[5]Outubro!$J$32</f>
        <v>22.68</v>
      </c>
      <c r="AD9" s="17">
        <f>[5]Outubro!$J$33</f>
        <v>31.680000000000003</v>
      </c>
      <c r="AE9" s="17">
        <f>[5]Outubro!$J$34</f>
        <v>29.52</v>
      </c>
      <c r="AF9" s="17">
        <f>[5]Outubro!$J$35</f>
        <v>28.08</v>
      </c>
      <c r="AG9" s="28">
        <f t="shared" si="1"/>
        <v>53.64</v>
      </c>
      <c r="AH9" s="2"/>
    </row>
    <row r="10" spans="1:34" ht="17.100000000000001" customHeight="1" x14ac:dyDescent="0.2">
      <c r="A10" s="15" t="s">
        <v>2</v>
      </c>
      <c r="B10" s="17">
        <f>[6]Outubro!$J$5</f>
        <v>36</v>
      </c>
      <c r="C10" s="17">
        <f>[6]Outubro!$J$6</f>
        <v>36.72</v>
      </c>
      <c r="D10" s="17">
        <f>[6]Outubro!$J$7</f>
        <v>42.480000000000004</v>
      </c>
      <c r="E10" s="17">
        <f>[6]Outubro!$J$8</f>
        <v>31.319999999999997</v>
      </c>
      <c r="F10" s="17">
        <f>[6]Outubro!$J$9</f>
        <v>24.12</v>
      </c>
      <c r="G10" s="17">
        <f>[6]Outubro!$J$10</f>
        <v>48.24</v>
      </c>
      <c r="H10" s="17">
        <f>[6]Outubro!$J$11</f>
        <v>41.4</v>
      </c>
      <c r="I10" s="17">
        <f>[6]Outubro!$J$12</f>
        <v>43.56</v>
      </c>
      <c r="J10" s="17">
        <f>[6]Outubro!$J$13</f>
        <v>34.200000000000003</v>
      </c>
      <c r="K10" s="17">
        <f>[6]Outubro!$J$14</f>
        <v>24.840000000000003</v>
      </c>
      <c r="L10" s="17">
        <f>[6]Outubro!$J$15</f>
        <v>27</v>
      </c>
      <c r="M10" s="17">
        <f>[6]Outubro!$J$16</f>
        <v>39.24</v>
      </c>
      <c r="N10" s="17">
        <f>[6]Outubro!$J$17</f>
        <v>33.480000000000004</v>
      </c>
      <c r="O10" s="17">
        <f>[6]Outubro!$J$18</f>
        <v>56.519999999999996</v>
      </c>
      <c r="P10" s="17">
        <f>[6]Outubro!$J$19</f>
        <v>45.36</v>
      </c>
      <c r="Q10" s="17">
        <f>[6]Outubro!$J$20</f>
        <v>28.8</v>
      </c>
      <c r="R10" s="17">
        <f>[6]Outubro!$J$21</f>
        <v>40.680000000000007</v>
      </c>
      <c r="S10" s="17">
        <f>[6]Outubro!$J$22</f>
        <v>47.88</v>
      </c>
      <c r="T10" s="17">
        <f>[6]Outubro!$J$23</f>
        <v>44.64</v>
      </c>
      <c r="U10" s="17">
        <f>[6]Outubro!$J$24</f>
        <v>43.2</v>
      </c>
      <c r="V10" s="17">
        <f>[6]Outubro!$J$25</f>
        <v>44.28</v>
      </c>
      <c r="W10" s="17">
        <f>[6]Outubro!$J$26</f>
        <v>44.64</v>
      </c>
      <c r="X10" s="17">
        <f>[6]Outubro!$J$27</f>
        <v>55.800000000000004</v>
      </c>
      <c r="Y10" s="17">
        <f>[6]Outubro!$J$28</f>
        <v>37.440000000000005</v>
      </c>
      <c r="Z10" s="17">
        <f>[6]Outubro!$J$29</f>
        <v>43.92</v>
      </c>
      <c r="AA10" s="17">
        <f>[6]Outubro!$J$30</f>
        <v>50.76</v>
      </c>
      <c r="AB10" s="17">
        <f>[6]Outubro!$J$31</f>
        <v>49.680000000000007</v>
      </c>
      <c r="AC10" s="17">
        <f>[6]Outubro!$J$32</f>
        <v>26.28</v>
      </c>
      <c r="AD10" s="17">
        <f>[6]Outubro!$J$33</f>
        <v>36</v>
      </c>
      <c r="AE10" s="17">
        <f>[6]Outubro!$J$34</f>
        <v>38.880000000000003</v>
      </c>
      <c r="AF10" s="17">
        <f>[6]Outubro!$J$35</f>
        <v>59.4</v>
      </c>
      <c r="AG10" s="28">
        <f t="shared" si="1"/>
        <v>59.4</v>
      </c>
      <c r="AH10" s="2"/>
    </row>
    <row r="11" spans="1:34" ht="17.100000000000001" customHeight="1" x14ac:dyDescent="0.2">
      <c r="A11" s="15" t="s">
        <v>3</v>
      </c>
      <c r="B11" s="17">
        <f>[7]Outubro!$J$5</f>
        <v>24.12</v>
      </c>
      <c r="C11" s="17">
        <f>[7]Outubro!$J$6</f>
        <v>29.16</v>
      </c>
      <c r="D11" s="17">
        <f>[7]Outubro!$J$7</f>
        <v>49.32</v>
      </c>
      <c r="E11" s="17">
        <f>[7]Outubro!$J$8</f>
        <v>20.16</v>
      </c>
      <c r="F11" s="17">
        <f>[7]Outubro!$J$9</f>
        <v>26.64</v>
      </c>
      <c r="G11" s="17">
        <f>[7]Outubro!$J$10</f>
        <v>24.48</v>
      </c>
      <c r="H11" s="17">
        <f>[7]Outubro!$J$11</f>
        <v>32.76</v>
      </c>
      <c r="I11" s="17">
        <f>[7]Outubro!$J$12</f>
        <v>36.72</v>
      </c>
      <c r="J11" s="17">
        <f>[7]Outubro!$J$13</f>
        <v>40.680000000000007</v>
      </c>
      <c r="K11" s="17">
        <f>[7]Outubro!$J$14</f>
        <v>39.24</v>
      </c>
      <c r="L11" s="17">
        <f>[7]Outubro!$J$15</f>
        <v>29.880000000000003</v>
      </c>
      <c r="M11" s="17">
        <f>[7]Outubro!$J$16</f>
        <v>38.159999999999997</v>
      </c>
      <c r="N11" s="17">
        <f>[7]Outubro!$J$17</f>
        <v>31.680000000000003</v>
      </c>
      <c r="O11" s="17">
        <f>[7]Outubro!$J$18</f>
        <v>32.4</v>
      </c>
      <c r="P11" s="17">
        <f>[7]Outubro!$J$19</f>
        <v>36.36</v>
      </c>
      <c r="Q11" s="17">
        <f>[7]Outubro!$J$20</f>
        <v>59.4</v>
      </c>
      <c r="R11" s="17">
        <f>[7]Outubro!$J$21</f>
        <v>26.28</v>
      </c>
      <c r="S11" s="17">
        <f>[7]Outubro!$J$22</f>
        <v>32.04</v>
      </c>
      <c r="T11" s="17">
        <f>[7]Outubro!$J$23</f>
        <v>40.32</v>
      </c>
      <c r="U11" s="17">
        <f>[7]Outubro!$J$24</f>
        <v>29.52</v>
      </c>
      <c r="V11" s="17">
        <f>[7]Outubro!$J$25</f>
        <v>42.84</v>
      </c>
      <c r="W11" s="17">
        <f>[7]Outubro!$J$26</f>
        <v>35.28</v>
      </c>
      <c r="X11" s="17">
        <f>[7]Outubro!$J$27</f>
        <v>51.480000000000004</v>
      </c>
      <c r="Y11" s="17">
        <f>[7]Outubro!$J$28</f>
        <v>28.44</v>
      </c>
      <c r="Z11" s="17">
        <f>[7]Outubro!$J$29</f>
        <v>64.44</v>
      </c>
      <c r="AA11" s="17">
        <f>[7]Outubro!$J$30</f>
        <v>39.6</v>
      </c>
      <c r="AB11" s="17">
        <f>[7]Outubro!$J$31</f>
        <v>48.6</v>
      </c>
      <c r="AC11" s="17">
        <f>[7]Outubro!$J$32</f>
        <v>18.720000000000002</v>
      </c>
      <c r="AD11" s="17">
        <f>[7]Outubro!$J$33</f>
        <v>33.840000000000003</v>
      </c>
      <c r="AE11" s="17">
        <f>[7]Outubro!$J$34</f>
        <v>41.4</v>
      </c>
      <c r="AF11" s="17">
        <f>[7]Outubro!$J$35</f>
        <v>25.92</v>
      </c>
      <c r="AG11" s="28">
        <f>MAX(B11:AF11)</f>
        <v>64.44</v>
      </c>
      <c r="AH11" s="2"/>
    </row>
    <row r="12" spans="1:34" ht="17.100000000000001" customHeight="1" x14ac:dyDescent="0.2">
      <c r="A12" s="15" t="s">
        <v>4</v>
      </c>
      <c r="B12" s="17">
        <f>[8]Outubro!$J$5</f>
        <v>28.8</v>
      </c>
      <c r="C12" s="17">
        <f>[8]Outubro!$J$6</f>
        <v>42.480000000000004</v>
      </c>
      <c r="D12" s="17">
        <f>[8]Outubro!$J$7</f>
        <v>32.4</v>
      </c>
      <c r="E12" s="17">
        <f>[8]Outubro!$J$8</f>
        <v>30.6</v>
      </c>
      <c r="F12" s="17">
        <f>[8]Outubro!$J$9</f>
        <v>25.2</v>
      </c>
      <c r="G12" s="17">
        <f>[8]Outubro!$J$10</f>
        <v>38.880000000000003</v>
      </c>
      <c r="H12" s="17">
        <f>[8]Outubro!$J$11</f>
        <v>42.480000000000004</v>
      </c>
      <c r="I12" s="17">
        <f>[8]Outubro!$J$12</f>
        <v>43.2</v>
      </c>
      <c r="J12" s="17">
        <f>[8]Outubro!$J$13</f>
        <v>65.52</v>
      </c>
      <c r="K12" s="17">
        <f>[8]Outubro!$J$14</f>
        <v>33.480000000000004</v>
      </c>
      <c r="L12" s="17">
        <f>[8]Outubro!$J$15</f>
        <v>21.6</v>
      </c>
      <c r="M12" s="17">
        <f>[8]Outubro!$J$16</f>
        <v>37.800000000000004</v>
      </c>
      <c r="N12" s="17">
        <f>[8]Outubro!$J$17</f>
        <v>45.72</v>
      </c>
      <c r="O12" s="17">
        <f>[8]Outubro!$J$18</f>
        <v>42.84</v>
      </c>
      <c r="P12" s="17">
        <f>[8]Outubro!$J$19</f>
        <v>48.24</v>
      </c>
      <c r="Q12" s="17">
        <f>[8]Outubro!$J$20</f>
        <v>31.319999999999997</v>
      </c>
      <c r="R12" s="17">
        <f>[8]Outubro!$J$21</f>
        <v>40.32</v>
      </c>
      <c r="S12" s="17">
        <f>[8]Outubro!$J$22</f>
        <v>47.519999999999996</v>
      </c>
      <c r="T12" s="17">
        <f>[8]Outubro!$J$23</f>
        <v>39.6</v>
      </c>
      <c r="U12" s="17">
        <f>[8]Outubro!$J$24</f>
        <v>48.6</v>
      </c>
      <c r="V12" s="17">
        <f>[8]Outubro!$J$25</f>
        <v>47.16</v>
      </c>
      <c r="W12" s="17">
        <f>[8]Outubro!$J$26</f>
        <v>40.680000000000007</v>
      </c>
      <c r="X12" s="17">
        <f>[8]Outubro!$J$27</f>
        <v>53.64</v>
      </c>
      <c r="Y12" s="17">
        <f>[8]Outubro!$J$28</f>
        <v>33.840000000000003</v>
      </c>
      <c r="Z12" s="17">
        <f>[8]Outubro!$J$29</f>
        <v>45</v>
      </c>
      <c r="AA12" s="17">
        <f>[8]Outubro!$J$30</f>
        <v>84.960000000000008</v>
      </c>
      <c r="AB12" s="17">
        <f>[8]Outubro!$J$31</f>
        <v>57.960000000000008</v>
      </c>
      <c r="AC12" s="17">
        <f>[8]Outubro!$J$32</f>
        <v>32.76</v>
      </c>
      <c r="AD12" s="17">
        <f>[8]Outubro!$J$33</f>
        <v>33.840000000000003</v>
      </c>
      <c r="AE12" s="17">
        <f>[8]Outubro!$J$34</f>
        <v>47.519999999999996</v>
      </c>
      <c r="AF12" s="17">
        <f>[8]Outubro!$J$35</f>
        <v>38.519999999999996</v>
      </c>
      <c r="AG12" s="28">
        <f t="shared" si="1"/>
        <v>84.960000000000008</v>
      </c>
      <c r="AH12" s="2"/>
    </row>
    <row r="13" spans="1:34" ht="17.100000000000001" customHeight="1" x14ac:dyDescent="0.2">
      <c r="A13" s="15" t="s">
        <v>5</v>
      </c>
      <c r="B13" s="17" t="str">
        <f>[9]Outubro!$J$5</f>
        <v>*</v>
      </c>
      <c r="C13" s="17" t="str">
        <f>[9]Outubro!$J$6</f>
        <v>*</v>
      </c>
      <c r="D13" s="17">
        <f>[9]Outubro!$J$7</f>
        <v>36.36</v>
      </c>
      <c r="E13" s="17">
        <f>[9]Outubro!$J$8</f>
        <v>37.080000000000005</v>
      </c>
      <c r="F13" s="17">
        <f>[9]Outubro!$J$9</f>
        <v>16.920000000000002</v>
      </c>
      <c r="G13" s="17">
        <f>[9]Outubro!$J$10</f>
        <v>20.88</v>
      </c>
      <c r="H13" s="17">
        <f>[9]Outubro!$J$11</f>
        <v>27</v>
      </c>
      <c r="I13" s="17">
        <f>[9]Outubro!$J$12</f>
        <v>19.8</v>
      </c>
      <c r="J13" s="17">
        <f>[9]Outubro!$J$13</f>
        <v>37.080000000000005</v>
      </c>
      <c r="K13" s="17">
        <f>[9]Outubro!$J$14</f>
        <v>40.680000000000007</v>
      </c>
      <c r="L13" s="17">
        <f>[9]Outubro!$J$15</f>
        <v>41.4</v>
      </c>
      <c r="M13" s="17">
        <f>[9]Outubro!$J$16</f>
        <v>35.64</v>
      </c>
      <c r="N13" s="17">
        <f>[9]Outubro!$J$17</f>
        <v>25.2</v>
      </c>
      <c r="O13" s="17">
        <f>[9]Outubro!$J$18</f>
        <v>45.72</v>
      </c>
      <c r="P13" s="17">
        <f>[9]Outubro!$J$19</f>
        <v>45.72</v>
      </c>
      <c r="Q13" s="17">
        <f>[9]Outubro!$J$20</f>
        <v>25.2</v>
      </c>
      <c r="R13" s="17">
        <f>[9]Outubro!$J$21</f>
        <v>32.04</v>
      </c>
      <c r="S13" s="17">
        <f>[9]Outubro!$J$22</f>
        <v>43.92</v>
      </c>
      <c r="T13" s="17">
        <f>[9]Outubro!$J$23</f>
        <v>23.759999999999998</v>
      </c>
      <c r="U13" s="17">
        <f>[9]Outubro!$J$24</f>
        <v>40.32</v>
      </c>
      <c r="V13" s="17">
        <f>[9]Outubro!$J$25</f>
        <v>36.72</v>
      </c>
      <c r="W13" s="17">
        <f>[9]Outubro!$J$26</f>
        <v>27.36</v>
      </c>
      <c r="X13" s="17">
        <f>[9]Outubro!$J$27</f>
        <v>46.440000000000005</v>
      </c>
      <c r="Y13" s="17">
        <f>[9]Outubro!$J$28</f>
        <v>40.32</v>
      </c>
      <c r="Z13" s="17">
        <f>[9]Outubro!$J$29</f>
        <v>36</v>
      </c>
      <c r="AA13" s="17">
        <f>[9]Outubro!$J$30</f>
        <v>32.4</v>
      </c>
      <c r="AB13" s="17">
        <f>[9]Outubro!$J$31</f>
        <v>59.4</v>
      </c>
      <c r="AC13" s="17">
        <f>[9]Outubro!$J$32</f>
        <v>18.720000000000002</v>
      </c>
      <c r="AD13" s="17">
        <f>[9]Outubro!$J$33</f>
        <v>23.400000000000002</v>
      </c>
      <c r="AE13" s="17">
        <f>[9]Outubro!$J$34</f>
        <v>22.68</v>
      </c>
      <c r="AF13" s="17">
        <f>[9]Outubro!$J$35</f>
        <v>39.6</v>
      </c>
      <c r="AG13" s="28">
        <f t="shared" si="1"/>
        <v>59.4</v>
      </c>
      <c r="AH13" s="2"/>
    </row>
    <row r="14" spans="1:34" ht="17.100000000000001" customHeight="1" x14ac:dyDescent="0.2">
      <c r="A14" s="15" t="s">
        <v>47</v>
      </c>
      <c r="B14" s="17">
        <f>[10]Outubro!$J$5</f>
        <v>36</v>
      </c>
      <c r="C14" s="17">
        <f>[10]Outubro!$J$6</f>
        <v>36</v>
      </c>
      <c r="D14" s="17">
        <f>[10]Outubro!$J$7</f>
        <v>31.319999999999997</v>
      </c>
      <c r="E14" s="17">
        <f>[10]Outubro!$J$8</f>
        <v>32.04</v>
      </c>
      <c r="F14" s="17">
        <f>[10]Outubro!$J$9</f>
        <v>27</v>
      </c>
      <c r="G14" s="17">
        <f>[10]Outubro!$J$10</f>
        <v>37.800000000000004</v>
      </c>
      <c r="H14" s="17">
        <f>[10]Outubro!$J$11</f>
        <v>42.12</v>
      </c>
      <c r="I14" s="17">
        <f>[10]Outubro!$J$12</f>
        <v>46.080000000000005</v>
      </c>
      <c r="J14" s="17">
        <f>[10]Outubro!$J$13</f>
        <v>51.12</v>
      </c>
      <c r="K14" s="17">
        <f>[10]Outubro!$J$14</f>
        <v>37.080000000000005</v>
      </c>
      <c r="L14" s="17">
        <f>[10]Outubro!$J$15</f>
        <v>19.079999999999998</v>
      </c>
      <c r="M14" s="17">
        <f>[10]Outubro!$J$16</f>
        <v>51.84</v>
      </c>
      <c r="N14" s="17">
        <f>[10]Outubro!$J$17</f>
        <v>45</v>
      </c>
      <c r="O14" s="17">
        <f>[10]Outubro!$J$18</f>
        <v>63</v>
      </c>
      <c r="P14" s="17">
        <f>[10]Outubro!$J$19</f>
        <v>45</v>
      </c>
      <c r="Q14" s="17">
        <f>[10]Outubro!$J$20</f>
        <v>47.16</v>
      </c>
      <c r="R14" s="17">
        <f>[10]Outubro!$J$21</f>
        <v>36</v>
      </c>
      <c r="S14" s="17">
        <f>[10]Outubro!$J$22</f>
        <v>40.680000000000007</v>
      </c>
      <c r="T14" s="17">
        <f>[10]Outubro!$J$23</f>
        <v>44.64</v>
      </c>
      <c r="U14" s="17">
        <f>[10]Outubro!$J$24</f>
        <v>47.16</v>
      </c>
      <c r="V14" s="17">
        <f>[10]Outubro!$J$25</f>
        <v>49.680000000000007</v>
      </c>
      <c r="W14" s="17">
        <f>[10]Outubro!$J$26</f>
        <v>51.12</v>
      </c>
      <c r="X14" s="17">
        <f>[10]Outubro!$J$27</f>
        <v>68.760000000000005</v>
      </c>
      <c r="Y14" s="17">
        <f>[10]Outubro!$J$28</f>
        <v>43.56</v>
      </c>
      <c r="Z14" s="17">
        <f>[10]Outubro!$J$29</f>
        <v>46.080000000000005</v>
      </c>
      <c r="AA14" s="17">
        <f>[10]Outubro!$J$30</f>
        <v>29.880000000000003</v>
      </c>
      <c r="AB14" s="17">
        <f>[10]Outubro!$J$31</f>
        <v>47.519999999999996</v>
      </c>
      <c r="AC14" s="17">
        <f>[10]Outubro!$J$32</f>
        <v>36</v>
      </c>
      <c r="AD14" s="17">
        <f>[10]Outubro!$J$33</f>
        <v>33.480000000000004</v>
      </c>
      <c r="AE14" s="17">
        <f>[10]Outubro!$J$34</f>
        <v>33.119999999999997</v>
      </c>
      <c r="AF14" s="17">
        <f>[10]Outubro!$J$35</f>
        <v>48.24</v>
      </c>
      <c r="AG14" s="28">
        <f>MAX(B14:AF14)</f>
        <v>68.760000000000005</v>
      </c>
      <c r="AH14" s="2"/>
    </row>
    <row r="15" spans="1:34" ht="17.100000000000001" customHeight="1" x14ac:dyDescent="0.2">
      <c r="A15" s="15" t="s">
        <v>6</v>
      </c>
      <c r="B15" s="17">
        <f>[11]Outubro!$J$5</f>
        <v>20.88</v>
      </c>
      <c r="C15" s="17">
        <f>[11]Outubro!$J$6</f>
        <v>39.6</v>
      </c>
      <c r="D15" s="17">
        <f>[11]Outubro!$J$7</f>
        <v>27.720000000000002</v>
      </c>
      <c r="E15" s="17">
        <f>[11]Outubro!$J$8</f>
        <v>23.400000000000002</v>
      </c>
      <c r="F15" s="17">
        <f>[11]Outubro!$J$9</f>
        <v>18.36</v>
      </c>
      <c r="G15" s="17">
        <f>[11]Outubro!$J$10</f>
        <v>25.2</v>
      </c>
      <c r="H15" s="17">
        <f>[11]Outubro!$J$11</f>
        <v>30.240000000000002</v>
      </c>
      <c r="I15" s="17">
        <f>[11]Outubro!$J$12</f>
        <v>33.119999999999997</v>
      </c>
      <c r="J15" s="17">
        <f>[11]Outubro!$J$13</f>
        <v>63</v>
      </c>
      <c r="K15" s="17">
        <f>[11]Outubro!$J$14</f>
        <v>23.400000000000002</v>
      </c>
      <c r="L15" s="17">
        <f>[11]Outubro!$J$15</f>
        <v>24.840000000000003</v>
      </c>
      <c r="M15" s="17">
        <f>[11]Outubro!$J$16</f>
        <v>25.92</v>
      </c>
      <c r="N15" s="17">
        <f>[11]Outubro!$J$17</f>
        <v>24.12</v>
      </c>
      <c r="O15" s="17">
        <f>[11]Outubro!$J$18</f>
        <v>42.12</v>
      </c>
      <c r="P15" s="17">
        <f>[11]Outubro!$J$19</f>
        <v>37.800000000000004</v>
      </c>
      <c r="Q15" s="17">
        <f>[11]Outubro!$J$20</f>
        <v>83.160000000000011</v>
      </c>
      <c r="R15" s="17">
        <f>[11]Outubro!$J$21</f>
        <v>23.040000000000003</v>
      </c>
      <c r="S15" s="17">
        <f>[11]Outubro!$J$22</f>
        <v>63.360000000000007</v>
      </c>
      <c r="T15" s="17">
        <f>[11]Outubro!$J$23</f>
        <v>60.839999999999996</v>
      </c>
      <c r="U15" s="17">
        <f>[11]Outubro!$J$24</f>
        <v>38.159999999999997</v>
      </c>
      <c r="V15" s="17">
        <f>[11]Outubro!$J$25</f>
        <v>38.159999999999997</v>
      </c>
      <c r="W15" s="17">
        <f>[11]Outubro!$J$26</f>
        <v>35.28</v>
      </c>
      <c r="X15" s="17">
        <f>[11]Outubro!$J$27</f>
        <v>73.44</v>
      </c>
      <c r="Y15" s="17">
        <f>[11]Outubro!$J$28</f>
        <v>23.040000000000003</v>
      </c>
      <c r="Z15" s="17">
        <f>[11]Outubro!$J$29</f>
        <v>34.56</v>
      </c>
      <c r="AA15" s="17">
        <f>[11]Outubro!$J$30</f>
        <v>20.52</v>
      </c>
      <c r="AB15" s="17">
        <f>[11]Outubro!$J$31</f>
        <v>48.96</v>
      </c>
      <c r="AC15" s="17">
        <f>[11]Outubro!$J$32</f>
        <v>24.840000000000003</v>
      </c>
      <c r="AD15" s="17">
        <f>[11]Outubro!$J$33</f>
        <v>52.56</v>
      </c>
      <c r="AE15" s="17">
        <f>[11]Outubro!$J$34</f>
        <v>23.759999999999998</v>
      </c>
      <c r="AF15" s="17">
        <f>[11]Outubro!$J$35</f>
        <v>34.92</v>
      </c>
      <c r="AG15" s="28">
        <f t="shared" si="1"/>
        <v>83.160000000000011</v>
      </c>
      <c r="AH15" s="2"/>
    </row>
    <row r="16" spans="1:34" ht="17.100000000000001" customHeight="1" x14ac:dyDescent="0.2">
      <c r="A16" s="15" t="s">
        <v>7</v>
      </c>
      <c r="B16" s="17">
        <f>[12]Outubro!$J$5</f>
        <v>29.16</v>
      </c>
      <c r="C16" s="17">
        <f>[12]Outubro!$J$6</f>
        <v>36</v>
      </c>
      <c r="D16" s="17">
        <f>[12]Outubro!$J$7</f>
        <v>53.64</v>
      </c>
      <c r="E16" s="17">
        <f>[12]Outubro!$J$8</f>
        <v>30.6</v>
      </c>
      <c r="F16" s="17">
        <f>[12]Outubro!$J$9</f>
        <v>26.28</v>
      </c>
      <c r="G16" s="17">
        <f>[12]Outubro!$J$10</f>
        <v>38.880000000000003</v>
      </c>
      <c r="H16" s="17">
        <f>[12]Outubro!$J$11</f>
        <v>45.72</v>
      </c>
      <c r="I16" s="17">
        <f>[12]Outubro!$J$12</f>
        <v>48.96</v>
      </c>
      <c r="J16" s="17">
        <f>[12]Outubro!$J$13</f>
        <v>52.2</v>
      </c>
      <c r="K16" s="17">
        <f>[12]Outubro!$J$14</f>
        <v>27</v>
      </c>
      <c r="L16" s="17">
        <f>[12]Outubro!$J$15</f>
        <v>25.92</v>
      </c>
      <c r="M16" s="17">
        <f>[12]Outubro!$J$16</f>
        <v>37.440000000000005</v>
      </c>
      <c r="N16" s="17">
        <f>[12]Outubro!$J$17</f>
        <v>28.8</v>
      </c>
      <c r="O16" s="17">
        <f>[12]Outubro!$J$18</f>
        <v>52.92</v>
      </c>
      <c r="P16" s="17">
        <f>[12]Outubro!$J$19</f>
        <v>53.64</v>
      </c>
      <c r="Q16" s="17">
        <f>[12]Outubro!$J$20</f>
        <v>55.440000000000005</v>
      </c>
      <c r="R16" s="17">
        <f>[12]Outubro!$J$21</f>
        <v>27</v>
      </c>
      <c r="S16" s="17">
        <f>[12]Outubro!$J$22</f>
        <v>29.880000000000003</v>
      </c>
      <c r="T16" s="17">
        <f>[12]Outubro!$J$23</f>
        <v>38.159999999999997</v>
      </c>
      <c r="U16" s="17">
        <f>[12]Outubro!$J$24</f>
        <v>50.4</v>
      </c>
      <c r="V16" s="17">
        <f>[12]Outubro!$J$25</f>
        <v>51.84</v>
      </c>
      <c r="W16" s="17">
        <f>[12]Outubro!$J$26</f>
        <v>49.680000000000007</v>
      </c>
      <c r="X16" s="17">
        <f>[12]Outubro!$J$27</f>
        <v>47.16</v>
      </c>
      <c r="Y16" s="17">
        <f>[12]Outubro!$J$28</f>
        <v>36.36</v>
      </c>
      <c r="Z16" s="17">
        <f>[12]Outubro!$J$29</f>
        <v>57.960000000000008</v>
      </c>
      <c r="AA16" s="17">
        <f>[12]Outubro!$J$30</f>
        <v>25.56</v>
      </c>
      <c r="AB16" s="17">
        <f>[12]Outubro!$J$31</f>
        <v>38.519999999999996</v>
      </c>
      <c r="AC16" s="17">
        <f>[12]Outubro!$J$32</f>
        <v>25.2</v>
      </c>
      <c r="AD16" s="17">
        <f>[12]Outubro!$J$33</f>
        <v>38.519999999999996</v>
      </c>
      <c r="AE16" s="17">
        <f>[12]Outubro!$J$34</f>
        <v>40.32</v>
      </c>
      <c r="AF16" s="17">
        <f>[12]Outubro!$J$35</f>
        <v>34.92</v>
      </c>
      <c r="AG16" s="28">
        <f t="shared" si="1"/>
        <v>57.960000000000008</v>
      </c>
      <c r="AH16" s="2"/>
    </row>
    <row r="17" spans="1:34" ht="17.100000000000001" customHeight="1" x14ac:dyDescent="0.2">
      <c r="A17" s="15" t="s">
        <v>8</v>
      </c>
      <c r="B17" s="17">
        <f>[13]Outubro!$J$5</f>
        <v>30.6</v>
      </c>
      <c r="C17" s="17">
        <f>[13]Outubro!$J$6</f>
        <v>43.92</v>
      </c>
      <c r="D17" s="17">
        <f>[13]Outubro!$J$7</f>
        <v>57.960000000000008</v>
      </c>
      <c r="E17" s="17">
        <f>[13]Outubro!$J$8</f>
        <v>25.92</v>
      </c>
      <c r="F17" s="17">
        <f>[13]Outubro!$J$9</f>
        <v>25.2</v>
      </c>
      <c r="G17" s="17">
        <f>[13]Outubro!$J$10</f>
        <v>35.28</v>
      </c>
      <c r="H17" s="17">
        <f>[13]Outubro!$J$11</f>
        <v>32.04</v>
      </c>
      <c r="I17" s="17">
        <f>[13]Outubro!$J$12</f>
        <v>47.16</v>
      </c>
      <c r="J17" s="17">
        <f>[13]Outubro!$J$13</f>
        <v>84.24</v>
      </c>
      <c r="K17" s="17">
        <f>[13]Outubro!$J$14</f>
        <v>34.56</v>
      </c>
      <c r="L17" s="17">
        <f>[13]Outubro!$J$15</f>
        <v>30.240000000000002</v>
      </c>
      <c r="M17" s="17">
        <f>[13]Outubro!$J$16</f>
        <v>32.04</v>
      </c>
      <c r="N17" s="17">
        <f>[13]Outubro!$J$17</f>
        <v>31.319999999999997</v>
      </c>
      <c r="O17" s="17">
        <f>[13]Outubro!$J$18</f>
        <v>45.36</v>
      </c>
      <c r="P17" s="17">
        <f>[13]Outubro!$J$19</f>
        <v>57.24</v>
      </c>
      <c r="Q17" s="17">
        <f>[13]Outubro!$J$20</f>
        <v>61.560000000000009</v>
      </c>
      <c r="R17" s="17">
        <f>[13]Outubro!$J$21</f>
        <v>58.680000000000007</v>
      </c>
      <c r="S17" s="17">
        <f>[13]Outubro!$J$22</f>
        <v>27.720000000000002</v>
      </c>
      <c r="T17" s="17">
        <f>[13]Outubro!$J$23</f>
        <v>43.2</v>
      </c>
      <c r="U17" s="17">
        <f>[13]Outubro!$J$24</f>
        <v>40.32</v>
      </c>
      <c r="V17" s="17">
        <f>[13]Outubro!$J$25</f>
        <v>41.76</v>
      </c>
      <c r="W17" s="17">
        <f>[13]Outubro!$J$26</f>
        <v>43.56</v>
      </c>
      <c r="X17" s="17">
        <f>[13]Outubro!$J$27</f>
        <v>42.84</v>
      </c>
      <c r="Y17" s="17">
        <f>[13]Outubro!$J$28</f>
        <v>40.32</v>
      </c>
      <c r="Z17" s="17">
        <f>[13]Outubro!$J$29</f>
        <v>39.6</v>
      </c>
      <c r="AA17" s="17">
        <f>[13]Outubro!$J$30</f>
        <v>44.64</v>
      </c>
      <c r="AB17" s="17">
        <f>[13]Outubro!$J$31</f>
        <v>26.64</v>
      </c>
      <c r="AC17" s="17">
        <f>[13]Outubro!$J$32</f>
        <v>20.16</v>
      </c>
      <c r="AD17" s="17">
        <f>[13]Outubro!$J$33</f>
        <v>40.32</v>
      </c>
      <c r="AE17" s="17">
        <f>[13]Outubro!$J$34</f>
        <v>38.880000000000003</v>
      </c>
      <c r="AF17" s="17">
        <f>[13]Outubro!$J$35</f>
        <v>34.200000000000003</v>
      </c>
      <c r="AG17" s="28">
        <f t="shared" si="1"/>
        <v>84.24</v>
      </c>
      <c r="AH17" s="2"/>
    </row>
    <row r="18" spans="1:34" ht="17.100000000000001" customHeight="1" x14ac:dyDescent="0.2">
      <c r="A18" s="15" t="s">
        <v>9</v>
      </c>
      <c r="B18" s="17">
        <f>[14]Outubro!$J$5</f>
        <v>25.56</v>
      </c>
      <c r="C18" s="17">
        <f>[14]Outubro!$J$6</f>
        <v>33.119999999999997</v>
      </c>
      <c r="D18" s="17">
        <f>[14]Outubro!$J$7</f>
        <v>46.800000000000004</v>
      </c>
      <c r="E18" s="17">
        <f>[14]Outubro!$J$8</f>
        <v>27.720000000000002</v>
      </c>
      <c r="F18" s="17">
        <f>[14]Outubro!$J$9</f>
        <v>29.880000000000003</v>
      </c>
      <c r="G18" s="17">
        <f>[14]Outubro!$J$10</f>
        <v>35.28</v>
      </c>
      <c r="H18" s="17">
        <f>[14]Outubro!$J$11</f>
        <v>31.319999999999997</v>
      </c>
      <c r="I18" s="17">
        <f>[14]Outubro!$J$12</f>
        <v>41.04</v>
      </c>
      <c r="J18" s="17">
        <f>[14]Outubro!$J$13</f>
        <v>48.6</v>
      </c>
      <c r="K18" s="17">
        <f>[14]Outubro!$J$14</f>
        <v>28.44</v>
      </c>
      <c r="L18" s="17">
        <f>[14]Outubro!$J$15</f>
        <v>25.2</v>
      </c>
      <c r="M18" s="17">
        <f>[14]Outubro!$J$16</f>
        <v>34.200000000000003</v>
      </c>
      <c r="N18" s="17">
        <f>[14]Outubro!$J$17</f>
        <v>27</v>
      </c>
      <c r="O18" s="17">
        <f>[14]Outubro!$J$18</f>
        <v>54.72</v>
      </c>
      <c r="P18" s="17">
        <f>[14]Outubro!$J$19</f>
        <v>54</v>
      </c>
      <c r="Q18" s="17">
        <f>[14]Outubro!$J$20</f>
        <v>61.2</v>
      </c>
      <c r="R18" s="17">
        <f>[14]Outubro!$J$21</f>
        <v>29.880000000000003</v>
      </c>
      <c r="S18" s="17">
        <f>[14]Outubro!$J$22</f>
        <v>36</v>
      </c>
      <c r="T18" s="17">
        <f>[14]Outubro!$J$23</f>
        <v>33.119999999999997</v>
      </c>
      <c r="U18" s="17">
        <f>[14]Outubro!$J$24</f>
        <v>40.680000000000007</v>
      </c>
      <c r="V18" s="17">
        <f>[14]Outubro!$J$25</f>
        <v>56.519999999999996</v>
      </c>
      <c r="W18" s="17">
        <f>[14]Outubro!$J$26</f>
        <v>44.28</v>
      </c>
      <c r="X18" s="17">
        <f>[14]Outubro!$J$27</f>
        <v>48.24</v>
      </c>
      <c r="Y18" s="17">
        <f>[14]Outubro!$J$28</f>
        <v>38.880000000000003</v>
      </c>
      <c r="Z18" s="17">
        <f>[14]Outubro!$J$29</f>
        <v>35.28</v>
      </c>
      <c r="AA18" s="17">
        <f>[14]Outubro!$J$30</f>
        <v>32.76</v>
      </c>
      <c r="AB18" s="17">
        <f>[14]Outubro!$J$31</f>
        <v>38.159999999999997</v>
      </c>
      <c r="AC18" s="17">
        <f>[14]Outubro!$J$32</f>
        <v>19.440000000000001</v>
      </c>
      <c r="AD18" s="17">
        <f>[14]Outubro!$J$33</f>
        <v>38.159999999999997</v>
      </c>
      <c r="AE18" s="17">
        <f>[14]Outubro!$J$34</f>
        <v>33.480000000000004</v>
      </c>
      <c r="AF18" s="17">
        <f>[14]Outubro!$J$35</f>
        <v>43.92</v>
      </c>
      <c r="AG18" s="28">
        <f t="shared" ref="AG18:AG25" si="2">MAX(B18:AF18)</f>
        <v>61.2</v>
      </c>
      <c r="AH18" s="2"/>
    </row>
    <row r="19" spans="1:34" ht="17.100000000000001" customHeight="1" x14ac:dyDescent="0.2">
      <c r="A19" s="15" t="s">
        <v>46</v>
      </c>
      <c r="B19" s="17">
        <f>[15]Outubro!$J$5</f>
        <v>24.48</v>
      </c>
      <c r="C19" s="17">
        <f>[15]Outubro!$J$6</f>
        <v>23.759999999999998</v>
      </c>
      <c r="D19" s="17">
        <f>[15]Outubro!$J$7</f>
        <v>28.44</v>
      </c>
      <c r="E19" s="17">
        <f>[15]Outubro!$J$8</f>
        <v>23.040000000000003</v>
      </c>
      <c r="F19" s="17">
        <f>[15]Outubro!$J$9</f>
        <v>22.32</v>
      </c>
      <c r="G19" s="17">
        <f>[15]Outubro!$J$10</f>
        <v>27.36</v>
      </c>
      <c r="H19" s="17">
        <f>[15]Outubro!$J$11</f>
        <v>36.36</v>
      </c>
      <c r="I19" s="17">
        <f>[15]Outubro!$J$12</f>
        <v>37.800000000000004</v>
      </c>
      <c r="J19" s="17">
        <f>[15]Outubro!$J$13</f>
        <v>36.36</v>
      </c>
      <c r="K19" s="17">
        <f>[15]Outubro!$J$14</f>
        <v>27</v>
      </c>
      <c r="L19" s="17">
        <f>[15]Outubro!$J$15</f>
        <v>27.36</v>
      </c>
      <c r="M19" s="17">
        <f>[15]Outubro!$J$16</f>
        <v>25.92</v>
      </c>
      <c r="N19" s="17">
        <f>[15]Outubro!$J$17</f>
        <v>30.6</v>
      </c>
      <c r="O19" s="17">
        <f>[15]Outubro!$J$18</f>
        <v>56.519999999999996</v>
      </c>
      <c r="P19" s="17">
        <f>[15]Outubro!$J$19</f>
        <v>38.159999999999997</v>
      </c>
      <c r="Q19" s="17">
        <f>[15]Outubro!$J$20</f>
        <v>27.36</v>
      </c>
      <c r="R19" s="17">
        <f>[15]Outubro!$J$21</f>
        <v>24.840000000000003</v>
      </c>
      <c r="S19" s="17">
        <f>[15]Outubro!$J$22</f>
        <v>22.68</v>
      </c>
      <c r="T19" s="17">
        <f>[15]Outubro!$J$23</f>
        <v>25.2</v>
      </c>
      <c r="U19" s="17">
        <f>[15]Outubro!$J$24</f>
        <v>34.200000000000003</v>
      </c>
      <c r="V19" s="17">
        <f>[15]Outubro!$J$25</f>
        <v>29.16</v>
      </c>
      <c r="W19" s="17">
        <f>[15]Outubro!$J$26</f>
        <v>35.28</v>
      </c>
      <c r="X19" s="17">
        <f>[15]Outubro!$J$27</f>
        <v>37.440000000000005</v>
      </c>
      <c r="Y19" s="17">
        <f>[15]Outubro!$J$28</f>
        <v>27.720000000000002</v>
      </c>
      <c r="Z19" s="17">
        <f>[15]Outubro!$J$29</f>
        <v>32.4</v>
      </c>
      <c r="AA19" s="17">
        <f>[15]Outubro!$J$30</f>
        <v>30.6</v>
      </c>
      <c r="AB19" s="17">
        <f>[15]Outubro!$J$31</f>
        <v>43.2</v>
      </c>
      <c r="AC19" s="17">
        <f>[15]Outubro!$J$32</f>
        <v>15.840000000000002</v>
      </c>
      <c r="AD19" s="17">
        <f>[15]Outubro!$J$33</f>
        <v>28.08</v>
      </c>
      <c r="AE19" s="17">
        <f>[15]Outubro!$J$34</f>
        <v>51.480000000000004</v>
      </c>
      <c r="AF19" s="17">
        <f>[15]Outubro!$J$35</f>
        <v>28.8</v>
      </c>
      <c r="AG19" s="28">
        <f t="shared" si="2"/>
        <v>56.519999999999996</v>
      </c>
      <c r="AH19" s="2"/>
    </row>
    <row r="20" spans="1:34" ht="17.100000000000001" customHeight="1" x14ac:dyDescent="0.2">
      <c r="A20" s="15" t="s">
        <v>10</v>
      </c>
      <c r="B20" s="17">
        <f>[16]Outubro!$J$5</f>
        <v>27.36</v>
      </c>
      <c r="C20" s="17">
        <f>[16]Outubro!$J$6</f>
        <v>29.16</v>
      </c>
      <c r="D20" s="17">
        <f>[16]Outubro!$J$7</f>
        <v>29.16</v>
      </c>
      <c r="E20" s="17">
        <f>[16]Outubro!$J$8</f>
        <v>16.920000000000002</v>
      </c>
      <c r="F20" s="17">
        <f>[16]Outubro!$J$9</f>
        <v>16.920000000000002</v>
      </c>
      <c r="G20" s="17">
        <f>[16]Outubro!$J$10</f>
        <v>33.480000000000004</v>
      </c>
      <c r="H20" s="17">
        <f>[16]Outubro!$J$11</f>
        <v>40.32</v>
      </c>
      <c r="I20" s="17">
        <f>[16]Outubro!$J$12</f>
        <v>38.519999999999996</v>
      </c>
      <c r="J20" s="17">
        <f>[16]Outubro!$J$13</f>
        <v>45</v>
      </c>
      <c r="K20" s="17">
        <f>[16]Outubro!$J$14</f>
        <v>27.36</v>
      </c>
      <c r="L20" s="17">
        <f>[16]Outubro!$J$15</f>
        <v>28.44</v>
      </c>
      <c r="M20" s="17">
        <f>[16]Outubro!$J$16</f>
        <v>28.8</v>
      </c>
      <c r="N20" s="17">
        <f>[16]Outubro!$J$17</f>
        <v>25.56</v>
      </c>
      <c r="O20" s="17">
        <f>[16]Outubro!$J$18</f>
        <v>49.32</v>
      </c>
      <c r="P20" s="17">
        <f>[16]Outubro!$J$19</f>
        <v>55.440000000000005</v>
      </c>
      <c r="Q20" s="17">
        <f>[16]Outubro!$J$20</f>
        <v>41.04</v>
      </c>
      <c r="R20" s="17">
        <f>[16]Outubro!$J$21</f>
        <v>31.319999999999997</v>
      </c>
      <c r="S20" s="17">
        <f>[16]Outubro!$J$22</f>
        <v>23.759999999999998</v>
      </c>
      <c r="T20" s="17">
        <f>[16]Outubro!$J$23</f>
        <v>37.440000000000005</v>
      </c>
      <c r="U20" s="17">
        <f>[16]Outubro!$J$24</f>
        <v>39.96</v>
      </c>
      <c r="V20" s="17">
        <f>[16]Outubro!$J$25</f>
        <v>47.88</v>
      </c>
      <c r="W20" s="17">
        <f>[16]Outubro!$J$26</f>
        <v>39.96</v>
      </c>
      <c r="X20" s="17">
        <f>[16]Outubro!$J$27</f>
        <v>42.480000000000004</v>
      </c>
      <c r="Y20" s="17">
        <f>[16]Outubro!$J$28</f>
        <v>32.4</v>
      </c>
      <c r="Z20" s="17">
        <f>[16]Outubro!$J$29</f>
        <v>34.200000000000003</v>
      </c>
      <c r="AA20" s="17">
        <f>[16]Outubro!$J$30</f>
        <v>43.2</v>
      </c>
      <c r="AB20" s="17">
        <f>[16]Outubro!$J$31</f>
        <v>38.159999999999997</v>
      </c>
      <c r="AC20" s="17">
        <f>[16]Outubro!$J$32</f>
        <v>18</v>
      </c>
      <c r="AD20" s="17">
        <f>[16]Outubro!$J$33</f>
        <v>39.96</v>
      </c>
      <c r="AE20" s="17">
        <f>[16]Outubro!$J$34</f>
        <v>33.840000000000003</v>
      </c>
      <c r="AF20" s="17">
        <f>[16]Outubro!$J$35</f>
        <v>32.04</v>
      </c>
      <c r="AG20" s="28">
        <f t="shared" si="2"/>
        <v>55.440000000000005</v>
      </c>
      <c r="AH20" s="2"/>
    </row>
    <row r="21" spans="1:34" ht="17.100000000000001" customHeight="1" x14ac:dyDescent="0.2">
      <c r="A21" s="15" t="s">
        <v>11</v>
      </c>
      <c r="B21" s="17">
        <f>[17]Outubro!$J$5</f>
        <v>24.48</v>
      </c>
      <c r="C21" s="17">
        <f>[17]Outubro!$J$6</f>
        <v>34.92</v>
      </c>
      <c r="D21" s="17">
        <f>[17]Outubro!$J$7</f>
        <v>35.28</v>
      </c>
      <c r="E21" s="17">
        <f>[17]Outubro!$J$8</f>
        <v>24.12</v>
      </c>
      <c r="F21" s="17">
        <f>[17]Outubro!$J$9</f>
        <v>21.96</v>
      </c>
      <c r="G21" s="17">
        <f>[17]Outubro!$J$10</f>
        <v>30.6</v>
      </c>
      <c r="H21" s="17">
        <f>[17]Outubro!$J$11</f>
        <v>39.96</v>
      </c>
      <c r="I21" s="17">
        <f>[17]Outubro!$J$12</f>
        <v>41.04</v>
      </c>
      <c r="J21" s="17">
        <f>[17]Outubro!$J$13</f>
        <v>54</v>
      </c>
      <c r="K21" s="17">
        <f>[17]Outubro!$J$14</f>
        <v>25.2</v>
      </c>
      <c r="L21" s="17">
        <f>[17]Outubro!$J$15</f>
        <v>26.28</v>
      </c>
      <c r="M21" s="17">
        <f>[17]Outubro!$J$16</f>
        <v>34.200000000000003</v>
      </c>
      <c r="N21" s="17">
        <f>[17]Outubro!$J$17</f>
        <v>24.840000000000003</v>
      </c>
      <c r="O21" s="17">
        <f>[17]Outubro!$J$18</f>
        <v>42.84</v>
      </c>
      <c r="P21" s="17">
        <f>[17]Outubro!$J$19</f>
        <v>48.6</v>
      </c>
      <c r="Q21" s="17">
        <f>[17]Outubro!$J$20</f>
        <v>52.2</v>
      </c>
      <c r="R21" s="17">
        <f>[17]Outubro!$J$21</f>
        <v>27</v>
      </c>
      <c r="S21" s="17">
        <f>[17]Outubro!$J$22</f>
        <v>28.08</v>
      </c>
      <c r="T21" s="17">
        <f>[17]Outubro!$J$23</f>
        <v>27</v>
      </c>
      <c r="U21" s="17">
        <f>[17]Outubro!$J$24</f>
        <v>50.4</v>
      </c>
      <c r="V21" s="17">
        <f>[17]Outubro!$J$25</f>
        <v>50.04</v>
      </c>
      <c r="W21" s="17">
        <f>[17]Outubro!$J$26</f>
        <v>55.800000000000004</v>
      </c>
      <c r="X21" s="17">
        <f>[17]Outubro!$J$27</f>
        <v>37.800000000000004</v>
      </c>
      <c r="Y21" s="17">
        <f>[17]Outubro!$J$28</f>
        <v>35.28</v>
      </c>
      <c r="Z21" s="17">
        <f>[17]Outubro!$J$29</f>
        <v>38.159999999999997</v>
      </c>
      <c r="AA21" s="17">
        <f>[17]Outubro!$J$30</f>
        <v>33.480000000000004</v>
      </c>
      <c r="AB21" s="17">
        <f>[17]Outubro!$J$31</f>
        <v>30.6</v>
      </c>
      <c r="AC21" s="17">
        <f>[17]Outubro!$J$32</f>
        <v>18</v>
      </c>
      <c r="AD21" s="17">
        <f>[17]Outubro!$J$33</f>
        <v>33.840000000000003</v>
      </c>
      <c r="AE21" s="17">
        <f>[17]Outubro!$J$34</f>
        <v>25.2</v>
      </c>
      <c r="AF21" s="17">
        <f>[17]Outubro!$J$35</f>
        <v>29.52</v>
      </c>
      <c r="AG21" s="28">
        <f t="shared" si="2"/>
        <v>55.800000000000004</v>
      </c>
      <c r="AH21" s="2"/>
    </row>
    <row r="22" spans="1:34" ht="17.100000000000001" customHeight="1" x14ac:dyDescent="0.2">
      <c r="A22" s="15" t="s">
        <v>12</v>
      </c>
      <c r="B22" s="17">
        <f>[18]Outubro!$J$5</f>
        <v>20.88</v>
      </c>
      <c r="C22" s="17">
        <f>[18]Outubro!$J$6</f>
        <v>20.52</v>
      </c>
      <c r="D22" s="17">
        <f>[18]Outubro!$J$7</f>
        <v>33.480000000000004</v>
      </c>
      <c r="E22" s="17">
        <f>[18]Outubro!$J$8</f>
        <v>18.720000000000002</v>
      </c>
      <c r="F22" s="17">
        <f>[18]Outubro!$J$9</f>
        <v>16.2</v>
      </c>
      <c r="G22" s="17">
        <f>[18]Outubro!$J$10</f>
        <v>20.16</v>
      </c>
      <c r="H22" s="17">
        <f>[18]Outubro!$J$11</f>
        <v>24.840000000000003</v>
      </c>
      <c r="I22" s="17">
        <f>[18]Outubro!$J$12</f>
        <v>28.08</v>
      </c>
      <c r="J22" s="17">
        <f>[18]Outubro!$J$13</f>
        <v>29.52</v>
      </c>
      <c r="K22" s="17">
        <f>[18]Outubro!$J$14</f>
        <v>23.759999999999998</v>
      </c>
      <c r="L22" s="17">
        <f>[18]Outubro!$J$15</f>
        <v>20.88</v>
      </c>
      <c r="M22" s="17">
        <f>[18]Outubro!$J$16</f>
        <v>20.52</v>
      </c>
      <c r="N22" s="17">
        <f>[18]Outubro!$J$17</f>
        <v>26.64</v>
      </c>
      <c r="O22" s="17">
        <f>[18]Outubro!$J$18</f>
        <v>46.080000000000005</v>
      </c>
      <c r="P22" s="17">
        <f>[18]Outubro!$J$19</f>
        <v>42.84</v>
      </c>
      <c r="Q22" s="17">
        <f>[18]Outubro!$J$20</f>
        <v>27</v>
      </c>
      <c r="R22" s="17">
        <f>[18]Outubro!$J$21</f>
        <v>19.079999999999998</v>
      </c>
      <c r="S22" s="17">
        <f>[18]Outubro!$J$22</f>
        <v>20.88</v>
      </c>
      <c r="T22" s="17">
        <f>[18]Outubro!$J$23</f>
        <v>24.48</v>
      </c>
      <c r="U22" s="17">
        <f>[18]Outubro!$J$24</f>
        <v>35.28</v>
      </c>
      <c r="V22" s="17">
        <f>[18]Outubro!$J$25</f>
        <v>41.76</v>
      </c>
      <c r="W22" s="17">
        <f>[18]Outubro!$J$26</f>
        <v>30.6</v>
      </c>
      <c r="X22" s="17">
        <f>[18]Outubro!$J$27</f>
        <v>20.52</v>
      </c>
      <c r="Y22" s="17">
        <f>[18]Outubro!$J$28</f>
        <v>20.52</v>
      </c>
      <c r="Z22" s="17">
        <f>[18]Outubro!$J$29</f>
        <v>30.240000000000002</v>
      </c>
      <c r="AA22" s="17">
        <f>[18]Outubro!$J$30</f>
        <v>22.68</v>
      </c>
      <c r="AB22" s="17">
        <f>[18]Outubro!$J$31</f>
        <v>30.240000000000002</v>
      </c>
      <c r="AC22" s="17">
        <f>[18]Outubro!$J$32</f>
        <v>26.28</v>
      </c>
      <c r="AD22" s="17">
        <f>[18]Outubro!$J$33</f>
        <v>22.68</v>
      </c>
      <c r="AE22" s="17">
        <f>[18]Outubro!$J$34</f>
        <v>32.04</v>
      </c>
      <c r="AF22" s="17">
        <f>[18]Outubro!$J$35</f>
        <v>21.6</v>
      </c>
      <c r="AG22" s="28">
        <f t="shared" si="2"/>
        <v>46.080000000000005</v>
      </c>
      <c r="AH22" s="2"/>
    </row>
    <row r="23" spans="1:34" ht="17.100000000000001" customHeight="1" x14ac:dyDescent="0.2">
      <c r="A23" s="15" t="s">
        <v>13</v>
      </c>
      <c r="B23" s="17" t="str">
        <f>[19]Outubro!$J$5</f>
        <v>*</v>
      </c>
      <c r="C23" s="17">
        <f>[19]Outubro!$J$6</f>
        <v>26.28</v>
      </c>
      <c r="D23" s="17">
        <f>[19]Outubro!$J$7</f>
        <v>39.96</v>
      </c>
      <c r="E23" s="17">
        <f>[19]Outubro!$J$8</f>
        <v>32.76</v>
      </c>
      <c r="F23" s="17">
        <f>[19]Outubro!$J$9</f>
        <v>18</v>
      </c>
      <c r="G23" s="17">
        <f>[19]Outubro!$J$10</f>
        <v>23.400000000000002</v>
      </c>
      <c r="H23" s="17">
        <f>[19]Outubro!$J$11</f>
        <v>45.36</v>
      </c>
      <c r="I23" s="17">
        <f>[19]Outubro!$J$12</f>
        <v>34.92</v>
      </c>
      <c r="J23" s="17">
        <f>[19]Outubro!$J$13</f>
        <v>34.92</v>
      </c>
      <c r="K23" s="17">
        <f>[19]Outubro!$J$14</f>
        <v>37.800000000000004</v>
      </c>
      <c r="L23" s="17">
        <f>[19]Outubro!$J$15</f>
        <v>33.480000000000004</v>
      </c>
      <c r="M23" s="17">
        <f>[19]Outubro!$J$16</f>
        <v>30.96</v>
      </c>
      <c r="N23" s="17">
        <f>[19]Outubro!$J$17</f>
        <v>32.4</v>
      </c>
      <c r="O23" s="17">
        <f>[19]Outubro!$J$18</f>
        <v>51.480000000000004</v>
      </c>
      <c r="P23" s="17">
        <f>[19]Outubro!$J$19</f>
        <v>49.680000000000007</v>
      </c>
      <c r="Q23" s="17">
        <f>[19]Outubro!$J$20</f>
        <v>28.8</v>
      </c>
      <c r="R23" s="17">
        <f>[19]Outubro!$J$21</f>
        <v>34.56</v>
      </c>
      <c r="S23" s="17">
        <f>[19]Outubro!$J$22</f>
        <v>33.480000000000004</v>
      </c>
      <c r="T23" s="17">
        <f>[19]Outubro!$J$23</f>
        <v>31.319999999999997</v>
      </c>
      <c r="U23" s="17">
        <f>[19]Outubro!$J$24</f>
        <v>48.24</v>
      </c>
      <c r="V23" s="17">
        <f>[19]Outubro!$J$25</f>
        <v>51.84</v>
      </c>
      <c r="W23" s="17">
        <f>[19]Outubro!$J$26</f>
        <v>42.480000000000004</v>
      </c>
      <c r="X23" s="17">
        <f>[19]Outubro!$J$27</f>
        <v>56.519999999999996</v>
      </c>
      <c r="Y23" s="17">
        <f>[19]Outubro!$J$28</f>
        <v>30.240000000000002</v>
      </c>
      <c r="Z23" s="17">
        <f>[19]Outubro!$J$29</f>
        <v>41.4</v>
      </c>
      <c r="AA23" s="17">
        <f>[19]Outubro!$J$30</f>
        <v>20.52</v>
      </c>
      <c r="AB23" s="17" t="str">
        <f>[19]Outubro!$J$31</f>
        <v>*</v>
      </c>
      <c r="AC23" s="17" t="str">
        <f>[19]Outubro!$J$32</f>
        <v>*</v>
      </c>
      <c r="AD23" s="17" t="str">
        <f>[19]Outubro!$J$33</f>
        <v>*</v>
      </c>
      <c r="AE23" s="17" t="str">
        <f>[19]Outubro!$J$34</f>
        <v>*</v>
      </c>
      <c r="AF23" s="17" t="str">
        <f>[19]Outubro!$J$35</f>
        <v>*</v>
      </c>
      <c r="AG23" s="28">
        <f t="shared" si="2"/>
        <v>56.519999999999996</v>
      </c>
      <c r="AH23" s="2"/>
    </row>
    <row r="24" spans="1:34" ht="17.100000000000001" customHeight="1" x14ac:dyDescent="0.2">
      <c r="A24" s="15" t="s">
        <v>14</v>
      </c>
      <c r="B24" s="17">
        <f>[20]Outubro!$J$5</f>
        <v>22.32</v>
      </c>
      <c r="C24" s="17">
        <f>[20]Outubro!$J$6</f>
        <v>24.840000000000003</v>
      </c>
      <c r="D24" s="17">
        <f>[20]Outubro!$J$7</f>
        <v>42.84</v>
      </c>
      <c r="E24" s="17">
        <f>[20]Outubro!$J$8</f>
        <v>29.52</v>
      </c>
      <c r="F24" s="17">
        <f>[20]Outubro!$J$9</f>
        <v>26.28</v>
      </c>
      <c r="G24" s="17">
        <f>[20]Outubro!$J$10</f>
        <v>25.56</v>
      </c>
      <c r="H24" s="17">
        <f>[20]Outubro!$J$11</f>
        <v>33.480000000000004</v>
      </c>
      <c r="I24" s="17">
        <f>[20]Outubro!$J$12</f>
        <v>47.16</v>
      </c>
      <c r="J24" s="17">
        <f>[20]Outubro!$J$13</f>
        <v>56.88</v>
      </c>
      <c r="K24" s="17">
        <f>[20]Outubro!$J$14</f>
        <v>27.720000000000002</v>
      </c>
      <c r="L24" s="17">
        <f>[20]Outubro!$J$15</f>
        <v>33.840000000000003</v>
      </c>
      <c r="M24" s="17">
        <f>[20]Outubro!$J$16</f>
        <v>52.92</v>
      </c>
      <c r="N24" s="17">
        <f>[20]Outubro!$J$17</f>
        <v>41.4</v>
      </c>
      <c r="O24" s="17">
        <f>[20]Outubro!$J$18</f>
        <v>45.72</v>
      </c>
      <c r="P24" s="17">
        <f>[20]Outubro!$J$19</f>
        <v>36.36</v>
      </c>
      <c r="Q24" s="17">
        <f>[20]Outubro!$J$20</f>
        <v>29.880000000000003</v>
      </c>
      <c r="R24" s="17">
        <f>[20]Outubro!$J$21</f>
        <v>36</v>
      </c>
      <c r="S24" s="17">
        <f>[20]Outubro!$J$22</f>
        <v>34.92</v>
      </c>
      <c r="T24" s="17">
        <f>[20]Outubro!$J$23</f>
        <v>29.16</v>
      </c>
      <c r="U24" s="17">
        <f>[20]Outubro!$J$24</f>
        <v>38.519999999999996</v>
      </c>
      <c r="V24" s="17">
        <f>[20]Outubro!$J$25</f>
        <v>30.96</v>
      </c>
      <c r="W24" s="17">
        <f>[20]Outubro!$J$26</f>
        <v>41.76</v>
      </c>
      <c r="X24" s="17">
        <f>[20]Outubro!$J$27</f>
        <v>61.560000000000009</v>
      </c>
      <c r="Y24" s="17">
        <f>[20]Outubro!$J$28</f>
        <v>24.840000000000003</v>
      </c>
      <c r="Z24" s="17">
        <f>[20]Outubro!$J$29</f>
        <v>34.200000000000003</v>
      </c>
      <c r="AA24" s="17">
        <f>[20]Outubro!$J$30</f>
        <v>32.04</v>
      </c>
      <c r="AB24" s="17">
        <f>[20]Outubro!$J$31</f>
        <v>58.680000000000007</v>
      </c>
      <c r="AC24" s="17">
        <f>[20]Outubro!$J$32</f>
        <v>23.759999999999998</v>
      </c>
      <c r="AD24" s="17">
        <f>[20]Outubro!$J$33</f>
        <v>30.240000000000002</v>
      </c>
      <c r="AE24" s="17">
        <f>[20]Outubro!$J$34</f>
        <v>33.480000000000004</v>
      </c>
      <c r="AF24" s="17">
        <f>[20]Outubro!$J$35</f>
        <v>22.32</v>
      </c>
      <c r="AG24" s="28">
        <f t="shared" si="2"/>
        <v>61.560000000000009</v>
      </c>
      <c r="AH24" s="2"/>
    </row>
    <row r="25" spans="1:34" ht="17.100000000000001" customHeight="1" x14ac:dyDescent="0.2">
      <c r="A25" s="15" t="s">
        <v>15</v>
      </c>
      <c r="B25" s="17">
        <f>[21]Outubro!$J$5</f>
        <v>36.72</v>
      </c>
      <c r="C25" s="17">
        <f>[21]Outubro!$J$6</f>
        <v>38.880000000000003</v>
      </c>
      <c r="D25" s="17">
        <f>[21]Outubro!$J$7</f>
        <v>43.56</v>
      </c>
      <c r="E25" s="17">
        <f>[21]Outubro!$J$8</f>
        <v>30.96</v>
      </c>
      <c r="F25" s="17">
        <f>[21]Outubro!$J$9</f>
        <v>30.96</v>
      </c>
      <c r="G25" s="17">
        <f>[21]Outubro!$J$10</f>
        <v>45.72</v>
      </c>
      <c r="H25" s="17">
        <f>[21]Outubro!$J$11</f>
        <v>46.080000000000005</v>
      </c>
      <c r="I25" s="17">
        <f>[21]Outubro!$J$12</f>
        <v>51.480000000000004</v>
      </c>
      <c r="J25" s="17">
        <f>[21]Outubro!$J$13</f>
        <v>37.800000000000004</v>
      </c>
      <c r="K25" s="17">
        <f>[21]Outubro!$J$14</f>
        <v>29.880000000000003</v>
      </c>
      <c r="L25" s="17">
        <f>[21]Outubro!$J$15</f>
        <v>33.480000000000004</v>
      </c>
      <c r="M25" s="17">
        <f>[21]Outubro!$J$16</f>
        <v>33.480000000000004</v>
      </c>
      <c r="N25" s="17">
        <f>[21]Outubro!$J$17</f>
        <v>41.76</v>
      </c>
      <c r="O25" s="17">
        <f>[21]Outubro!$J$18</f>
        <v>57.960000000000008</v>
      </c>
      <c r="P25" s="17">
        <f>[21]Outubro!$J$19</f>
        <v>53.64</v>
      </c>
      <c r="Q25" s="17">
        <f>[21]Outubro!$J$20</f>
        <v>45.72</v>
      </c>
      <c r="R25" s="17">
        <f>[21]Outubro!$J$21</f>
        <v>37.800000000000004</v>
      </c>
      <c r="S25" s="17">
        <f>[21]Outubro!$J$22</f>
        <v>37.440000000000005</v>
      </c>
      <c r="T25" s="17">
        <f>[21]Outubro!$J$23</f>
        <v>46.800000000000004</v>
      </c>
      <c r="U25" s="17">
        <f>[21]Outubro!$J$24</f>
        <v>48.96</v>
      </c>
      <c r="V25" s="17">
        <f>[21]Outubro!$J$25</f>
        <v>44.64</v>
      </c>
      <c r="W25" s="17">
        <f>[21]Outubro!$J$26</f>
        <v>45.36</v>
      </c>
      <c r="X25" s="17">
        <f>[21]Outubro!$J$27</f>
        <v>54</v>
      </c>
      <c r="Y25" s="17">
        <f>[21]Outubro!$J$28</f>
        <v>40.680000000000007</v>
      </c>
      <c r="Z25" s="17">
        <f>[21]Outubro!$J$29</f>
        <v>46.440000000000005</v>
      </c>
      <c r="AA25" s="17">
        <f>[21]Outubro!$J$30</f>
        <v>34.200000000000003</v>
      </c>
      <c r="AB25" s="17">
        <f>[21]Outubro!$J$31</f>
        <v>58.32</v>
      </c>
      <c r="AC25" s="17">
        <f>[21]Outubro!$J$32</f>
        <v>23.040000000000003</v>
      </c>
      <c r="AD25" s="17">
        <f>[21]Outubro!$J$33</f>
        <v>46.440000000000005</v>
      </c>
      <c r="AE25" s="17">
        <f>[21]Outubro!$J$34</f>
        <v>39.96</v>
      </c>
      <c r="AF25" s="17">
        <f>[21]Outubro!$J$35</f>
        <v>33.119999999999997</v>
      </c>
      <c r="AG25" s="28">
        <f t="shared" si="2"/>
        <v>58.32</v>
      </c>
      <c r="AH25" s="2"/>
    </row>
    <row r="26" spans="1:34" ht="17.100000000000001" customHeight="1" x14ac:dyDescent="0.2">
      <c r="A26" s="15" t="s">
        <v>16</v>
      </c>
      <c r="B26" s="17">
        <f>[22]Outubro!$J$5</f>
        <v>28.08</v>
      </c>
      <c r="C26" s="17">
        <f>[22]Outubro!$J$6</f>
        <v>31.319999999999997</v>
      </c>
      <c r="D26" s="17">
        <f>[22]Outubro!$J$7</f>
        <v>38.159999999999997</v>
      </c>
      <c r="E26" s="17">
        <f>[22]Outubro!$J$8</f>
        <v>33.480000000000004</v>
      </c>
      <c r="F26" s="17">
        <f>[22]Outubro!$J$9</f>
        <v>25.92</v>
      </c>
      <c r="G26" s="17">
        <f>[22]Outubro!$J$10</f>
        <v>35.28</v>
      </c>
      <c r="H26" s="17">
        <f>[22]Outubro!$J$11</f>
        <v>46.440000000000005</v>
      </c>
      <c r="I26" s="17">
        <f>[22]Outubro!$J$12</f>
        <v>41.04</v>
      </c>
      <c r="J26" s="17">
        <f>[22]Outubro!$J$13</f>
        <v>37.440000000000005</v>
      </c>
      <c r="K26" s="17">
        <f>[22]Outubro!$J$14</f>
        <v>32.76</v>
      </c>
      <c r="L26" s="17">
        <f>[22]Outubro!$J$15</f>
        <v>29.16</v>
      </c>
      <c r="M26" s="17">
        <f>[22]Outubro!$J$16</f>
        <v>31.319999999999997</v>
      </c>
      <c r="N26" s="17">
        <f>[22]Outubro!$J$17</f>
        <v>25.92</v>
      </c>
      <c r="O26" s="17">
        <f>[22]Outubro!$J$18</f>
        <v>55.080000000000005</v>
      </c>
      <c r="P26" s="17">
        <f>[22]Outubro!$J$19</f>
        <v>45.72</v>
      </c>
      <c r="Q26" s="17">
        <f>[22]Outubro!$J$20</f>
        <v>48.96</v>
      </c>
      <c r="R26" s="17">
        <f>[22]Outubro!$J$21</f>
        <v>30.6</v>
      </c>
      <c r="S26" s="17">
        <f>[22]Outubro!$J$22</f>
        <v>27.720000000000002</v>
      </c>
      <c r="T26" s="17">
        <f>[22]Outubro!$J$23</f>
        <v>37.080000000000005</v>
      </c>
      <c r="U26" s="17">
        <f>[22]Outubro!$J$24</f>
        <v>41.76</v>
      </c>
      <c r="V26" s="17">
        <f>[22]Outubro!$J$25</f>
        <v>29.52</v>
      </c>
      <c r="W26" s="17">
        <f>[22]Outubro!$J$26</f>
        <v>38.880000000000003</v>
      </c>
      <c r="X26" s="17">
        <f>[22]Outubro!$J$27</f>
        <v>34.92</v>
      </c>
      <c r="Y26" s="17">
        <f>[22]Outubro!$J$28</f>
        <v>26.28</v>
      </c>
      <c r="Z26" s="17">
        <f>[22]Outubro!$J$29</f>
        <v>41.76</v>
      </c>
      <c r="AA26" s="17">
        <f>[22]Outubro!$J$30</f>
        <v>53.64</v>
      </c>
      <c r="AB26" s="17">
        <f>[22]Outubro!$J$31</f>
        <v>48.6</v>
      </c>
      <c r="AC26" s="17">
        <f>[22]Outubro!$J$32</f>
        <v>29.880000000000003</v>
      </c>
      <c r="AD26" s="17">
        <f>[22]Outubro!$J$33</f>
        <v>26.64</v>
      </c>
      <c r="AE26" s="17">
        <f>[22]Outubro!$J$34</f>
        <v>42.84</v>
      </c>
      <c r="AF26" s="17">
        <f>[22]Outubro!$J$35</f>
        <v>28.44</v>
      </c>
      <c r="AG26" s="28">
        <f t="shared" ref="AG26:AG32" si="3">MAX(B26:AF26)</f>
        <v>55.080000000000005</v>
      </c>
      <c r="AH26" s="2"/>
    </row>
    <row r="27" spans="1:34" ht="17.100000000000001" customHeight="1" x14ac:dyDescent="0.2">
      <c r="A27" s="15" t="s">
        <v>17</v>
      </c>
      <c r="B27" s="17">
        <f>[23]Outubro!$J$5</f>
        <v>27.720000000000002</v>
      </c>
      <c r="C27" s="17">
        <f>[23]Outubro!$J$6</f>
        <v>36.72</v>
      </c>
      <c r="D27" s="17">
        <f>[23]Outubro!$J$7</f>
        <v>39.96</v>
      </c>
      <c r="E27" s="17">
        <f>[23]Outubro!$J$8</f>
        <v>26.64</v>
      </c>
      <c r="F27" s="17">
        <f>[23]Outubro!$J$9</f>
        <v>24.12</v>
      </c>
      <c r="G27" s="17">
        <f>[23]Outubro!$J$10</f>
        <v>31.319999999999997</v>
      </c>
      <c r="H27" s="17">
        <f>[23]Outubro!$J$11</f>
        <v>46.440000000000005</v>
      </c>
      <c r="I27" s="17">
        <f>[23]Outubro!$J$12</f>
        <v>48.24</v>
      </c>
      <c r="J27" s="17">
        <f>[23]Outubro!$J$13</f>
        <v>52.2</v>
      </c>
      <c r="K27" s="17">
        <f>[23]Outubro!$J$14</f>
        <v>28.8</v>
      </c>
      <c r="L27" s="17">
        <f>[23]Outubro!$J$15</f>
        <v>28.08</v>
      </c>
      <c r="M27" s="17">
        <f>[23]Outubro!$J$16</f>
        <v>37.080000000000005</v>
      </c>
      <c r="N27" s="17">
        <f>[23]Outubro!$J$17</f>
        <v>29.880000000000003</v>
      </c>
      <c r="O27" s="17">
        <f>[23]Outubro!$J$18</f>
        <v>55.800000000000004</v>
      </c>
      <c r="P27" s="17">
        <f>[23]Outubro!$J$19</f>
        <v>63</v>
      </c>
      <c r="Q27" s="17">
        <f>[23]Outubro!$J$20</f>
        <v>42.480000000000004</v>
      </c>
      <c r="R27" s="17">
        <f>[23]Outubro!$J$21</f>
        <v>22.68</v>
      </c>
      <c r="S27" s="17">
        <f>[23]Outubro!$J$22</f>
        <v>27.720000000000002</v>
      </c>
      <c r="T27" s="17">
        <f>[23]Outubro!$J$23</f>
        <v>32.76</v>
      </c>
      <c r="U27" s="17">
        <f>[23]Outubro!$J$24</f>
        <v>49.680000000000007</v>
      </c>
      <c r="V27" s="17">
        <f>[23]Outubro!$J$25</f>
        <v>50.76</v>
      </c>
      <c r="W27" s="17">
        <f>[23]Outubro!$J$26</f>
        <v>48.6</v>
      </c>
      <c r="X27" s="17">
        <f>[23]Outubro!$J$27</f>
        <v>40.32</v>
      </c>
      <c r="Y27" s="17">
        <f>[23]Outubro!$J$28</f>
        <v>29.52</v>
      </c>
      <c r="Z27" s="17">
        <f>[23]Outubro!$J$29</f>
        <v>50.4</v>
      </c>
      <c r="AA27" s="17">
        <f>[23]Outubro!$J$30</f>
        <v>49.32</v>
      </c>
      <c r="AB27" s="17">
        <f>[23]Outubro!$J$31</f>
        <v>39.24</v>
      </c>
      <c r="AC27" s="17">
        <f>[23]Outubro!$J$32</f>
        <v>30.240000000000002</v>
      </c>
      <c r="AD27" s="17">
        <f>[23]Outubro!$J$33</f>
        <v>37.080000000000005</v>
      </c>
      <c r="AE27" s="17">
        <f>[23]Outubro!$J$34</f>
        <v>30.96</v>
      </c>
      <c r="AF27" s="17">
        <f>[23]Outubro!$J$35</f>
        <v>32.4</v>
      </c>
      <c r="AG27" s="28">
        <f t="shared" si="3"/>
        <v>63</v>
      </c>
      <c r="AH27" s="2"/>
    </row>
    <row r="28" spans="1:34" ht="17.100000000000001" customHeight="1" x14ac:dyDescent="0.2">
      <c r="A28" s="15" t="s">
        <v>18</v>
      </c>
      <c r="B28" s="17">
        <f>[24]Outubro!$J$5</f>
        <v>27</v>
      </c>
      <c r="C28" s="17">
        <f>[24]Outubro!$J$6</f>
        <v>34.56</v>
      </c>
      <c r="D28" s="17">
        <f>[24]Outubro!$J$7</f>
        <v>25.2</v>
      </c>
      <c r="E28" s="17">
        <f>[24]Outubro!$J$8</f>
        <v>30.6</v>
      </c>
      <c r="F28" s="17">
        <f>[24]Outubro!$J$9</f>
        <v>25.56</v>
      </c>
      <c r="G28" s="17">
        <f>[24]Outubro!$J$10</f>
        <v>30.96</v>
      </c>
      <c r="H28" s="17">
        <f>[24]Outubro!$J$11</f>
        <v>42.480000000000004</v>
      </c>
      <c r="I28" s="17">
        <f>[24]Outubro!$J$12</f>
        <v>56.519999999999996</v>
      </c>
      <c r="J28" s="17">
        <f>[24]Outubro!$J$13</f>
        <v>38.880000000000003</v>
      </c>
      <c r="K28" s="17">
        <f>[24]Outubro!$J$14</f>
        <v>51.480000000000004</v>
      </c>
      <c r="L28" s="17">
        <f>[24]Outubro!$J$15</f>
        <v>27.36</v>
      </c>
      <c r="M28" s="17">
        <f>[24]Outubro!$J$16</f>
        <v>35.28</v>
      </c>
      <c r="N28" s="17">
        <f>[24]Outubro!$J$17</f>
        <v>33.119999999999997</v>
      </c>
      <c r="O28" s="17">
        <f>[24]Outubro!$J$18</f>
        <v>44.28</v>
      </c>
      <c r="P28" s="17">
        <f>[24]Outubro!$J$19</f>
        <v>47.16</v>
      </c>
      <c r="Q28" s="17">
        <f>[24]Outubro!$J$20</f>
        <v>60.480000000000004</v>
      </c>
      <c r="R28" s="17">
        <f>[24]Outubro!$J$21</f>
        <v>39.96</v>
      </c>
      <c r="S28" s="17">
        <f>[24]Outubro!$J$22</f>
        <v>49.32</v>
      </c>
      <c r="T28" s="17">
        <f>[24]Outubro!$J$23</f>
        <v>34.92</v>
      </c>
      <c r="U28" s="17">
        <f>[24]Outubro!$J$24</f>
        <v>51.84</v>
      </c>
      <c r="V28" s="17">
        <f>[24]Outubro!$J$25</f>
        <v>47.519999999999996</v>
      </c>
      <c r="W28" s="17">
        <f>[24]Outubro!$J$26</f>
        <v>50.76</v>
      </c>
      <c r="X28" s="17">
        <f>[24]Outubro!$J$27</f>
        <v>36.72</v>
      </c>
      <c r="Y28" s="17">
        <f>[24]Outubro!$J$28</f>
        <v>36.72</v>
      </c>
      <c r="Z28" s="17">
        <f>[24]Outubro!$J$29</f>
        <v>70.2</v>
      </c>
      <c r="AA28" s="17">
        <f>[24]Outubro!$J$30</f>
        <v>30.96</v>
      </c>
      <c r="AB28" s="17">
        <f>[24]Outubro!$J$31</f>
        <v>59.4</v>
      </c>
      <c r="AC28" s="17">
        <f>[24]Outubro!$J$32</f>
        <v>32.76</v>
      </c>
      <c r="AD28" s="17">
        <f>[24]Outubro!$J$33</f>
        <v>30.6</v>
      </c>
      <c r="AE28" s="17">
        <f>[24]Outubro!$J$34</f>
        <v>35.28</v>
      </c>
      <c r="AF28" s="17">
        <f>[24]Outubro!$J$35</f>
        <v>27.720000000000002</v>
      </c>
      <c r="AG28" s="28">
        <f t="shared" si="3"/>
        <v>70.2</v>
      </c>
      <c r="AH28" s="2"/>
    </row>
    <row r="29" spans="1:34" ht="17.100000000000001" customHeight="1" x14ac:dyDescent="0.2">
      <c r="A29" s="15" t="s">
        <v>19</v>
      </c>
      <c r="B29" s="17">
        <f>[25]Outubro!$J$5</f>
        <v>35.64</v>
      </c>
      <c r="C29" s="17">
        <f>[25]Outubro!$J$6</f>
        <v>42.12</v>
      </c>
      <c r="D29" s="17">
        <f>[25]Outubro!$J$7</f>
        <v>38.159999999999997</v>
      </c>
      <c r="E29" s="17">
        <f>[25]Outubro!$J$8</f>
        <v>24.840000000000003</v>
      </c>
      <c r="F29" s="17">
        <f>[25]Outubro!$J$9</f>
        <v>26.64</v>
      </c>
      <c r="G29" s="17">
        <f>[25]Outubro!$J$10</f>
        <v>37.800000000000004</v>
      </c>
      <c r="H29" s="17">
        <f>[25]Outubro!$J$11</f>
        <v>45</v>
      </c>
      <c r="I29" s="17">
        <f>[25]Outubro!$J$12</f>
        <v>37.440000000000005</v>
      </c>
      <c r="J29" s="17">
        <f>[25]Outubro!$J$13</f>
        <v>35.28</v>
      </c>
      <c r="K29" s="17">
        <f>[25]Outubro!$J$14</f>
        <v>33.119999999999997</v>
      </c>
      <c r="L29" s="17">
        <f>[25]Outubro!$J$15</f>
        <v>30.6</v>
      </c>
      <c r="M29" s="17">
        <f>[25]Outubro!$J$16</f>
        <v>23.759999999999998</v>
      </c>
      <c r="N29" s="17">
        <f>[25]Outubro!$J$17</f>
        <v>30.240000000000002</v>
      </c>
      <c r="O29" s="17">
        <f>[25]Outubro!$J$18</f>
        <v>50.4</v>
      </c>
      <c r="P29" s="17">
        <f>[25]Outubro!$J$19</f>
        <v>57.6</v>
      </c>
      <c r="Q29" s="17">
        <f>[25]Outubro!$J$20</f>
        <v>38.519999999999996</v>
      </c>
      <c r="R29" s="17">
        <f>[25]Outubro!$J$21</f>
        <v>40.680000000000007</v>
      </c>
      <c r="S29" s="17">
        <f>[25]Outubro!$J$22</f>
        <v>34.92</v>
      </c>
      <c r="T29" s="17">
        <f>[25]Outubro!$J$23</f>
        <v>46.080000000000005</v>
      </c>
      <c r="U29" s="17">
        <f>[25]Outubro!$J$24</f>
        <v>48.24</v>
      </c>
      <c r="V29" s="17">
        <f>[25]Outubro!$J$25</f>
        <v>47.16</v>
      </c>
      <c r="W29" s="17">
        <f>[25]Outubro!$J$26</f>
        <v>42.480000000000004</v>
      </c>
      <c r="X29" s="17">
        <f>[25]Outubro!$J$27</f>
        <v>75.239999999999995</v>
      </c>
      <c r="Y29" s="17">
        <f>[25]Outubro!$J$28</f>
        <v>37.440000000000005</v>
      </c>
      <c r="Z29" s="17">
        <f>[25]Outubro!$J$29</f>
        <v>40.680000000000007</v>
      </c>
      <c r="AA29" s="17">
        <f>[25]Outubro!$J$30</f>
        <v>36.36</v>
      </c>
      <c r="AB29" s="17">
        <f>[25]Outubro!$J$31</f>
        <v>32.76</v>
      </c>
      <c r="AC29" s="17">
        <f>[25]Outubro!$J$32</f>
        <v>16.920000000000002</v>
      </c>
      <c r="AD29" s="17">
        <f>[25]Outubro!$J$33</f>
        <v>44.28</v>
      </c>
      <c r="AE29" s="17">
        <f>[25]Outubro!$J$34</f>
        <v>47.519999999999996</v>
      </c>
      <c r="AF29" s="17">
        <f>[25]Outubro!$J$35</f>
        <v>31.680000000000003</v>
      </c>
      <c r="AG29" s="28">
        <f t="shared" si="3"/>
        <v>75.239999999999995</v>
      </c>
      <c r="AH29" s="2"/>
    </row>
    <row r="30" spans="1:34" ht="17.100000000000001" customHeight="1" x14ac:dyDescent="0.2">
      <c r="A30" s="15" t="s">
        <v>31</v>
      </c>
      <c r="B30" s="17" t="str">
        <f>[26]Outubro!$J$5</f>
        <v>*</v>
      </c>
      <c r="C30" s="17" t="str">
        <f>[26]Outubro!$J$6</f>
        <v>*</v>
      </c>
      <c r="D30" s="17" t="str">
        <f>[26]Outubro!$J$7</f>
        <v>*</v>
      </c>
      <c r="E30" s="17" t="str">
        <f>[26]Outubro!$J$8</f>
        <v>*</v>
      </c>
      <c r="F30" s="17" t="str">
        <f>[26]Outubro!$J$9</f>
        <v>*</v>
      </c>
      <c r="G30" s="17" t="str">
        <f>[26]Outubro!$J$10</f>
        <v>*</v>
      </c>
      <c r="H30" s="17" t="str">
        <f>[26]Outubro!$J$11</f>
        <v>*</v>
      </c>
      <c r="I30" s="17" t="str">
        <f>[26]Outubro!$J$12</f>
        <v>*</v>
      </c>
      <c r="J30" s="17" t="str">
        <f>[26]Outubro!$J$13</f>
        <v>*</v>
      </c>
      <c r="K30" s="17" t="str">
        <f>[26]Outubro!$J$14</f>
        <v>*</v>
      </c>
      <c r="L30" s="17" t="str">
        <f>[26]Outubro!$J$15</f>
        <v>*</v>
      </c>
      <c r="M30" s="17" t="str">
        <f>[26]Outubro!$J$16</f>
        <v>*</v>
      </c>
      <c r="N30" s="17" t="str">
        <f>[26]Outubro!$J$17</f>
        <v>*</v>
      </c>
      <c r="O30" s="17" t="str">
        <f>[26]Outubro!$J$18</f>
        <v>*</v>
      </c>
      <c r="P30" s="17" t="str">
        <f>[26]Outubro!$J$19</f>
        <v>*</v>
      </c>
      <c r="Q30" s="17" t="str">
        <f>[26]Outubro!$J$20</f>
        <v>*</v>
      </c>
      <c r="R30" s="17" t="str">
        <f>[26]Outubro!$J$21</f>
        <v>*</v>
      </c>
      <c r="S30" s="17" t="str">
        <f>[26]Outubro!$J$22</f>
        <v>*</v>
      </c>
      <c r="T30" s="17" t="str">
        <f>[26]Outubro!$J$23</f>
        <v>*</v>
      </c>
      <c r="U30" s="17" t="str">
        <f>[26]Outubro!$J$24</f>
        <v>*</v>
      </c>
      <c r="V30" s="17" t="str">
        <f>[26]Outubro!$J$25</f>
        <v>*</v>
      </c>
      <c r="W30" s="17" t="str">
        <f>[26]Outubro!$J$26</f>
        <v>*</v>
      </c>
      <c r="X30" s="17" t="str">
        <f>[26]Outubro!$J$27</f>
        <v>*</v>
      </c>
      <c r="Y30" s="17" t="str">
        <f>[26]Outubro!$J$28</f>
        <v>*</v>
      </c>
      <c r="Z30" s="17" t="str">
        <f>[26]Outubro!$J$29</f>
        <v>*</v>
      </c>
      <c r="AA30" s="17" t="str">
        <f>[26]Outubro!$J$30</f>
        <v>*</v>
      </c>
      <c r="AB30" s="17" t="str">
        <f>[26]Outubro!$J$31</f>
        <v>*</v>
      </c>
      <c r="AC30" s="17" t="str">
        <f>[26]Outubro!$J$32</f>
        <v>*</v>
      </c>
      <c r="AD30" s="17" t="str">
        <f>[26]Outubro!$J$33</f>
        <v>*</v>
      </c>
      <c r="AE30" s="17" t="str">
        <f>[26]Outubro!$J$34</f>
        <v>*</v>
      </c>
      <c r="AF30" s="17" t="str">
        <f>[26]Outubro!$J$35</f>
        <v>*</v>
      </c>
      <c r="AG30" s="28">
        <f t="shared" si="3"/>
        <v>0</v>
      </c>
      <c r="AH30" s="2"/>
    </row>
    <row r="31" spans="1:34" ht="17.100000000000001" customHeight="1" x14ac:dyDescent="0.2">
      <c r="A31" s="15" t="s">
        <v>48</v>
      </c>
      <c r="B31" s="17">
        <f>[27]Outubro!$J$5</f>
        <v>32.04</v>
      </c>
      <c r="C31" s="17">
        <f>[27]Outubro!$J$6</f>
        <v>36.36</v>
      </c>
      <c r="D31" s="17">
        <f>[27]Outubro!$J$7</f>
        <v>42.12</v>
      </c>
      <c r="E31" s="17">
        <f>[27]Outubro!$J$8</f>
        <v>35.64</v>
      </c>
      <c r="F31" s="17">
        <f>[27]Outubro!$J$9</f>
        <v>34.56</v>
      </c>
      <c r="G31" s="17">
        <f>[27]Outubro!$J$10</f>
        <v>38.159999999999997</v>
      </c>
      <c r="H31" s="17">
        <f>[27]Outubro!$J$11</f>
        <v>39.6</v>
      </c>
      <c r="I31" s="17">
        <f>[27]Outubro!$J$12</f>
        <v>34.56</v>
      </c>
      <c r="J31" s="17">
        <f>[27]Outubro!$J$13</f>
        <v>46.800000000000004</v>
      </c>
      <c r="K31" s="17">
        <f>[27]Outubro!$J$14</f>
        <v>31.319999999999997</v>
      </c>
      <c r="L31" s="17">
        <f>[27]Outubro!$J$15</f>
        <v>31.680000000000003</v>
      </c>
      <c r="M31" s="17">
        <f>[27]Outubro!$J$16</f>
        <v>30.240000000000002</v>
      </c>
      <c r="N31" s="17">
        <f>[27]Outubro!$J$17</f>
        <v>24.48</v>
      </c>
      <c r="O31" s="17">
        <f>[27]Outubro!$J$18</f>
        <v>41.04</v>
      </c>
      <c r="P31" s="17">
        <f>[27]Outubro!$J$19</f>
        <v>36.36</v>
      </c>
      <c r="Q31" s="17">
        <f>[27]Outubro!$J$20</f>
        <v>38.519999999999996</v>
      </c>
      <c r="R31" s="17">
        <f>[27]Outubro!$J$21</f>
        <v>50.04</v>
      </c>
      <c r="S31" s="17">
        <f>[27]Outubro!$J$22</f>
        <v>68.400000000000006</v>
      </c>
      <c r="T31" s="17">
        <f>[27]Outubro!$J$23</f>
        <v>34.200000000000003</v>
      </c>
      <c r="U31" s="17">
        <f>[27]Outubro!$J$24</f>
        <v>43.56</v>
      </c>
      <c r="V31" s="17">
        <f>[27]Outubro!$J$25</f>
        <v>37.800000000000004</v>
      </c>
      <c r="W31" s="17">
        <f>[27]Outubro!$J$26</f>
        <v>41.4</v>
      </c>
      <c r="X31" s="17">
        <f>[27]Outubro!$J$27</f>
        <v>71.28</v>
      </c>
      <c r="Y31" s="17">
        <f>[27]Outubro!$J$28</f>
        <v>55.440000000000005</v>
      </c>
      <c r="Z31" s="17">
        <f>[27]Outubro!$J$29</f>
        <v>49.680000000000007</v>
      </c>
      <c r="AA31" s="17">
        <f>[27]Outubro!$J$30</f>
        <v>30.6</v>
      </c>
      <c r="AB31" s="17">
        <f>[27]Outubro!$J$31</f>
        <v>36</v>
      </c>
      <c r="AC31" s="17">
        <f>[27]Outubro!$J$32</f>
        <v>29.52</v>
      </c>
      <c r="AD31" s="17">
        <f>[27]Outubro!$J$33</f>
        <v>51.84</v>
      </c>
      <c r="AE31" s="17">
        <f>[27]Outubro!$J$34</f>
        <v>35.64</v>
      </c>
      <c r="AF31" s="17">
        <f>[27]Outubro!$J$35</f>
        <v>48.96</v>
      </c>
      <c r="AG31" s="28">
        <f>MAX(B31:AF31)</f>
        <v>71.28</v>
      </c>
      <c r="AH31" s="2"/>
    </row>
    <row r="32" spans="1:34" ht="17.100000000000001" customHeight="1" x14ac:dyDescent="0.2">
      <c r="A32" s="15" t="s">
        <v>20</v>
      </c>
      <c r="B32" s="17">
        <f>[28]Outubro!$J$5</f>
        <v>15.840000000000002</v>
      </c>
      <c r="C32" s="17">
        <f>[28]Outubro!$J$6</f>
        <v>22.68</v>
      </c>
      <c r="D32" s="17">
        <f>[28]Outubro!$J$7</f>
        <v>35.64</v>
      </c>
      <c r="E32" s="17">
        <f>[28]Outubro!$J$8</f>
        <v>16.2</v>
      </c>
      <c r="F32" s="17">
        <f>[28]Outubro!$J$9</f>
        <v>21.96</v>
      </c>
      <c r="G32" s="17">
        <f>[28]Outubro!$J$10</f>
        <v>22.32</v>
      </c>
      <c r="H32" s="17">
        <f>[28]Outubro!$J$11</f>
        <v>28.8</v>
      </c>
      <c r="I32" s="17">
        <f>[28]Outubro!$J$12</f>
        <v>27.720000000000002</v>
      </c>
      <c r="J32" s="17">
        <f>[28]Outubro!$J$13</f>
        <v>60.12</v>
      </c>
      <c r="K32" s="17">
        <f>[28]Outubro!$J$14</f>
        <v>29.880000000000003</v>
      </c>
      <c r="L32" s="17">
        <f>[28]Outubro!$J$15</f>
        <v>21.240000000000002</v>
      </c>
      <c r="M32" s="17">
        <f>[28]Outubro!$J$16</f>
        <v>36.36</v>
      </c>
      <c r="N32" s="17">
        <f>[28]Outubro!$J$17</f>
        <v>18.720000000000002</v>
      </c>
      <c r="O32" s="17">
        <f>[28]Outubro!$J$18</f>
        <v>29.52</v>
      </c>
      <c r="P32" s="17">
        <f>[28]Outubro!$J$19</f>
        <v>30.6</v>
      </c>
      <c r="Q32" s="17">
        <f>[28]Outubro!$J$20</f>
        <v>17.64</v>
      </c>
      <c r="R32" s="17">
        <f>[28]Outubro!$J$21</f>
        <v>21.96</v>
      </c>
      <c r="S32" s="17">
        <f>[28]Outubro!$J$22</f>
        <v>26.64</v>
      </c>
      <c r="T32" s="17">
        <f>[28]Outubro!$J$23</f>
        <v>22.68</v>
      </c>
      <c r="U32" s="17">
        <f>[28]Outubro!$J$24</f>
        <v>38.519999999999996</v>
      </c>
      <c r="V32" s="17">
        <f>[28]Outubro!$J$25</f>
        <v>41.4</v>
      </c>
      <c r="W32" s="17">
        <f>[28]Outubro!$J$26</f>
        <v>30.96</v>
      </c>
      <c r="X32" s="17">
        <f>[28]Outubro!$J$27</f>
        <v>50.76</v>
      </c>
      <c r="Y32" s="17">
        <f>[28]Outubro!$J$28</f>
        <v>28.44</v>
      </c>
      <c r="Z32" s="17">
        <f>[28]Outubro!$J$29</f>
        <v>33.119999999999997</v>
      </c>
      <c r="AA32" s="17">
        <f>[28]Outubro!$J$30</f>
        <v>30.96</v>
      </c>
      <c r="AB32" s="17">
        <f>[28]Outubro!$J$31</f>
        <v>46.080000000000005</v>
      </c>
      <c r="AC32" s="17">
        <f>[28]Outubro!$J$32</f>
        <v>17.28</v>
      </c>
      <c r="AD32" s="17">
        <f>[28]Outubro!$J$33</f>
        <v>27.36</v>
      </c>
      <c r="AE32" s="17">
        <f>[28]Outubro!$J$34</f>
        <v>54.36</v>
      </c>
      <c r="AF32" s="17">
        <f>[28]Outubro!$J$35</f>
        <v>42.480000000000004</v>
      </c>
      <c r="AG32" s="28">
        <f t="shared" si="3"/>
        <v>60.12</v>
      </c>
      <c r="AH32" s="2"/>
    </row>
    <row r="33" spans="1:35" s="5" customFormat="1" ht="17.100000000000001" customHeight="1" thickBot="1" x14ac:dyDescent="0.25">
      <c r="A33" s="82" t="s">
        <v>33</v>
      </c>
      <c r="B33" s="83">
        <f t="shared" ref="B33:AG33" si="4">MAX(B5:B32)</f>
        <v>37.800000000000004</v>
      </c>
      <c r="C33" s="83">
        <f t="shared" si="4"/>
        <v>72.72</v>
      </c>
      <c r="D33" s="83">
        <f t="shared" si="4"/>
        <v>57.960000000000008</v>
      </c>
      <c r="E33" s="83">
        <f t="shared" si="4"/>
        <v>37.080000000000005</v>
      </c>
      <c r="F33" s="83">
        <f t="shared" si="4"/>
        <v>34.56</v>
      </c>
      <c r="G33" s="83">
        <f t="shared" si="4"/>
        <v>48.24</v>
      </c>
      <c r="H33" s="83">
        <f t="shared" si="4"/>
        <v>50.76</v>
      </c>
      <c r="I33" s="83">
        <f t="shared" si="4"/>
        <v>56.519999999999996</v>
      </c>
      <c r="J33" s="83">
        <f t="shared" si="4"/>
        <v>84.24</v>
      </c>
      <c r="K33" s="83">
        <f t="shared" si="4"/>
        <v>51.480000000000004</v>
      </c>
      <c r="L33" s="83">
        <f t="shared" si="4"/>
        <v>41.4</v>
      </c>
      <c r="M33" s="83">
        <f t="shared" si="4"/>
        <v>52.92</v>
      </c>
      <c r="N33" s="83">
        <f t="shared" si="4"/>
        <v>45.72</v>
      </c>
      <c r="O33" s="83">
        <f t="shared" si="4"/>
        <v>63</v>
      </c>
      <c r="P33" s="83">
        <f t="shared" si="4"/>
        <v>63</v>
      </c>
      <c r="Q33" s="83">
        <f t="shared" si="4"/>
        <v>83.160000000000011</v>
      </c>
      <c r="R33" s="83">
        <f t="shared" si="4"/>
        <v>58.680000000000007</v>
      </c>
      <c r="S33" s="83">
        <f t="shared" si="4"/>
        <v>68.400000000000006</v>
      </c>
      <c r="T33" s="83">
        <f t="shared" si="4"/>
        <v>60.839999999999996</v>
      </c>
      <c r="U33" s="83">
        <f t="shared" si="4"/>
        <v>53.64</v>
      </c>
      <c r="V33" s="83">
        <f t="shared" si="4"/>
        <v>56.519999999999996</v>
      </c>
      <c r="W33" s="83">
        <f t="shared" si="4"/>
        <v>59.04</v>
      </c>
      <c r="X33" s="83">
        <f t="shared" si="4"/>
        <v>75.239999999999995</v>
      </c>
      <c r="Y33" s="83">
        <f t="shared" si="4"/>
        <v>55.440000000000005</v>
      </c>
      <c r="Z33" s="83">
        <f t="shared" si="4"/>
        <v>70.2</v>
      </c>
      <c r="AA33" s="83">
        <f t="shared" si="4"/>
        <v>84.960000000000008</v>
      </c>
      <c r="AB33" s="83">
        <f t="shared" si="4"/>
        <v>68.039999999999992</v>
      </c>
      <c r="AC33" s="83">
        <f t="shared" si="4"/>
        <v>36</v>
      </c>
      <c r="AD33" s="83">
        <f t="shared" si="4"/>
        <v>52.56</v>
      </c>
      <c r="AE33" s="83">
        <f t="shared" si="4"/>
        <v>54.36</v>
      </c>
      <c r="AF33" s="83">
        <f t="shared" si="4"/>
        <v>59.4</v>
      </c>
      <c r="AG33" s="121">
        <f t="shared" si="4"/>
        <v>84.960000000000008</v>
      </c>
      <c r="AH33" s="10"/>
    </row>
    <row r="34" spans="1:35" x14ac:dyDescent="0.2">
      <c r="A34" s="110"/>
      <c r="B34" s="85"/>
      <c r="C34" s="85"/>
      <c r="D34" s="85" t="s">
        <v>134</v>
      </c>
      <c r="E34" s="85"/>
      <c r="F34" s="85"/>
      <c r="G34" s="85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90"/>
      <c r="AE34" s="91"/>
      <c r="AF34" s="92"/>
      <c r="AG34" s="93"/>
      <c r="AH34"/>
    </row>
    <row r="35" spans="1:35" x14ac:dyDescent="0.2">
      <c r="A35" s="109"/>
      <c r="B35" s="87"/>
      <c r="C35" s="87"/>
      <c r="D35" s="87"/>
      <c r="E35" s="87"/>
      <c r="F35" s="87"/>
      <c r="G35" s="87"/>
      <c r="H35" s="94"/>
      <c r="I35" s="94"/>
      <c r="J35" s="94"/>
      <c r="K35" s="94"/>
      <c r="L35" s="94"/>
      <c r="M35" s="94" t="s">
        <v>49</v>
      </c>
      <c r="N35" s="94"/>
      <c r="O35" s="94"/>
      <c r="P35" s="94"/>
      <c r="Q35" s="94"/>
      <c r="R35" s="94"/>
      <c r="S35" s="94"/>
      <c r="T35" s="94"/>
      <c r="U35" s="94"/>
      <c r="V35" s="94" t="s">
        <v>53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6"/>
      <c r="AH35" s="2"/>
    </row>
    <row r="36" spans="1:35" x14ac:dyDescent="0.2">
      <c r="A36" s="109"/>
      <c r="B36" s="87"/>
      <c r="C36" s="87" t="s">
        <v>135</v>
      </c>
      <c r="D36" s="87"/>
      <c r="E36" s="87"/>
      <c r="F36" s="87"/>
      <c r="G36" s="87"/>
      <c r="H36" s="94"/>
      <c r="I36" s="94"/>
      <c r="J36" s="97"/>
      <c r="K36" s="97"/>
      <c r="L36" s="97"/>
      <c r="M36" s="97" t="s">
        <v>50</v>
      </c>
      <c r="N36" s="97"/>
      <c r="O36" s="97"/>
      <c r="P36" s="97"/>
      <c r="Q36" s="94"/>
      <c r="R36" s="94"/>
      <c r="S36" s="94"/>
      <c r="T36" s="94"/>
      <c r="U36" s="94"/>
      <c r="V36" s="97" t="s">
        <v>54</v>
      </c>
      <c r="W36" s="97"/>
      <c r="X36" s="94"/>
      <c r="Y36" s="94"/>
      <c r="Z36" s="94"/>
      <c r="AA36" s="94"/>
      <c r="AB36" s="94"/>
      <c r="AC36" s="94"/>
      <c r="AD36" s="95"/>
      <c r="AE36" s="98"/>
      <c r="AF36" s="99"/>
      <c r="AG36" s="100"/>
      <c r="AH36" s="2"/>
      <c r="AI36" s="2"/>
    </row>
    <row r="37" spans="1:35" ht="13.5" thickBot="1" x14ac:dyDescent="0.25">
      <c r="A37" s="111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4"/>
      <c r="AE37" s="105"/>
      <c r="AF37" s="106"/>
      <c r="AG37" s="107"/>
      <c r="AH37" s="37"/>
      <c r="AI37" s="2"/>
    </row>
    <row r="38" spans="1:35" x14ac:dyDescent="0.2">
      <c r="AG38" s="9"/>
      <c r="AH38" s="2"/>
    </row>
    <row r="40" spans="1:35" x14ac:dyDescent="0.2">
      <c r="V40" s="2" t="s">
        <v>51</v>
      </c>
    </row>
    <row r="46" spans="1:35" x14ac:dyDescent="0.2">
      <c r="C46" s="2" t="s">
        <v>51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2015-11-05T10:33:03Z</cp:lastPrinted>
  <dcterms:created xsi:type="dcterms:W3CDTF">2008-08-15T13:32:29Z</dcterms:created>
  <dcterms:modified xsi:type="dcterms:W3CDTF">2022-03-10T19:34:05Z</dcterms:modified>
</cp:coreProperties>
</file>