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20" windowWidth="15180" windowHeight="8835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J19" i="14" l="1"/>
  <c r="AJ23" i="14"/>
  <c r="AJ9" i="14"/>
  <c r="AJ12" i="14"/>
  <c r="AJ27" i="14"/>
  <c r="AJ14" i="14"/>
  <c r="AH32" i="15"/>
  <c r="AJ6" i="14"/>
  <c r="AJ17" i="14"/>
  <c r="AH24" i="15"/>
  <c r="AH28" i="15"/>
  <c r="AJ16" i="14"/>
  <c r="AJ15" i="14"/>
  <c r="AJ10" i="14"/>
  <c r="AJ21" i="14"/>
  <c r="AJ24" i="14"/>
  <c r="AJ32" i="14"/>
  <c r="AJ7" i="14"/>
  <c r="AJ26" i="14"/>
  <c r="AJ5" i="14"/>
  <c r="AJ13" i="14"/>
  <c r="AJ8" i="14"/>
  <c r="AJ20" i="14"/>
  <c r="AJ31" i="14"/>
  <c r="AJ25" i="14"/>
  <c r="AJ29" i="14"/>
  <c r="AJ28" i="14"/>
  <c r="AJ11" i="14"/>
  <c r="AJ18" i="14"/>
  <c r="AJ22" i="14"/>
  <c r="AJ30" i="14"/>
  <c r="AH11" i="12"/>
  <c r="AH19" i="12"/>
  <c r="AH23" i="12"/>
  <c r="AH27" i="12"/>
  <c r="AH31" i="12"/>
  <c r="AH30" i="12"/>
  <c r="AH18" i="15"/>
  <c r="AH15" i="12"/>
  <c r="AH14" i="15"/>
  <c r="AH10" i="15"/>
  <c r="AH7" i="12"/>
  <c r="AH6" i="15"/>
  <c r="AH5" i="12"/>
  <c r="AH9" i="12"/>
  <c r="AH13" i="12"/>
  <c r="AH17" i="12"/>
  <c r="AH21" i="12"/>
  <c r="AH25" i="12"/>
  <c r="AH29" i="12"/>
  <c r="AH5" i="15"/>
  <c r="AH9" i="15"/>
  <c r="AH13" i="15"/>
  <c r="AH17" i="15"/>
  <c r="AH21" i="15"/>
  <c r="AH25" i="15"/>
  <c r="AH29" i="15"/>
  <c r="AH8" i="12"/>
  <c r="AH12" i="12"/>
  <c r="AH16" i="12"/>
  <c r="AH20" i="12"/>
  <c r="AH24" i="12"/>
  <c r="AH28" i="12"/>
  <c r="AH32" i="12"/>
  <c r="AH8" i="15"/>
  <c r="AH12" i="15"/>
  <c r="AH16" i="15"/>
  <c r="AH20" i="15"/>
  <c r="AH7" i="15"/>
  <c r="AH11" i="15"/>
  <c r="AH15" i="15"/>
  <c r="AH19" i="15"/>
  <c r="AH23" i="15"/>
  <c r="AH27" i="15"/>
  <c r="AH31" i="15"/>
  <c r="AH6" i="12"/>
  <c r="AH10" i="12"/>
  <c r="AH14" i="12"/>
  <c r="AH18" i="12"/>
  <c r="AH22" i="12"/>
  <c r="AH26" i="12"/>
  <c r="AH22" i="15"/>
  <c r="AH26" i="15"/>
  <c r="AH30" i="15"/>
  <c r="AH5" i="5"/>
  <c r="AH33" i="15" l="1"/>
  <c r="AH33" i="12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J33" i="14" l="1"/>
  <c r="AH33" i="14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<sst xmlns="http://schemas.openxmlformats.org/spreadsheetml/2006/main" count="612" uniqueCount="147">
  <si>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</si>
  <si>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</si>
  <si>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</si>
  <si>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</si>
  <si>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</si>
  <si>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</si>
  <si>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</si>
  <si>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</si>
  <si>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</si>
  <si>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</si>
  <si>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</si>
  <si>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</si>
  <si>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</si>
  <si>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</si>
  <si>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</si>
  <si>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</si>
  <si>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</si>
  <si>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</si>
  <si>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</si>
  <si>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</si>
  <si>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</si>
  <si>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</si>
  <si>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</si>
  <si>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</si>
  <si>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</si>
  <si>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</si>
  <si>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</si>
  <si>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</si>
  <si>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</si>
  <si>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</si>
  <si>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</si>
  <si>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</si>
  <si>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</si>
  <si>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</si>
  <si>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</si>
  <si>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</si>
  <si>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</si>
  <si>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</si>
  <si>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</si>
  <si>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</si>
  <si>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</si>
  <si>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</si>
  <si>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</si>
  <si>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</si>
  <si>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</si>
  <si>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</si>
  <si>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</si>
  <si>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</si>
  <si>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</si>
  <si>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</si>
  <si>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NE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</si>
  <si>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</si>
  <si>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</si>
  <si>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</si>
  <si>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</si>
  <si>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</si>
  <si>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</si>
  <si>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</si>
  <si>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</si>
  <si>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</si>
  <si>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</si>
  <si>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</si>
  <si>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</si>
  <si>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</si>
  <si>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</si>
  <si>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</si>
  <si>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</si>
  <si>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</si>
  <si>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</si>
  <si>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</si>
  <si>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</si>
  <si>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</si>
  <si>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</si>
  <si>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</si>
  <si>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</si>
  <si>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</si>
  <si>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</si>
  <si>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</si>
  <si>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</si>
  <si>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</si>
  <si>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</si>
  <si>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</si>
  <si>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</si>
  <si>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</si>
  <si>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</si>
  <si>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</si>
  <si>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</si>
  <si>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</si>
  <si>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</si>
  <si>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</si>
  <si>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</si>
  <si>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</si>
  <si>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</si>
  <si>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</si>
  <si>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</si>
  <si>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</si>
  <si>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</si>
  <si>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</si>
  <si>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</si>
  <si>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</si>
  <si>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</si>
  <si>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</si>
  <si>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</si>
  <si>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</si>
  <si>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</si>
  <si>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</si>
  <si>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</si>
  <si>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</si>
  <si>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</si>
  <si>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</si>
  <si>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</si>
  <si>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</si>
  <si>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</si>
  <si>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</si>
  <si>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</si>
  <si>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</si>
  <si>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</si>
  <si>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</si>
  <si>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</si>
  <si>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</si>
  <si>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</si>
  <si>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</si>
  <si>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</si>
  <si>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</si>
  <si>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</si>
  <si>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</si>
  <si>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</si>
  <si>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</si>
  <si>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Outubror Ocorrência no dia</t>
  </si>
  <si>
    <t>Outubror Ocorrência no Estado</t>
  </si>
  <si>
    <t>Outubro 2017</t>
  </si>
  <si>
    <t>Outubro Ocorrência</t>
  </si>
  <si>
    <t>Fonte : Inmet/Semagro/Agraer/Cemtec-MS</t>
  </si>
  <si>
    <t>(*) Nenhuma Infotmação Disponivel pelo INMET</t>
  </si>
  <si>
    <t>Ma. Franciane Rodrigues</t>
  </si>
  <si>
    <t>CoordenadoraTécnica/Cemtec</t>
  </si>
  <si>
    <t>* Pluviômetro c/problema</t>
  </si>
  <si>
    <t xml:space="preserve">Chuva </t>
  </si>
  <si>
    <t xml:space="preserve">São Gabriel </t>
  </si>
  <si>
    <t>Dias s</t>
  </si>
  <si>
    <t>N</t>
  </si>
  <si>
    <t>SO</t>
  </si>
  <si>
    <t>SE</t>
  </si>
  <si>
    <t>S</t>
  </si>
  <si>
    <t>NE/L</t>
  </si>
  <si>
    <t>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</si>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</sst>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7" fillId="7" borderId="0" xfId="2" applyFont="1" applyFill="1" applyAlignment="1" applyProtection="1"/>
    <xf numFmtId="0" fontId="0" fillId="7" borderId="0" xfId="0" applyFill="1" applyBorder="1" applyAlignment="1"/>
    <xf numFmtId="0" fontId="17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4" fontId="12" fillId="7" borderId="12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9" xfId="0" applyFill="1" applyBorder="1"/>
    <xf numFmtId="0" fontId="0" fillId="7" borderId="30" xfId="0" applyFill="1" applyBorder="1"/>
    <xf numFmtId="0" fontId="8" fillId="7" borderId="0" xfId="0" applyFont="1" applyFill="1" applyBorder="1" applyAlignment="1">
      <alignment horizontal="center" vertical="center"/>
    </xf>
    <xf numFmtId="0" fontId="0" fillId="7" borderId="23" xfId="0" applyFill="1" applyBorder="1"/>
    <xf numFmtId="0" fontId="14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2" fontId="3" fillId="0" borderId="4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2" fontId="8" fillId="6" borderId="43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" fontId="3" fillId="0" borderId="51" xfId="0" applyNumberFormat="1" applyFont="1" applyBorder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1" fontId="12" fillId="0" borderId="42" xfId="0" applyNumberFormat="1" applyFont="1" applyBorder="1" applyAlignment="1">
      <alignment horizontal="center" vertical="center"/>
    </xf>
    <xf numFmtId="1" fontId="12" fillId="0" borderId="40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0" xfId="0" applyNumberFormat="1" applyFont="1" applyBorder="1" applyAlignment="1">
      <alignment horizontal="center" vertical="center"/>
    </xf>
    <xf numFmtId="1" fontId="12" fillId="0" borderId="50" xfId="0" applyNumberFormat="1" applyFont="1" applyBorder="1" applyAlignment="1">
      <alignment horizontal="center" vertical="center"/>
    </xf>
    <xf numFmtId="2" fontId="15" fillId="8" borderId="39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54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5" fillId="0" borderId="30" xfId="0" applyFont="1" applyBorder="1"/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0" fillId="7" borderId="26" xfId="0" applyFill="1" applyBorder="1"/>
    <xf numFmtId="0" fontId="8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1" xfId="0" applyNumberFormat="1" applyFont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4" fillId="5" borderId="48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2" fontId="6" fillId="5" borderId="4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vertical="center"/>
    </xf>
    <xf numFmtId="2" fontId="8" fillId="4" borderId="2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8" fillId="6" borderId="51" xfId="0" applyNumberFormat="1" applyFont="1" applyFill="1" applyBorder="1" applyAlignment="1">
      <alignment horizontal="center" vertical="center"/>
    </xf>
    <xf numFmtId="1" fontId="12" fillId="0" borderId="55" xfId="0" applyNumberFormat="1" applyFont="1" applyBorder="1" applyAlignment="1">
      <alignment horizontal="center"/>
    </xf>
    <xf numFmtId="1" fontId="12" fillId="0" borderId="56" xfId="0" applyNumberFormat="1" applyFont="1" applyBorder="1" applyAlignment="1">
      <alignment horizontal="center"/>
    </xf>
    <xf numFmtId="2" fontId="4" fillId="3" borderId="14" xfId="0" applyNumberFormat="1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14" fontId="12" fillId="7" borderId="25" xfId="0" applyNumberFormat="1" applyFont="1" applyFill="1" applyBorder="1" applyAlignment="1">
      <alignment horizontal="center"/>
    </xf>
    <xf numFmtId="0" fontId="5" fillId="0" borderId="26" xfId="0" applyFont="1" applyBorder="1"/>
    <xf numFmtId="1" fontId="8" fillId="0" borderId="34" xfId="0" applyNumberFormat="1" applyFont="1" applyBorder="1" applyAlignment="1">
      <alignment horizontal="center"/>
    </xf>
    <xf numFmtId="2" fontId="8" fillId="4" borderId="45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horizontal="center"/>
    </xf>
    <xf numFmtId="1" fontId="8" fillId="7" borderId="25" xfId="0" applyNumberFormat="1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2" fontId="4" fillId="3" borderId="54" xfId="0" applyNumberFormat="1" applyFont="1" applyFill="1" applyBorder="1" applyAlignment="1">
      <alignment horizontal="center" vertical="center"/>
    </xf>
    <xf numFmtId="2" fontId="6" fillId="5" borderId="45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/>
    </xf>
    <xf numFmtId="2" fontId="4" fillId="2" borderId="59" xfId="0" applyNumberFormat="1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2" fontId="12" fillId="5" borderId="57" xfId="0" applyNumberFormat="1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right" vertical="center"/>
    </xf>
    <xf numFmtId="2" fontId="8" fillId="3" borderId="59" xfId="0" applyNumberFormat="1" applyFont="1" applyFill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2" fontId="4" fillId="5" borderId="45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left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5" borderId="45" xfId="0" applyNumberFormat="1" applyFont="1" applyFill="1" applyBorder="1" applyAlignment="1">
      <alignment horizontal="center" vertical="center"/>
    </xf>
    <xf numFmtId="2" fontId="8" fillId="3" borderId="54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8" fillId="4" borderId="54" xfId="0" applyNumberFormat="1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left" vertical="center"/>
    </xf>
    <xf numFmtId="1" fontId="4" fillId="0" borderId="47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10" fillId="7" borderId="36" xfId="0" applyNumberFormat="1" applyFont="1" applyFill="1" applyBorder="1" applyAlignment="1">
      <alignment horizontal="center" vertical="center"/>
    </xf>
    <xf numFmtId="49" fontId="10" fillId="7" borderId="8" xfId="0" applyNumberFormat="1" applyFont="1" applyFill="1" applyBorder="1" applyAlignment="1">
      <alignment horizontal="center" vertical="center"/>
    </xf>
    <xf numFmtId="49" fontId="10" fillId="7" borderId="52" xfId="0" applyNumberFormat="1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right" vertical="center"/>
    </xf>
    <xf numFmtId="0" fontId="8" fillId="5" borderId="54" xfId="0" applyFont="1" applyFill="1" applyBorder="1" applyAlignment="1">
      <alignment horizontal="right" vertical="center"/>
    </xf>
    <xf numFmtId="0" fontId="8" fillId="5" borderId="52" xfId="0" applyFont="1" applyFill="1" applyBorder="1" applyAlignment="1">
      <alignment horizontal="right" vertical="center"/>
    </xf>
    <xf numFmtId="49" fontId="10" fillId="0" borderId="45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137583</xdr:rowOff>
    </xdr:from>
    <xdr:to>
      <xdr:col>3</xdr:col>
      <xdr:colOff>100367</xdr:colOff>
      <xdr:row>39</xdr:row>
      <xdr:rowOff>60688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98833"/>
          <a:ext cx="1846618" cy="55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95249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084" y="7545917"/>
          <a:ext cx="1386416" cy="645582"/>
        </a:xfrm>
        <a:prstGeom prst="rect">
          <a:avLst/>
        </a:prstGeom>
      </xdr:spPr>
    </xdr:pic>
    <xdr:clientData/>
  </xdr:twoCellAnchor>
  <xdr:twoCellAnchor editAs="oneCell">
    <xdr:from>
      <xdr:col>28</xdr:col>
      <xdr:colOff>63500</xdr:colOff>
      <xdr:row>34</xdr:row>
      <xdr:rowOff>127000</xdr:rowOff>
    </xdr:from>
    <xdr:to>
      <xdr:col>32</xdr:col>
      <xdr:colOff>380999</xdr:colOff>
      <xdr:row>39</xdr:row>
      <xdr:rowOff>116417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9583" y="7429500"/>
          <a:ext cx="1756833" cy="783167"/>
        </a:xfrm>
        <a:prstGeom prst="rect">
          <a:avLst/>
        </a:prstGeom>
      </xdr:spPr>
    </xdr:pic>
    <xdr:clientData/>
  </xdr:twoCellAnchor>
  <xdr:twoCellAnchor editAs="oneCell">
    <xdr:from>
      <xdr:col>24</xdr:col>
      <xdr:colOff>21167</xdr:colOff>
      <xdr:row>35</xdr:row>
      <xdr:rowOff>42333</xdr:rowOff>
    </xdr:from>
    <xdr:to>
      <xdr:col>27</xdr:col>
      <xdr:colOff>124883</xdr:colOff>
      <xdr:row>39</xdr:row>
      <xdr:rowOff>79376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77917" y="7503583"/>
          <a:ext cx="1183216" cy="6720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148166</xdr:colOff>
      <xdr:row>35</xdr:row>
      <xdr:rowOff>150551</xdr:rowOff>
    </xdr:from>
    <xdr:to>
      <xdr:col>8</xdr:col>
      <xdr:colOff>201083</xdr:colOff>
      <xdr:row>39</xdr:row>
      <xdr:rowOff>43490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3" y="7622384"/>
          <a:ext cx="1185333" cy="527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110334</xdr:colOff>
      <xdr:row>36</xdr:row>
      <xdr:rowOff>0</xdr:rowOff>
    </xdr:from>
    <xdr:to>
      <xdr:col>19</xdr:col>
      <xdr:colOff>31751</xdr:colOff>
      <xdr:row>39</xdr:row>
      <xdr:rowOff>42332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0167" y="7630583"/>
          <a:ext cx="1530083" cy="518582"/>
        </a:xfrm>
        <a:prstGeom prst="rect">
          <a:avLst/>
        </a:prstGeom>
      </xdr:spPr>
    </xdr:pic>
    <xdr:clientData/>
  </xdr:twoCellAnchor>
  <xdr:twoCellAnchor editAs="oneCell">
    <xdr:from>
      <xdr:col>31</xdr:col>
      <xdr:colOff>219602</xdr:colOff>
      <xdr:row>35</xdr:row>
      <xdr:rowOff>21166</xdr:rowOff>
    </xdr:from>
    <xdr:to>
      <xdr:col>35</xdr:col>
      <xdr:colOff>172507</xdr:colOff>
      <xdr:row>39</xdr:row>
      <xdr:rowOff>52916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5435" y="7492999"/>
          <a:ext cx="1910821" cy="666750"/>
        </a:xfrm>
        <a:prstGeom prst="rect">
          <a:avLst/>
        </a:prstGeom>
      </xdr:spPr>
    </xdr:pic>
    <xdr:clientData/>
  </xdr:twoCellAnchor>
  <xdr:twoCellAnchor editAs="oneCell">
    <xdr:from>
      <xdr:col>26</xdr:col>
      <xdr:colOff>74083</xdr:colOff>
      <xdr:row>35</xdr:row>
      <xdr:rowOff>74086</xdr:rowOff>
    </xdr:from>
    <xdr:to>
      <xdr:col>30</xdr:col>
      <xdr:colOff>10582</xdr:colOff>
      <xdr:row>39</xdr:row>
      <xdr:rowOff>84668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0953750" y="7545919"/>
          <a:ext cx="1566333" cy="6455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169333</xdr:colOff>
      <xdr:row>34</xdr:row>
      <xdr:rowOff>0</xdr:rowOff>
    </xdr:from>
    <xdr:to>
      <xdr:col>33</xdr:col>
      <xdr:colOff>342899</xdr:colOff>
      <xdr:row>37</xdr:row>
      <xdr:rowOff>91017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2583" y="7302500"/>
          <a:ext cx="1750483" cy="567267"/>
        </a:xfrm>
        <a:prstGeom prst="rect">
          <a:avLst/>
        </a:prstGeom>
      </xdr:spPr>
    </xdr:pic>
    <xdr:clientData/>
  </xdr:twoCellAnchor>
  <xdr:twoCellAnchor editAs="oneCell">
    <xdr:from>
      <xdr:col>25</xdr:col>
      <xdr:colOff>120650</xdr:colOff>
      <xdr:row>34</xdr:row>
      <xdr:rowOff>4233</xdr:rowOff>
    </xdr:from>
    <xdr:to>
      <xdr:col>29</xdr:col>
      <xdr:colOff>25400</xdr:colOff>
      <xdr:row>37</xdr:row>
      <xdr:rowOff>51858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18650" y="7306733"/>
          <a:ext cx="1270000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39521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116416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169333</xdr:colOff>
      <xdr:row>33</xdr:row>
      <xdr:rowOff>116417</xdr:rowOff>
    </xdr:from>
    <xdr:to>
      <xdr:col>33</xdr:col>
      <xdr:colOff>374649</xdr:colOff>
      <xdr:row>37</xdr:row>
      <xdr:rowOff>52917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6083" y="7260167"/>
          <a:ext cx="1718733" cy="571500"/>
        </a:xfrm>
        <a:prstGeom prst="rect">
          <a:avLst/>
        </a:prstGeom>
      </xdr:spPr>
    </xdr:pic>
    <xdr:clientData/>
  </xdr:twoCellAnchor>
  <xdr:twoCellAnchor editAs="oneCell">
    <xdr:from>
      <xdr:col>25</xdr:col>
      <xdr:colOff>116416</xdr:colOff>
      <xdr:row>34</xdr:row>
      <xdr:rowOff>31750</xdr:rowOff>
    </xdr:from>
    <xdr:to>
      <xdr:col>29</xdr:col>
      <xdr:colOff>29632</xdr:colOff>
      <xdr:row>37</xdr:row>
      <xdr:rowOff>58209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588499" y="7334250"/>
          <a:ext cx="1267883" cy="5027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1157816</xdr:colOff>
      <xdr:row>37</xdr:row>
      <xdr:rowOff>39521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0731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116416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367" y="7514167"/>
          <a:ext cx="1283757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78316</xdr:colOff>
      <xdr:row>34</xdr:row>
      <xdr:rowOff>24342</xdr:rowOff>
    </xdr:from>
    <xdr:to>
      <xdr:col>32</xdr:col>
      <xdr:colOff>410633</xdr:colOff>
      <xdr:row>37</xdr:row>
      <xdr:rowOff>114362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6733" y="7326842"/>
          <a:ext cx="1771650" cy="566270"/>
        </a:xfrm>
        <a:prstGeom prst="rect">
          <a:avLst/>
        </a:prstGeom>
      </xdr:spPr>
    </xdr:pic>
    <xdr:clientData/>
  </xdr:twoCellAnchor>
  <xdr:twoCellAnchor editAs="oneCell">
    <xdr:from>
      <xdr:col>24</xdr:col>
      <xdr:colOff>305858</xdr:colOff>
      <xdr:row>34</xdr:row>
      <xdr:rowOff>73025</xdr:rowOff>
    </xdr:from>
    <xdr:to>
      <xdr:col>28</xdr:col>
      <xdr:colOff>77257</xdr:colOff>
      <xdr:row>37</xdr:row>
      <xdr:rowOff>83609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862608" y="7375525"/>
          <a:ext cx="1253066" cy="486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267" y="7514167"/>
          <a:ext cx="1455207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137583</xdr:colOff>
      <xdr:row>33</xdr:row>
      <xdr:rowOff>116417</xdr:rowOff>
    </xdr:from>
    <xdr:to>
      <xdr:col>33</xdr:col>
      <xdr:colOff>364066</xdr:colOff>
      <xdr:row>37</xdr:row>
      <xdr:rowOff>82612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6333" y="7260167"/>
          <a:ext cx="1962150" cy="60119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34</xdr:row>
      <xdr:rowOff>31750</xdr:rowOff>
    </xdr:from>
    <xdr:to>
      <xdr:col>28</xdr:col>
      <xdr:colOff>222250</xdr:colOff>
      <xdr:row>37</xdr:row>
      <xdr:rowOff>111126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1207750" y="7334250"/>
          <a:ext cx="1471083" cy="555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30</xdr:col>
      <xdr:colOff>42333</xdr:colOff>
      <xdr:row>33</xdr:row>
      <xdr:rowOff>158749</xdr:rowOff>
    </xdr:from>
    <xdr:to>
      <xdr:col>33</xdr:col>
      <xdr:colOff>385232</xdr:colOff>
      <xdr:row>37</xdr:row>
      <xdr:rowOff>8528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16" y="7302499"/>
          <a:ext cx="1602316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190499</xdr:colOff>
      <xdr:row>34</xdr:row>
      <xdr:rowOff>63500</xdr:rowOff>
    </xdr:from>
    <xdr:to>
      <xdr:col>29</xdr:col>
      <xdr:colOff>124883</xdr:colOff>
      <xdr:row>37</xdr:row>
      <xdr:rowOff>15876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9673166" y="7366000"/>
          <a:ext cx="1299634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7242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30</xdr:col>
      <xdr:colOff>184149</xdr:colOff>
      <xdr:row>34</xdr:row>
      <xdr:rowOff>85725</xdr:rowOff>
    </xdr:from>
    <xdr:to>
      <xdr:col>33</xdr:col>
      <xdr:colOff>516465</xdr:colOff>
      <xdr:row>37</xdr:row>
      <xdr:rowOff>94254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3982" y="7388225"/>
          <a:ext cx="1549400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295275</xdr:colOff>
      <xdr:row>34</xdr:row>
      <xdr:rowOff>50800</xdr:rowOff>
    </xdr:from>
    <xdr:to>
      <xdr:col>29</xdr:col>
      <xdr:colOff>200026</xdr:colOff>
      <xdr:row>36</xdr:row>
      <xdr:rowOff>155576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0285942" y="7353300"/>
          <a:ext cx="1344084" cy="4222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5535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36</xdr:row>
      <xdr:rowOff>84667</xdr:rowOff>
    </xdr:from>
    <xdr:to>
      <xdr:col>8</xdr:col>
      <xdr:colOff>238124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517" y="5609167"/>
          <a:ext cx="836082" cy="345016"/>
        </a:xfrm>
        <a:prstGeom prst="rect">
          <a:avLst/>
        </a:prstGeom>
      </xdr:spPr>
    </xdr:pic>
    <xdr:clientData/>
  </xdr:twoCellAnchor>
  <xdr:twoCellAnchor editAs="oneCell">
    <xdr:from>
      <xdr:col>31</xdr:col>
      <xdr:colOff>76200</xdr:colOff>
      <xdr:row>35</xdr:row>
      <xdr:rowOff>114300</xdr:rowOff>
    </xdr:from>
    <xdr:to>
      <xdr:col>32</xdr:col>
      <xdr:colOff>1095375</xdr:colOff>
      <xdr:row>38</xdr:row>
      <xdr:rowOff>66675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6048375"/>
          <a:ext cx="1228725" cy="438150"/>
        </a:xfrm>
        <a:prstGeom prst="rect">
          <a:avLst/>
        </a:prstGeom>
      </xdr:spPr>
    </xdr:pic>
    <xdr:clientData/>
  </xdr:twoCellAnchor>
  <xdr:twoCellAnchor editAs="oneCell">
    <xdr:from>
      <xdr:col>25</xdr:col>
      <xdr:colOff>200024</xdr:colOff>
      <xdr:row>35</xdr:row>
      <xdr:rowOff>104775</xdr:rowOff>
    </xdr:from>
    <xdr:to>
      <xdr:col>30</xdr:col>
      <xdr:colOff>200024</xdr:colOff>
      <xdr:row>38</xdr:row>
      <xdr:rowOff>123826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419974" y="6038850"/>
          <a:ext cx="1190625" cy="5048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81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29</xdr:col>
      <xdr:colOff>265642</xdr:colOff>
      <xdr:row>34</xdr:row>
      <xdr:rowOff>75141</xdr:rowOff>
    </xdr:from>
    <xdr:to>
      <xdr:col>33</xdr:col>
      <xdr:colOff>410633</xdr:colOff>
      <xdr:row>37</xdr:row>
      <xdr:rowOff>83670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5559" y="7377641"/>
          <a:ext cx="1721907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75141</xdr:colOff>
      <xdr:row>34</xdr:row>
      <xdr:rowOff>113241</xdr:rowOff>
    </xdr:from>
    <xdr:to>
      <xdr:col>28</xdr:col>
      <xdr:colOff>286808</xdr:colOff>
      <xdr:row>37</xdr:row>
      <xdr:rowOff>56092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0139891" y="7415741"/>
          <a:ext cx="1344084" cy="4191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25.062499999999996</v>
          </cell>
          <cell r="C5">
            <v>35.1</v>
          </cell>
          <cell r="D5">
            <v>17.899999999999999</v>
          </cell>
          <cell r="E5">
            <v>69.958333333333329</v>
          </cell>
          <cell r="F5">
            <v>95</v>
          </cell>
          <cell r="G5">
            <v>34</v>
          </cell>
          <cell r="H5">
            <v>21.6</v>
          </cell>
          <cell r="I5" t="str">
            <v>L</v>
          </cell>
          <cell r="J5">
            <v>52.92</v>
          </cell>
          <cell r="K5">
            <v>0</v>
          </cell>
        </row>
        <row r="6">
          <cell r="B6">
            <v>19.333333333333336</v>
          </cell>
          <cell r="C6">
            <v>23.8</v>
          </cell>
          <cell r="D6">
            <v>16.8</v>
          </cell>
          <cell r="E6">
            <v>89.208333333333329</v>
          </cell>
          <cell r="F6">
            <v>98</v>
          </cell>
          <cell r="G6">
            <v>73</v>
          </cell>
          <cell r="H6">
            <v>19.8</v>
          </cell>
          <cell r="I6" t="str">
            <v>O</v>
          </cell>
          <cell r="J6">
            <v>55.440000000000005</v>
          </cell>
          <cell r="K6">
            <v>60.800000000000004</v>
          </cell>
        </row>
        <row r="7">
          <cell r="B7">
            <v>19.779166666666665</v>
          </cell>
          <cell r="C7">
            <v>26.4</v>
          </cell>
          <cell r="D7">
            <v>14.2</v>
          </cell>
          <cell r="E7">
            <v>70.791666666666671</v>
          </cell>
          <cell r="F7">
            <v>100</v>
          </cell>
          <cell r="G7">
            <v>22</v>
          </cell>
          <cell r="H7">
            <v>10.44</v>
          </cell>
          <cell r="I7" t="str">
            <v>O</v>
          </cell>
          <cell r="J7">
            <v>31.319999999999997</v>
          </cell>
          <cell r="K7">
            <v>1.2</v>
          </cell>
        </row>
        <row r="8">
          <cell r="B8">
            <v>20.054166666666664</v>
          </cell>
          <cell r="C8">
            <v>30.7</v>
          </cell>
          <cell r="D8">
            <v>11.4</v>
          </cell>
          <cell r="E8">
            <v>59.583333333333336</v>
          </cell>
          <cell r="F8">
            <v>95</v>
          </cell>
          <cell r="G8">
            <v>21</v>
          </cell>
          <cell r="H8">
            <v>14.4</v>
          </cell>
          <cell r="I8" t="str">
            <v>O</v>
          </cell>
          <cell r="J8">
            <v>30.240000000000002</v>
          </cell>
          <cell r="K8">
            <v>0</v>
          </cell>
        </row>
        <row r="9">
          <cell r="B9">
            <v>24.6875</v>
          </cell>
          <cell r="C9">
            <v>37.1</v>
          </cell>
          <cell r="D9">
            <v>13.7</v>
          </cell>
          <cell r="E9">
            <v>60.666666666666664</v>
          </cell>
          <cell r="F9">
            <v>95</v>
          </cell>
          <cell r="G9">
            <v>25</v>
          </cell>
          <cell r="H9">
            <v>14.04</v>
          </cell>
          <cell r="I9" t="str">
            <v>SE</v>
          </cell>
          <cell r="J9">
            <v>47.16</v>
          </cell>
          <cell r="K9">
            <v>0</v>
          </cell>
        </row>
        <row r="10">
          <cell r="B10">
            <v>28.512499999999992</v>
          </cell>
          <cell r="C10">
            <v>38.1</v>
          </cell>
          <cell r="D10">
            <v>20.2</v>
          </cell>
          <cell r="E10">
            <v>56.458333333333336</v>
          </cell>
          <cell r="F10">
            <v>91</v>
          </cell>
          <cell r="G10">
            <v>26</v>
          </cell>
          <cell r="H10">
            <v>14.04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25.741666666666664</v>
          </cell>
          <cell r="C11">
            <v>32.5</v>
          </cell>
          <cell r="D11">
            <v>20.9</v>
          </cell>
          <cell r="E11">
            <v>75.916666666666671</v>
          </cell>
          <cell r="F11">
            <v>94</v>
          </cell>
          <cell r="G11">
            <v>48</v>
          </cell>
          <cell r="H11">
            <v>14.4</v>
          </cell>
          <cell r="I11" t="str">
            <v>SO</v>
          </cell>
          <cell r="J11">
            <v>42.480000000000004</v>
          </cell>
          <cell r="K11">
            <v>3.6</v>
          </cell>
        </row>
        <row r="12">
          <cell r="B12">
            <v>23.812499999999996</v>
          </cell>
          <cell r="C12">
            <v>29.3</v>
          </cell>
          <cell r="D12">
            <v>18.8</v>
          </cell>
          <cell r="E12">
            <v>72.5</v>
          </cell>
          <cell r="F12">
            <v>97</v>
          </cell>
          <cell r="G12">
            <v>43</v>
          </cell>
          <cell r="H12">
            <v>18.720000000000002</v>
          </cell>
          <cell r="I12" t="str">
            <v>O</v>
          </cell>
          <cell r="J12">
            <v>46.080000000000005</v>
          </cell>
          <cell r="K12">
            <v>0.2</v>
          </cell>
        </row>
        <row r="13">
          <cell r="B13">
            <v>26.337499999999995</v>
          </cell>
          <cell r="C13">
            <v>37.799999999999997</v>
          </cell>
          <cell r="D13">
            <v>17.8</v>
          </cell>
          <cell r="E13">
            <v>64.25</v>
          </cell>
          <cell r="F13">
            <v>96</v>
          </cell>
          <cell r="G13">
            <v>22</v>
          </cell>
          <cell r="H13">
            <v>8.64</v>
          </cell>
          <cell r="I13" t="str">
            <v>NO</v>
          </cell>
          <cell r="J13">
            <v>25.2</v>
          </cell>
          <cell r="K13">
            <v>0</v>
          </cell>
        </row>
        <row r="14">
          <cell r="B14">
            <v>29.233333333333338</v>
          </cell>
          <cell r="C14">
            <v>39</v>
          </cell>
          <cell r="D14">
            <v>20.8</v>
          </cell>
          <cell r="E14">
            <v>57.666666666666664</v>
          </cell>
          <cell r="F14">
            <v>94</v>
          </cell>
          <cell r="G14">
            <v>19</v>
          </cell>
          <cell r="H14">
            <v>8.2799999999999994</v>
          </cell>
          <cell r="I14" t="str">
            <v>O</v>
          </cell>
          <cell r="J14">
            <v>24.12</v>
          </cell>
          <cell r="K14">
            <v>0</v>
          </cell>
        </row>
        <row r="15">
          <cell r="B15">
            <v>29.891666666666666</v>
          </cell>
          <cell r="C15">
            <v>39.700000000000003</v>
          </cell>
          <cell r="D15">
            <v>21.6</v>
          </cell>
          <cell r="E15">
            <v>53</v>
          </cell>
          <cell r="F15">
            <v>86</v>
          </cell>
          <cell r="G15">
            <v>17</v>
          </cell>
          <cell r="H15">
            <v>7.9200000000000008</v>
          </cell>
          <cell r="I15" t="str">
            <v>L</v>
          </cell>
          <cell r="J15">
            <v>43.92</v>
          </cell>
          <cell r="K15">
            <v>0</v>
          </cell>
        </row>
        <row r="16">
          <cell r="B16">
            <v>30.272727272727266</v>
          </cell>
          <cell r="C16">
            <v>40.4</v>
          </cell>
          <cell r="D16">
            <v>21.1</v>
          </cell>
          <cell r="E16">
            <v>50.227272727272727</v>
          </cell>
          <cell r="F16">
            <v>92</v>
          </cell>
          <cell r="G16">
            <v>13</v>
          </cell>
          <cell r="H16">
            <v>17.28</v>
          </cell>
          <cell r="I16" t="str">
            <v>SE</v>
          </cell>
          <cell r="J16">
            <v>38.880000000000003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23.421739130434784</v>
          </cell>
          <cell r="C5">
            <v>31.8</v>
          </cell>
          <cell r="D5">
            <v>16.399999999999999</v>
          </cell>
          <cell r="E5">
            <v>64.652173913043484</v>
          </cell>
          <cell r="F5">
            <v>89</v>
          </cell>
          <cell r="G5">
            <v>40</v>
          </cell>
          <cell r="H5">
            <v>37.800000000000004</v>
          </cell>
          <cell r="I5" t="str">
            <v>N</v>
          </cell>
          <cell r="J5">
            <v>55.080000000000005</v>
          </cell>
          <cell r="K5">
            <v>0</v>
          </cell>
        </row>
        <row r="6">
          <cell r="B6">
            <v>19.266666666666662</v>
          </cell>
          <cell r="C6">
            <v>25.7</v>
          </cell>
          <cell r="D6">
            <v>15.4</v>
          </cell>
          <cell r="E6">
            <v>80.904761904761898</v>
          </cell>
          <cell r="F6">
            <v>95</v>
          </cell>
          <cell r="G6">
            <v>58</v>
          </cell>
          <cell r="H6">
            <v>25.56</v>
          </cell>
          <cell r="I6" t="str">
            <v>N</v>
          </cell>
          <cell r="J6">
            <v>38.159999999999997</v>
          </cell>
          <cell r="K6">
            <v>15.399999999999999</v>
          </cell>
        </row>
        <row r="7">
          <cell r="B7">
            <v>18.699999999999996</v>
          </cell>
          <cell r="C7">
            <v>23.7</v>
          </cell>
          <cell r="D7">
            <v>14.5</v>
          </cell>
          <cell r="E7">
            <v>76.7</v>
          </cell>
          <cell r="F7">
            <v>95</v>
          </cell>
          <cell r="G7">
            <v>47</v>
          </cell>
          <cell r="H7">
            <v>16.2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21.349999999999998</v>
          </cell>
          <cell r="C8">
            <v>30.1</v>
          </cell>
          <cell r="D8">
            <v>14.1</v>
          </cell>
          <cell r="E8">
            <v>51.136363636363633</v>
          </cell>
          <cell r="F8">
            <v>79</v>
          </cell>
          <cell r="G8">
            <v>21</v>
          </cell>
          <cell r="H8">
            <v>20.52</v>
          </cell>
          <cell r="I8" t="str">
            <v>L</v>
          </cell>
          <cell r="J8">
            <v>36.72</v>
          </cell>
          <cell r="K8">
            <v>0</v>
          </cell>
        </row>
        <row r="9">
          <cell r="B9">
            <v>24.156521739130429</v>
          </cell>
          <cell r="C9">
            <v>35.299999999999997</v>
          </cell>
          <cell r="D9">
            <v>16.399999999999999</v>
          </cell>
          <cell r="E9">
            <v>56.043478260869563</v>
          </cell>
          <cell r="F9">
            <v>83</v>
          </cell>
          <cell r="G9">
            <v>26</v>
          </cell>
          <cell r="H9">
            <v>26.64</v>
          </cell>
          <cell r="I9" t="str">
            <v>NE</v>
          </cell>
          <cell r="J9">
            <v>59.760000000000005</v>
          </cell>
          <cell r="K9">
            <v>0.8</v>
          </cell>
        </row>
        <row r="10">
          <cell r="B10">
            <v>24.734782608695646</v>
          </cell>
          <cell r="C10">
            <v>35.200000000000003</v>
          </cell>
          <cell r="D10">
            <v>18.899999999999999</v>
          </cell>
          <cell r="E10">
            <v>64.869565217391298</v>
          </cell>
          <cell r="F10">
            <v>86</v>
          </cell>
          <cell r="G10">
            <v>25</v>
          </cell>
          <cell r="H10">
            <v>23.400000000000002</v>
          </cell>
          <cell r="I10" t="str">
            <v>NE</v>
          </cell>
          <cell r="J10">
            <v>61.560000000000009</v>
          </cell>
          <cell r="K10">
            <v>0.8</v>
          </cell>
        </row>
        <row r="11">
          <cell r="B11">
            <v>25.330434782608698</v>
          </cell>
          <cell r="C11">
            <v>34.299999999999997</v>
          </cell>
          <cell r="D11">
            <v>19.8</v>
          </cell>
          <cell r="E11">
            <v>62.347826086956523</v>
          </cell>
          <cell r="F11">
            <v>91</v>
          </cell>
          <cell r="G11">
            <v>25</v>
          </cell>
          <cell r="H11">
            <v>30.240000000000002</v>
          </cell>
          <cell r="I11" t="str">
            <v>NE</v>
          </cell>
          <cell r="J11">
            <v>47.16</v>
          </cell>
          <cell r="K11">
            <v>0</v>
          </cell>
        </row>
        <row r="12">
          <cell r="B12">
            <v>25.647619047619049</v>
          </cell>
          <cell r="C12">
            <v>33.9</v>
          </cell>
          <cell r="D12">
            <v>19.600000000000001</v>
          </cell>
          <cell r="E12">
            <v>65.952380952380949</v>
          </cell>
          <cell r="F12">
            <v>91</v>
          </cell>
          <cell r="G12">
            <v>28</v>
          </cell>
          <cell r="H12">
            <v>23.400000000000002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26.513043478260869</v>
          </cell>
          <cell r="C13">
            <v>35.200000000000003</v>
          </cell>
          <cell r="D13">
            <v>19.5</v>
          </cell>
          <cell r="E13">
            <v>57.260869565217391</v>
          </cell>
          <cell r="F13">
            <v>86</v>
          </cell>
          <cell r="G13">
            <v>24</v>
          </cell>
          <cell r="H13">
            <v>19.440000000000001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26.913636363636371</v>
          </cell>
          <cell r="C14">
            <v>35.299999999999997</v>
          </cell>
          <cell r="D14">
            <v>20.8</v>
          </cell>
          <cell r="E14">
            <v>55.409090909090907</v>
          </cell>
          <cell r="F14">
            <v>84</v>
          </cell>
          <cell r="G14">
            <v>25</v>
          </cell>
          <cell r="H14">
            <v>25.92</v>
          </cell>
          <cell r="I14" t="str">
            <v>NE</v>
          </cell>
          <cell r="J14">
            <v>47.88</v>
          </cell>
          <cell r="K14">
            <v>0</v>
          </cell>
        </row>
        <row r="15">
          <cell r="B15">
            <v>27.713636363636365</v>
          </cell>
          <cell r="C15">
            <v>36.299999999999997</v>
          </cell>
          <cell r="D15">
            <v>19.399999999999999</v>
          </cell>
          <cell r="E15">
            <v>49.045454545454547</v>
          </cell>
          <cell r="F15">
            <v>81</v>
          </cell>
          <cell r="G15">
            <v>20</v>
          </cell>
          <cell r="H15">
            <v>19.8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28.927272727272737</v>
          </cell>
          <cell r="C16">
            <v>37</v>
          </cell>
          <cell r="D16">
            <v>20.5</v>
          </cell>
          <cell r="E16">
            <v>40.136363636363633</v>
          </cell>
          <cell r="F16">
            <v>71</v>
          </cell>
          <cell r="G16">
            <v>12</v>
          </cell>
          <cell r="H16">
            <v>20.52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28.786956521739132</v>
          </cell>
          <cell r="C17">
            <v>37.299999999999997</v>
          </cell>
          <cell r="D17">
            <v>20.6</v>
          </cell>
          <cell r="E17">
            <v>44.652173913043477</v>
          </cell>
          <cell r="F17">
            <v>79</v>
          </cell>
          <cell r="G17">
            <v>15</v>
          </cell>
          <cell r="H17">
            <v>16.2</v>
          </cell>
          <cell r="I17" t="str">
            <v>SO</v>
          </cell>
          <cell r="J17">
            <v>28.44</v>
          </cell>
          <cell r="K17">
            <v>0</v>
          </cell>
        </row>
        <row r="18">
          <cell r="B18">
            <v>25.280952380952378</v>
          </cell>
          <cell r="C18">
            <v>30.3</v>
          </cell>
          <cell r="D18">
            <v>20.2</v>
          </cell>
          <cell r="E18">
            <v>65.428571428571431</v>
          </cell>
          <cell r="F18">
            <v>86</v>
          </cell>
          <cell r="G18">
            <v>42</v>
          </cell>
          <cell r="H18">
            <v>16.2</v>
          </cell>
          <cell r="I18" t="str">
            <v>SO</v>
          </cell>
          <cell r="J18">
            <v>30.6</v>
          </cell>
          <cell r="K18">
            <v>0</v>
          </cell>
        </row>
        <row r="19">
          <cell r="B19">
            <v>24.891304347826086</v>
          </cell>
          <cell r="C19">
            <v>34</v>
          </cell>
          <cell r="D19">
            <v>17.600000000000001</v>
          </cell>
          <cell r="E19">
            <v>66.260869565217391</v>
          </cell>
          <cell r="F19">
            <v>91</v>
          </cell>
          <cell r="G19">
            <v>34</v>
          </cell>
          <cell r="H19">
            <v>17.64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28.834782608695651</v>
          </cell>
          <cell r="C20">
            <v>36.9</v>
          </cell>
          <cell r="D20">
            <v>22.5</v>
          </cell>
          <cell r="E20">
            <v>47.913043478260867</v>
          </cell>
          <cell r="F20">
            <v>78</v>
          </cell>
          <cell r="G20">
            <v>20</v>
          </cell>
          <cell r="H20">
            <v>21.96</v>
          </cell>
          <cell r="I20" t="str">
            <v>SE</v>
          </cell>
          <cell r="J20">
            <v>37.800000000000004</v>
          </cell>
          <cell r="K20">
            <v>0</v>
          </cell>
        </row>
        <row r="21">
          <cell r="B21">
            <v>29.382608695652166</v>
          </cell>
          <cell r="C21">
            <v>37.700000000000003</v>
          </cell>
          <cell r="D21">
            <v>23.4</v>
          </cell>
          <cell r="E21">
            <v>43.913043478260867</v>
          </cell>
          <cell r="F21">
            <v>65</v>
          </cell>
          <cell r="G21">
            <v>19</v>
          </cell>
          <cell r="H21">
            <v>29.880000000000003</v>
          </cell>
          <cell r="I21" t="str">
            <v>SE</v>
          </cell>
          <cell r="J21">
            <v>44.28</v>
          </cell>
          <cell r="K21">
            <v>0</v>
          </cell>
        </row>
        <row r="22">
          <cell r="B22">
            <v>27.50454545454545</v>
          </cell>
          <cell r="C22">
            <v>33.6</v>
          </cell>
          <cell r="D22">
            <v>22.8</v>
          </cell>
          <cell r="E22">
            <v>56.636363636363633</v>
          </cell>
          <cell r="F22">
            <v>74</v>
          </cell>
          <cell r="G22">
            <v>37</v>
          </cell>
          <cell r="H22">
            <v>19.440000000000001</v>
          </cell>
          <cell r="I22" t="str">
            <v>NE</v>
          </cell>
          <cell r="J22">
            <v>32.76</v>
          </cell>
          <cell r="K22">
            <v>0</v>
          </cell>
        </row>
        <row r="23">
          <cell r="B23">
            <v>26.247826086956518</v>
          </cell>
          <cell r="C23">
            <v>34.700000000000003</v>
          </cell>
          <cell r="D23">
            <v>20.8</v>
          </cell>
          <cell r="E23">
            <v>59.043478260869563</v>
          </cell>
          <cell r="F23">
            <v>83</v>
          </cell>
          <cell r="G23">
            <v>27</v>
          </cell>
          <cell r="H23">
            <v>32.04</v>
          </cell>
          <cell r="I23" t="str">
            <v>NE</v>
          </cell>
          <cell r="J23">
            <v>53.28</v>
          </cell>
          <cell r="K23">
            <v>0</v>
          </cell>
        </row>
        <row r="24">
          <cell r="B24">
            <v>22.354545454545452</v>
          </cell>
          <cell r="C24">
            <v>26.3</v>
          </cell>
          <cell r="D24">
            <v>19.3</v>
          </cell>
          <cell r="E24">
            <v>80.318181818181813</v>
          </cell>
          <cell r="F24">
            <v>96</v>
          </cell>
          <cell r="G24">
            <v>60</v>
          </cell>
          <cell r="H24">
            <v>22.68</v>
          </cell>
          <cell r="I24" t="str">
            <v>SE</v>
          </cell>
          <cell r="J24">
            <v>41.76</v>
          </cell>
          <cell r="K24">
            <v>0</v>
          </cell>
        </row>
        <row r="25">
          <cell r="B25">
            <v>23.678260869565218</v>
          </cell>
          <cell r="C25">
            <v>32.200000000000003</v>
          </cell>
          <cell r="D25">
            <v>18.100000000000001</v>
          </cell>
          <cell r="E25">
            <v>71.260869565217391</v>
          </cell>
          <cell r="F25">
            <v>93</v>
          </cell>
          <cell r="G25">
            <v>34</v>
          </cell>
          <cell r="H25">
            <v>48.6</v>
          </cell>
          <cell r="I25" t="str">
            <v>NE</v>
          </cell>
          <cell r="J25">
            <v>59.04</v>
          </cell>
          <cell r="K25">
            <v>0.2</v>
          </cell>
        </row>
        <row r="26">
          <cell r="B26">
            <v>20.699999999999996</v>
          </cell>
          <cell r="C26">
            <v>24.1</v>
          </cell>
          <cell r="D26">
            <v>18.7</v>
          </cell>
          <cell r="E26">
            <v>83.681818181818187</v>
          </cell>
          <cell r="F26">
            <v>92</v>
          </cell>
          <cell r="G26">
            <v>73</v>
          </cell>
          <cell r="H26">
            <v>27</v>
          </cell>
          <cell r="I26" t="str">
            <v>S</v>
          </cell>
          <cell r="J26">
            <v>49.32</v>
          </cell>
          <cell r="K26">
            <v>0</v>
          </cell>
        </row>
        <row r="27">
          <cell r="B27">
            <v>22.727272727272727</v>
          </cell>
          <cell r="C27">
            <v>29.1</v>
          </cell>
          <cell r="D27">
            <v>17.7</v>
          </cell>
          <cell r="E27">
            <v>68.954545454545453</v>
          </cell>
          <cell r="F27">
            <v>89</v>
          </cell>
          <cell r="G27">
            <v>44</v>
          </cell>
          <cell r="H27">
            <v>26.28</v>
          </cell>
          <cell r="I27" t="str">
            <v>L</v>
          </cell>
          <cell r="J27">
            <v>38.159999999999997</v>
          </cell>
          <cell r="K27">
            <v>0</v>
          </cell>
        </row>
        <row r="28">
          <cell r="B28">
            <v>24.252173913043482</v>
          </cell>
          <cell r="C28">
            <v>32.9</v>
          </cell>
          <cell r="D28">
            <v>18.3</v>
          </cell>
          <cell r="E28">
            <v>67.869565217391298</v>
          </cell>
          <cell r="F28">
            <v>91</v>
          </cell>
          <cell r="G28">
            <v>32</v>
          </cell>
          <cell r="H28">
            <v>21.96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25.977272727272723</v>
          </cell>
          <cell r="C29">
            <v>35.299999999999997</v>
          </cell>
          <cell r="D29">
            <v>20.2</v>
          </cell>
          <cell r="E29">
            <v>56.363636363636367</v>
          </cell>
          <cell r="F29">
            <v>80</v>
          </cell>
          <cell r="G29">
            <v>25</v>
          </cell>
          <cell r="H29">
            <v>18.36</v>
          </cell>
          <cell r="I29" t="str">
            <v>NE</v>
          </cell>
          <cell r="J29">
            <v>34.92</v>
          </cell>
          <cell r="K29">
            <v>0</v>
          </cell>
        </row>
        <row r="30">
          <cell r="B30">
            <v>26.9</v>
          </cell>
          <cell r="C30">
            <v>36.200000000000003</v>
          </cell>
          <cell r="D30">
            <v>19.5</v>
          </cell>
          <cell r="E30">
            <v>54.772727272727273</v>
          </cell>
          <cell r="F30">
            <v>88</v>
          </cell>
          <cell r="G30">
            <v>23</v>
          </cell>
          <cell r="H30">
            <v>27.36</v>
          </cell>
          <cell r="I30" t="str">
            <v>N</v>
          </cell>
          <cell r="J30">
            <v>50.4</v>
          </cell>
          <cell r="K30">
            <v>0</v>
          </cell>
        </row>
        <row r="31">
          <cell r="B31">
            <v>27.172727272727265</v>
          </cell>
          <cell r="C31">
            <v>33.4</v>
          </cell>
          <cell r="D31">
            <v>21.7</v>
          </cell>
          <cell r="E31">
            <v>53.409090909090907</v>
          </cell>
          <cell r="F31">
            <v>75</v>
          </cell>
          <cell r="G31">
            <v>34</v>
          </cell>
          <cell r="H31">
            <v>40.680000000000007</v>
          </cell>
          <cell r="I31" t="str">
            <v>N</v>
          </cell>
          <cell r="J31">
            <v>55.800000000000004</v>
          </cell>
          <cell r="K31">
            <v>0</v>
          </cell>
        </row>
        <row r="32">
          <cell r="B32">
            <v>23.560869565217391</v>
          </cell>
          <cell r="C32">
            <v>29.2</v>
          </cell>
          <cell r="D32">
            <v>19.3</v>
          </cell>
          <cell r="E32">
            <v>70.304347826086953</v>
          </cell>
          <cell r="F32">
            <v>93</v>
          </cell>
          <cell r="G32">
            <v>44</v>
          </cell>
          <cell r="H32">
            <v>26.28</v>
          </cell>
          <cell r="I32" t="str">
            <v>NO</v>
          </cell>
          <cell r="J32">
            <v>54.72</v>
          </cell>
          <cell r="K32">
            <v>0</v>
          </cell>
        </row>
        <row r="33">
          <cell r="B33">
            <v>23.513636363636365</v>
          </cell>
          <cell r="C33">
            <v>30.5</v>
          </cell>
          <cell r="D33">
            <v>18.2</v>
          </cell>
          <cell r="E33">
            <v>70.590909090909093</v>
          </cell>
          <cell r="F33">
            <v>93</v>
          </cell>
          <cell r="G33">
            <v>34</v>
          </cell>
          <cell r="H33">
            <v>17.28</v>
          </cell>
          <cell r="I33" t="str">
            <v>NE</v>
          </cell>
          <cell r="J33">
            <v>27.720000000000002</v>
          </cell>
          <cell r="K33">
            <v>0</v>
          </cell>
        </row>
        <row r="34">
          <cell r="B34">
            <v>26.095454545454547</v>
          </cell>
          <cell r="C34">
            <v>31.3</v>
          </cell>
          <cell r="D34">
            <v>20.8</v>
          </cell>
          <cell r="E34">
            <v>62.81818181818182</v>
          </cell>
          <cell r="F34">
            <v>83</v>
          </cell>
          <cell r="G34">
            <v>44</v>
          </cell>
          <cell r="H34">
            <v>30.6</v>
          </cell>
          <cell r="I34" t="str">
            <v>NE</v>
          </cell>
          <cell r="J34">
            <v>53.64</v>
          </cell>
          <cell r="K34">
            <v>0</v>
          </cell>
        </row>
        <row r="35">
          <cell r="B35">
            <v>22.136363636363637</v>
          </cell>
          <cell r="C35">
            <v>25.7</v>
          </cell>
          <cell r="D35">
            <v>19.600000000000001</v>
          </cell>
          <cell r="E35">
            <v>81.909090909090907</v>
          </cell>
          <cell r="F35">
            <v>94</v>
          </cell>
          <cell r="G35">
            <v>65</v>
          </cell>
          <cell r="H35">
            <v>20.16</v>
          </cell>
          <cell r="I35" t="str">
            <v>SE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26.604166666666668</v>
          </cell>
          <cell r="C5">
            <v>35.4</v>
          </cell>
          <cell r="D5">
            <v>18.5</v>
          </cell>
          <cell r="E5">
            <v>63.166666666666664</v>
          </cell>
          <cell r="F5">
            <v>93</v>
          </cell>
          <cell r="G5">
            <v>36</v>
          </cell>
          <cell r="H5">
            <v>16.2</v>
          </cell>
          <cell r="I5" t="str">
            <v>NE</v>
          </cell>
          <cell r="J5">
            <v>43.92</v>
          </cell>
          <cell r="K5">
            <v>0</v>
          </cell>
        </row>
        <row r="6">
          <cell r="B6">
            <v>20.675000000000001</v>
          </cell>
          <cell r="C6">
            <v>30.5</v>
          </cell>
          <cell r="D6">
            <v>17.7</v>
          </cell>
          <cell r="E6">
            <v>86.958333333333329</v>
          </cell>
          <cell r="F6">
            <v>96</v>
          </cell>
          <cell r="G6">
            <v>52</v>
          </cell>
          <cell r="H6">
            <v>15.48</v>
          </cell>
          <cell r="I6" t="str">
            <v>NE</v>
          </cell>
          <cell r="J6">
            <v>48.24</v>
          </cell>
          <cell r="K6">
            <v>92.200000000000017</v>
          </cell>
        </row>
        <row r="7">
          <cell r="B7">
            <v>20.999999999999996</v>
          </cell>
          <cell r="C7">
            <v>26.7</v>
          </cell>
          <cell r="D7">
            <v>17</v>
          </cell>
          <cell r="E7">
            <v>76.833333333333329</v>
          </cell>
          <cell r="F7">
            <v>96</v>
          </cell>
          <cell r="G7">
            <v>45</v>
          </cell>
          <cell r="H7">
            <v>12.96</v>
          </cell>
          <cell r="I7" t="str">
            <v>SE</v>
          </cell>
          <cell r="J7">
            <v>25.2</v>
          </cell>
          <cell r="K7">
            <v>0.60000000000000009</v>
          </cell>
        </row>
        <row r="8">
          <cell r="B8">
            <v>22.020833333333332</v>
          </cell>
          <cell r="C8">
            <v>31.9</v>
          </cell>
          <cell r="D8">
            <v>15.1</v>
          </cell>
          <cell r="E8">
            <v>55.333333333333336</v>
          </cell>
          <cell r="F8">
            <v>84</v>
          </cell>
          <cell r="G8">
            <v>23</v>
          </cell>
          <cell r="H8">
            <v>11.879999999999999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25.008333333333326</v>
          </cell>
          <cell r="C9">
            <v>38</v>
          </cell>
          <cell r="D9">
            <v>14.8</v>
          </cell>
          <cell r="E9">
            <v>59.5</v>
          </cell>
          <cell r="F9">
            <v>95</v>
          </cell>
          <cell r="G9">
            <v>19</v>
          </cell>
          <cell r="H9">
            <v>16.920000000000002</v>
          </cell>
          <cell r="I9" t="str">
            <v>SE</v>
          </cell>
          <cell r="J9">
            <v>36.72</v>
          </cell>
          <cell r="K9">
            <v>0</v>
          </cell>
        </row>
        <row r="10">
          <cell r="B10">
            <v>27.895833333333329</v>
          </cell>
          <cell r="C10">
            <v>37.200000000000003</v>
          </cell>
          <cell r="D10">
            <v>21.4</v>
          </cell>
          <cell r="E10">
            <v>61.625</v>
          </cell>
          <cell r="F10">
            <v>86</v>
          </cell>
          <cell r="G10">
            <v>30</v>
          </cell>
          <cell r="H10">
            <v>11.16</v>
          </cell>
          <cell r="I10" t="str">
            <v>L</v>
          </cell>
          <cell r="J10">
            <v>28.08</v>
          </cell>
          <cell r="K10">
            <v>0</v>
          </cell>
        </row>
        <row r="11">
          <cell r="B11">
            <v>26.400000000000002</v>
          </cell>
          <cell r="C11">
            <v>35.4</v>
          </cell>
          <cell r="D11">
            <v>22.6</v>
          </cell>
          <cell r="E11">
            <v>73.041666666666671</v>
          </cell>
          <cell r="F11">
            <v>92</v>
          </cell>
          <cell r="G11">
            <v>32</v>
          </cell>
          <cell r="H11">
            <v>11.879999999999999</v>
          </cell>
          <cell r="I11" t="str">
            <v>SE</v>
          </cell>
          <cell r="J11">
            <v>31.319999999999997</v>
          </cell>
          <cell r="K11">
            <v>2.2000000000000002</v>
          </cell>
        </row>
        <row r="12">
          <cell r="B12">
            <v>27.174999999999997</v>
          </cell>
          <cell r="C12">
            <v>35.200000000000003</v>
          </cell>
          <cell r="D12">
            <v>20.6</v>
          </cell>
          <cell r="E12">
            <v>67.041666666666671</v>
          </cell>
          <cell r="F12">
            <v>93</v>
          </cell>
          <cell r="G12">
            <v>34</v>
          </cell>
          <cell r="H12">
            <v>8.2799999999999994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28.420833333333324</v>
          </cell>
          <cell r="C13">
            <v>37.299999999999997</v>
          </cell>
          <cell r="D13">
            <v>20.5</v>
          </cell>
          <cell r="E13">
            <v>61.5</v>
          </cell>
          <cell r="F13">
            <v>92</v>
          </cell>
          <cell r="G13">
            <v>30</v>
          </cell>
          <cell r="H13">
            <v>9</v>
          </cell>
          <cell r="I13" t="str">
            <v>SE</v>
          </cell>
          <cell r="J13">
            <v>29.880000000000003</v>
          </cell>
          <cell r="K13">
            <v>0</v>
          </cell>
        </row>
        <row r="14">
          <cell r="B14">
            <v>29.11666666666666</v>
          </cell>
          <cell r="C14">
            <v>38.200000000000003</v>
          </cell>
          <cell r="D14">
            <v>21.4</v>
          </cell>
          <cell r="E14">
            <v>56.833333333333336</v>
          </cell>
          <cell r="F14">
            <v>91</v>
          </cell>
          <cell r="G14">
            <v>25</v>
          </cell>
          <cell r="H14">
            <v>15.48</v>
          </cell>
          <cell r="I14" t="str">
            <v>NO</v>
          </cell>
          <cell r="J14">
            <v>36.72</v>
          </cell>
          <cell r="K14">
            <v>0</v>
          </cell>
        </row>
        <row r="15">
          <cell r="B15">
            <v>27.429166666666671</v>
          </cell>
          <cell r="C15">
            <v>38</v>
          </cell>
          <cell r="D15">
            <v>20.3</v>
          </cell>
          <cell r="E15">
            <v>65.375</v>
          </cell>
          <cell r="F15">
            <v>94</v>
          </cell>
          <cell r="G15">
            <v>28</v>
          </cell>
          <cell r="H15">
            <v>15.120000000000001</v>
          </cell>
          <cell r="I15" t="str">
            <v>S</v>
          </cell>
          <cell r="J15">
            <v>49.32</v>
          </cell>
          <cell r="K15">
            <v>0.6</v>
          </cell>
        </row>
        <row r="16">
          <cell r="B16">
            <v>28.133333333333336</v>
          </cell>
          <cell r="C16">
            <v>36.6</v>
          </cell>
          <cell r="D16">
            <v>21.4</v>
          </cell>
          <cell r="E16">
            <v>67.666666666666671</v>
          </cell>
          <cell r="F16">
            <v>95</v>
          </cell>
          <cell r="G16">
            <v>31</v>
          </cell>
          <cell r="H16">
            <v>11.16</v>
          </cell>
          <cell r="I16" t="str">
            <v>O</v>
          </cell>
          <cell r="J16">
            <v>23.400000000000002</v>
          </cell>
          <cell r="K16">
            <v>0</v>
          </cell>
        </row>
        <row r="17">
          <cell r="B17">
            <v>29.254166666666666</v>
          </cell>
          <cell r="C17">
            <v>38.299999999999997</v>
          </cell>
          <cell r="D17">
            <v>21.7</v>
          </cell>
          <cell r="E17">
            <v>63.666666666666664</v>
          </cell>
          <cell r="F17">
            <v>95</v>
          </cell>
          <cell r="G17">
            <v>29</v>
          </cell>
          <cell r="H17">
            <v>17.64</v>
          </cell>
          <cell r="I17" t="str">
            <v>O</v>
          </cell>
          <cell r="J17">
            <v>33.119999999999997</v>
          </cell>
          <cell r="K17">
            <v>0</v>
          </cell>
        </row>
        <row r="18">
          <cell r="B18">
            <v>23.195833333333329</v>
          </cell>
          <cell r="C18">
            <v>30</v>
          </cell>
          <cell r="D18">
            <v>20.399999999999999</v>
          </cell>
          <cell r="E18">
            <v>75.916666666666671</v>
          </cell>
          <cell r="F18">
            <v>84</v>
          </cell>
          <cell r="G18">
            <v>59</v>
          </cell>
          <cell r="H18">
            <v>15.840000000000002</v>
          </cell>
          <cell r="I18" t="str">
            <v>SO</v>
          </cell>
          <cell r="J18">
            <v>25.56</v>
          </cell>
          <cell r="K18">
            <v>0</v>
          </cell>
        </row>
        <row r="19">
          <cell r="B19">
            <v>25.154166666666669</v>
          </cell>
          <cell r="C19">
            <v>33.799999999999997</v>
          </cell>
          <cell r="D19">
            <v>17.600000000000001</v>
          </cell>
          <cell r="E19">
            <v>65.75</v>
          </cell>
          <cell r="F19">
            <v>92</v>
          </cell>
          <cell r="G19">
            <v>38</v>
          </cell>
          <cell r="H19">
            <v>9.7200000000000006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28.883333333333336</v>
          </cell>
          <cell r="C20">
            <v>38.700000000000003</v>
          </cell>
          <cell r="D20">
            <v>21.9</v>
          </cell>
          <cell r="E20">
            <v>58.625</v>
          </cell>
          <cell r="F20">
            <v>86</v>
          </cell>
          <cell r="G20">
            <v>24</v>
          </cell>
          <cell r="H20">
            <v>13.32</v>
          </cell>
          <cell r="I20" t="str">
            <v>SE</v>
          </cell>
          <cell r="J20">
            <v>28.44</v>
          </cell>
          <cell r="K20">
            <v>0</v>
          </cell>
        </row>
        <row r="21">
          <cell r="B21">
            <v>28.674999999999997</v>
          </cell>
          <cell r="C21">
            <v>39.700000000000003</v>
          </cell>
          <cell r="D21">
            <v>22.4</v>
          </cell>
          <cell r="E21">
            <v>57.083333333333336</v>
          </cell>
          <cell r="F21">
            <v>80</v>
          </cell>
          <cell r="G21">
            <v>28</v>
          </cell>
          <cell r="H21">
            <v>14.4</v>
          </cell>
          <cell r="I21" t="str">
            <v>SE</v>
          </cell>
          <cell r="J21">
            <v>57.960000000000008</v>
          </cell>
          <cell r="K21">
            <v>1</v>
          </cell>
        </row>
        <row r="22">
          <cell r="B22">
            <v>26.387500000000003</v>
          </cell>
          <cell r="C22">
            <v>33.200000000000003</v>
          </cell>
          <cell r="D22">
            <v>22.5</v>
          </cell>
          <cell r="E22">
            <v>74.666666666666671</v>
          </cell>
          <cell r="F22">
            <v>89</v>
          </cell>
          <cell r="G22">
            <v>44</v>
          </cell>
          <cell r="H22">
            <v>7.5600000000000005</v>
          </cell>
          <cell r="I22" t="str">
            <v>O</v>
          </cell>
          <cell r="J22">
            <v>16.920000000000002</v>
          </cell>
          <cell r="K22">
            <v>0</v>
          </cell>
        </row>
        <row r="23">
          <cell r="B23">
            <v>26.762499999999999</v>
          </cell>
          <cell r="C23">
            <v>34.5</v>
          </cell>
          <cell r="D23">
            <v>21.3</v>
          </cell>
          <cell r="E23">
            <v>73.5</v>
          </cell>
          <cell r="F23">
            <v>93</v>
          </cell>
          <cell r="G23">
            <v>44</v>
          </cell>
          <cell r="H23">
            <v>7.9200000000000008</v>
          </cell>
          <cell r="I23" t="str">
            <v>SE</v>
          </cell>
          <cell r="J23">
            <v>18.720000000000002</v>
          </cell>
          <cell r="K23">
            <v>0.2</v>
          </cell>
        </row>
        <row r="24">
          <cell r="B24">
            <v>24.120833333333334</v>
          </cell>
          <cell r="C24">
            <v>28.4</v>
          </cell>
          <cell r="D24">
            <v>22.4</v>
          </cell>
          <cell r="E24">
            <v>82.375</v>
          </cell>
          <cell r="F24">
            <v>93</v>
          </cell>
          <cell r="G24">
            <v>60</v>
          </cell>
          <cell r="H24">
            <v>23.759999999999998</v>
          </cell>
          <cell r="I24" t="str">
            <v>SE</v>
          </cell>
          <cell r="J24">
            <v>51.84</v>
          </cell>
          <cell r="K24">
            <v>2</v>
          </cell>
        </row>
        <row r="25">
          <cell r="B25">
            <v>25.354166666666661</v>
          </cell>
          <cell r="C25">
            <v>30.7</v>
          </cell>
          <cell r="D25">
            <v>22.5</v>
          </cell>
          <cell r="E25">
            <v>80.791666666666671</v>
          </cell>
          <cell r="F25">
            <v>95</v>
          </cell>
          <cell r="G25">
            <v>50</v>
          </cell>
          <cell r="H25">
            <v>12.96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23.124999999999996</v>
          </cell>
          <cell r="C26">
            <v>26.1</v>
          </cell>
          <cell r="D26">
            <v>21</v>
          </cell>
          <cell r="E26">
            <v>81.125</v>
          </cell>
          <cell r="F26">
            <v>91</v>
          </cell>
          <cell r="G26">
            <v>66</v>
          </cell>
          <cell r="H26">
            <v>14.76</v>
          </cell>
          <cell r="I26" t="str">
            <v>SE</v>
          </cell>
          <cell r="J26">
            <v>38.519999999999996</v>
          </cell>
          <cell r="K26">
            <v>0.4</v>
          </cell>
        </row>
        <row r="27">
          <cell r="B27">
            <v>24.604166666666668</v>
          </cell>
          <cell r="C27">
            <v>32.1</v>
          </cell>
          <cell r="D27">
            <v>18.899999999999999</v>
          </cell>
          <cell r="E27">
            <v>68.708333333333329</v>
          </cell>
          <cell r="F27">
            <v>93</v>
          </cell>
          <cell r="G27">
            <v>37</v>
          </cell>
          <cell r="H27">
            <v>9.3600000000000012</v>
          </cell>
          <cell r="I27" t="str">
            <v>SE</v>
          </cell>
          <cell r="J27">
            <v>20.16</v>
          </cell>
          <cell r="K27">
            <v>0</v>
          </cell>
        </row>
        <row r="28">
          <cell r="B28">
            <v>26.754166666666659</v>
          </cell>
          <cell r="C28">
            <v>35.4</v>
          </cell>
          <cell r="D28">
            <v>20</v>
          </cell>
          <cell r="E28">
            <v>65.208333333333329</v>
          </cell>
          <cell r="F28">
            <v>93</v>
          </cell>
          <cell r="G28">
            <v>29</v>
          </cell>
          <cell r="H28">
            <v>8.2799999999999994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28.45</v>
          </cell>
          <cell r="C29">
            <v>36.1</v>
          </cell>
          <cell r="D29">
            <v>20.9</v>
          </cell>
          <cell r="E29">
            <v>60.541666666666664</v>
          </cell>
          <cell r="F29">
            <v>89</v>
          </cell>
          <cell r="G29">
            <v>31</v>
          </cell>
          <cell r="H29">
            <v>6.84</v>
          </cell>
          <cell r="I29" t="str">
            <v>SE</v>
          </cell>
          <cell r="J29">
            <v>28.44</v>
          </cell>
          <cell r="K29">
            <v>0</v>
          </cell>
        </row>
        <row r="30">
          <cell r="B30">
            <v>29.154166666666665</v>
          </cell>
          <cell r="C30">
            <v>37.6</v>
          </cell>
          <cell r="D30">
            <v>21.8</v>
          </cell>
          <cell r="E30">
            <v>61.375</v>
          </cell>
          <cell r="F30">
            <v>92</v>
          </cell>
          <cell r="G30">
            <v>29</v>
          </cell>
          <cell r="H30">
            <v>21.240000000000002</v>
          </cell>
          <cell r="I30" t="str">
            <v>O</v>
          </cell>
          <cell r="J30">
            <v>39.6</v>
          </cell>
          <cell r="K30">
            <v>0</v>
          </cell>
        </row>
        <row r="31">
          <cell r="B31">
            <v>27.69583333333334</v>
          </cell>
          <cell r="C31">
            <v>34.5</v>
          </cell>
          <cell r="D31">
            <v>20.7</v>
          </cell>
          <cell r="E31">
            <v>67.875</v>
          </cell>
          <cell r="F31">
            <v>95</v>
          </cell>
          <cell r="G31">
            <v>41</v>
          </cell>
          <cell r="H31">
            <v>20.88</v>
          </cell>
          <cell r="I31" t="str">
            <v>NO</v>
          </cell>
          <cell r="J31">
            <v>55.440000000000005</v>
          </cell>
          <cell r="K31">
            <v>3.6</v>
          </cell>
        </row>
        <row r="32">
          <cell r="B32">
            <v>25.508333333333329</v>
          </cell>
          <cell r="C32">
            <v>29.9</v>
          </cell>
          <cell r="D32">
            <v>21</v>
          </cell>
          <cell r="E32">
            <v>72.416666666666671</v>
          </cell>
          <cell r="F32">
            <v>95</v>
          </cell>
          <cell r="G32">
            <v>50</v>
          </cell>
          <cell r="H32">
            <v>25.56</v>
          </cell>
          <cell r="I32" t="str">
            <v>N</v>
          </cell>
          <cell r="J32">
            <v>49.680000000000007</v>
          </cell>
          <cell r="K32">
            <v>9.9999999999999982</v>
          </cell>
        </row>
        <row r="33">
          <cell r="B33">
            <v>24.579166666666662</v>
          </cell>
          <cell r="C33">
            <v>30.9</v>
          </cell>
          <cell r="D33">
            <v>20.7</v>
          </cell>
          <cell r="E33">
            <v>77.833333333333329</v>
          </cell>
          <cell r="F33">
            <v>93</v>
          </cell>
          <cell r="G33">
            <v>55</v>
          </cell>
          <cell r="H33">
            <v>9.7200000000000006</v>
          </cell>
          <cell r="I33" t="str">
            <v>SE</v>
          </cell>
          <cell r="J33">
            <v>20.52</v>
          </cell>
          <cell r="K33">
            <v>0</v>
          </cell>
        </row>
        <row r="34">
          <cell r="B34">
            <v>26.829166666666666</v>
          </cell>
          <cell r="C34">
            <v>35.1</v>
          </cell>
          <cell r="D34">
            <v>21</v>
          </cell>
          <cell r="E34">
            <v>72.708333333333329</v>
          </cell>
          <cell r="F34">
            <v>95</v>
          </cell>
          <cell r="G34">
            <v>39</v>
          </cell>
          <cell r="H34">
            <v>23.759999999999998</v>
          </cell>
          <cell r="I34" t="str">
            <v>O</v>
          </cell>
          <cell r="J34">
            <v>41.04</v>
          </cell>
          <cell r="K34">
            <v>0.2</v>
          </cell>
        </row>
        <row r="35">
          <cell r="B35">
            <v>21.7</v>
          </cell>
          <cell r="C35">
            <v>28.7</v>
          </cell>
          <cell r="D35">
            <v>19.7</v>
          </cell>
          <cell r="E35">
            <v>91.375</v>
          </cell>
          <cell r="F35">
            <v>95</v>
          </cell>
          <cell r="G35">
            <v>60</v>
          </cell>
          <cell r="H35">
            <v>14.76</v>
          </cell>
          <cell r="I35" t="str">
            <v>SE</v>
          </cell>
          <cell r="J35">
            <v>47.88</v>
          </cell>
          <cell r="K35">
            <v>35</v>
          </cell>
        </row>
        <row r="36">
          <cell r="I36" t="str">
            <v>SE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23.495833333333334</v>
          </cell>
          <cell r="C5">
            <v>34.799999999999997</v>
          </cell>
          <cell r="D5">
            <v>16.8</v>
          </cell>
          <cell r="E5">
            <v>72.875</v>
          </cell>
          <cell r="F5">
            <v>97</v>
          </cell>
          <cell r="G5">
            <v>32</v>
          </cell>
          <cell r="H5">
            <v>50.04</v>
          </cell>
          <cell r="I5" t="str">
            <v>N</v>
          </cell>
          <cell r="J5">
            <v>54</v>
          </cell>
          <cell r="K5">
            <v>12.4</v>
          </cell>
        </row>
        <row r="6">
          <cell r="B6">
            <v>18.158333333333335</v>
          </cell>
          <cell r="C6">
            <v>22.1</v>
          </cell>
          <cell r="D6">
            <v>16.3</v>
          </cell>
          <cell r="E6">
            <v>83.166666666666671</v>
          </cell>
          <cell r="F6">
            <v>96</v>
          </cell>
          <cell r="G6">
            <v>49</v>
          </cell>
          <cell r="H6">
            <v>2.16</v>
          </cell>
          <cell r="I6" t="str">
            <v>SO</v>
          </cell>
          <cell r="J6">
            <v>48.96</v>
          </cell>
          <cell r="K6">
            <v>27.599999999999994</v>
          </cell>
        </row>
        <row r="7">
          <cell r="B7">
            <v>17.720833333333335</v>
          </cell>
          <cell r="C7">
            <v>25.1</v>
          </cell>
          <cell r="D7">
            <v>10.1</v>
          </cell>
          <cell r="E7">
            <v>53.333333333333336</v>
          </cell>
          <cell r="F7">
            <v>93</v>
          </cell>
          <cell r="G7">
            <v>19</v>
          </cell>
          <cell r="H7">
            <v>2.52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21.05</v>
          </cell>
          <cell r="C8">
            <v>29.1</v>
          </cell>
          <cell r="D8">
            <v>13.7</v>
          </cell>
          <cell r="E8">
            <v>37.333333333333336</v>
          </cell>
          <cell r="F8">
            <v>60</v>
          </cell>
          <cell r="G8">
            <v>16</v>
          </cell>
          <cell r="H8">
            <v>15.120000000000001</v>
          </cell>
          <cell r="I8" t="str">
            <v>L</v>
          </cell>
          <cell r="J8">
            <v>35.64</v>
          </cell>
          <cell r="K8">
            <v>0</v>
          </cell>
        </row>
        <row r="9">
          <cell r="B9">
            <v>24.770833333333332</v>
          </cell>
          <cell r="C9">
            <v>36</v>
          </cell>
          <cell r="D9">
            <v>15.8</v>
          </cell>
          <cell r="E9">
            <v>44.041666666666664</v>
          </cell>
          <cell r="F9">
            <v>68</v>
          </cell>
          <cell r="G9">
            <v>22</v>
          </cell>
          <cell r="H9">
            <v>20.16</v>
          </cell>
          <cell r="I9" t="str">
            <v>NE</v>
          </cell>
          <cell r="J9">
            <v>56.16</v>
          </cell>
          <cell r="K9">
            <v>0</v>
          </cell>
        </row>
        <row r="10">
          <cell r="B10">
            <v>28.520833333333332</v>
          </cell>
          <cell r="C10">
            <v>37.4</v>
          </cell>
          <cell r="D10">
            <v>21.8</v>
          </cell>
          <cell r="E10">
            <v>46.666666666666664</v>
          </cell>
          <cell r="F10">
            <v>65</v>
          </cell>
          <cell r="G10">
            <v>27</v>
          </cell>
          <cell r="H10">
            <v>11.520000000000001</v>
          </cell>
          <cell r="I10" t="str">
            <v>N</v>
          </cell>
          <cell r="J10">
            <v>49.32</v>
          </cell>
          <cell r="K10">
            <v>0.6</v>
          </cell>
        </row>
        <row r="11">
          <cell r="B11">
            <v>24.516666666666666</v>
          </cell>
          <cell r="C11">
            <v>29.7</v>
          </cell>
          <cell r="D11">
            <v>21.1</v>
          </cell>
          <cell r="E11">
            <v>69.708333333333329</v>
          </cell>
          <cell r="F11">
            <v>89</v>
          </cell>
          <cell r="G11">
            <v>50</v>
          </cell>
          <cell r="H11">
            <v>22.32</v>
          </cell>
          <cell r="I11" t="str">
            <v>NE</v>
          </cell>
          <cell r="J11">
            <v>52.2</v>
          </cell>
          <cell r="K11">
            <v>0</v>
          </cell>
        </row>
        <row r="12">
          <cell r="B12">
            <v>21.116666666666667</v>
          </cell>
          <cell r="C12">
            <v>26.6</v>
          </cell>
          <cell r="D12">
            <v>17.3</v>
          </cell>
          <cell r="E12">
            <v>79.291666666666671</v>
          </cell>
          <cell r="F12">
            <v>95</v>
          </cell>
          <cell r="G12">
            <v>56</v>
          </cell>
          <cell r="H12">
            <v>17.64</v>
          </cell>
          <cell r="I12" t="str">
            <v>NE</v>
          </cell>
          <cell r="J12">
            <v>48.24</v>
          </cell>
          <cell r="K12">
            <v>10.199999999999999</v>
          </cell>
        </row>
        <row r="13">
          <cell r="B13">
            <v>24.333333333333332</v>
          </cell>
          <cell r="C13">
            <v>31.1</v>
          </cell>
          <cell r="D13">
            <v>18.399999999999999</v>
          </cell>
          <cell r="E13">
            <v>68.333333333333329</v>
          </cell>
          <cell r="F13">
            <v>87</v>
          </cell>
          <cell r="G13">
            <v>48</v>
          </cell>
          <cell r="H13">
            <v>13.68</v>
          </cell>
          <cell r="I13" t="str">
            <v>N</v>
          </cell>
          <cell r="J13">
            <v>30.6</v>
          </cell>
          <cell r="K13">
            <v>0</v>
          </cell>
        </row>
        <row r="14">
          <cell r="B14">
            <v>28.020833333333339</v>
          </cell>
          <cell r="C14">
            <v>37.700000000000003</v>
          </cell>
          <cell r="D14">
            <v>21</v>
          </cell>
          <cell r="E14">
            <v>60.625</v>
          </cell>
          <cell r="F14">
            <v>89</v>
          </cell>
          <cell r="G14">
            <v>25</v>
          </cell>
          <cell r="H14">
            <v>6.84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28.141666666666669</v>
          </cell>
          <cell r="C15">
            <v>37.1</v>
          </cell>
          <cell r="D15">
            <v>22.8</v>
          </cell>
          <cell r="E15">
            <v>58.875</v>
          </cell>
          <cell r="F15">
            <v>78</v>
          </cell>
          <cell r="G15">
            <v>29</v>
          </cell>
          <cell r="H15">
            <v>16.2</v>
          </cell>
          <cell r="I15" t="str">
            <v>NE</v>
          </cell>
          <cell r="J15">
            <v>47.16</v>
          </cell>
          <cell r="K15">
            <v>3.6</v>
          </cell>
        </row>
        <row r="16">
          <cell r="B16">
            <v>28.887500000000003</v>
          </cell>
          <cell r="C16">
            <v>37.200000000000003</v>
          </cell>
          <cell r="D16">
            <v>22.4</v>
          </cell>
          <cell r="E16">
            <v>51.916666666666664</v>
          </cell>
          <cell r="F16">
            <v>79</v>
          </cell>
          <cell r="G16">
            <v>25</v>
          </cell>
          <cell r="H16">
            <v>16.559999999999999</v>
          </cell>
          <cell r="I16" t="str">
            <v>NE</v>
          </cell>
          <cell r="J16">
            <v>64.8</v>
          </cell>
          <cell r="K16">
            <v>4.2</v>
          </cell>
        </row>
        <row r="17">
          <cell r="B17">
            <v>25.845833333333331</v>
          </cell>
          <cell r="C17">
            <v>33.799999999999997</v>
          </cell>
          <cell r="D17">
            <v>19.2</v>
          </cell>
          <cell r="E17">
            <v>68</v>
          </cell>
          <cell r="F17">
            <v>87</v>
          </cell>
          <cell r="G17">
            <v>46</v>
          </cell>
          <cell r="H17">
            <v>12.96</v>
          </cell>
          <cell r="I17" t="str">
            <v>SO</v>
          </cell>
          <cell r="J17">
            <v>36.36</v>
          </cell>
          <cell r="K17">
            <v>0</v>
          </cell>
        </row>
        <row r="18">
          <cell r="B18">
            <v>19.416666666666668</v>
          </cell>
          <cell r="C18">
            <v>26.7</v>
          </cell>
          <cell r="D18">
            <v>15.4</v>
          </cell>
          <cell r="E18">
            <v>77.25</v>
          </cell>
          <cell r="F18">
            <v>92</v>
          </cell>
          <cell r="G18">
            <v>53</v>
          </cell>
          <cell r="H18">
            <v>14.04</v>
          </cell>
          <cell r="I18" t="str">
            <v>SO</v>
          </cell>
          <cell r="J18">
            <v>36</v>
          </cell>
          <cell r="K18">
            <v>0</v>
          </cell>
        </row>
        <row r="19">
          <cell r="B19">
            <v>21.970833333333331</v>
          </cell>
          <cell r="C19">
            <v>32.299999999999997</v>
          </cell>
          <cell r="D19">
            <v>14</v>
          </cell>
          <cell r="E19">
            <v>65.291666666666671</v>
          </cell>
          <cell r="F19">
            <v>93</v>
          </cell>
          <cell r="G19">
            <v>31</v>
          </cell>
          <cell r="H19">
            <v>2.52</v>
          </cell>
          <cell r="I19" t="str">
            <v>S</v>
          </cell>
          <cell r="J19">
            <v>29.880000000000003</v>
          </cell>
          <cell r="K19">
            <v>0</v>
          </cell>
        </row>
        <row r="20">
          <cell r="B20">
            <v>25.879166666666674</v>
          </cell>
          <cell r="C20">
            <v>32.5</v>
          </cell>
          <cell r="D20">
            <v>20.2</v>
          </cell>
          <cell r="E20">
            <v>58.291666666666664</v>
          </cell>
          <cell r="F20">
            <v>80</v>
          </cell>
          <cell r="G20">
            <v>38</v>
          </cell>
          <cell r="H20">
            <v>8.64</v>
          </cell>
          <cell r="I20" t="str">
            <v>L</v>
          </cell>
          <cell r="J20">
            <v>31.319999999999997</v>
          </cell>
          <cell r="K20">
            <v>0</v>
          </cell>
        </row>
        <row r="21">
          <cell r="B21">
            <v>27.762500000000003</v>
          </cell>
          <cell r="C21">
            <v>36.200000000000003</v>
          </cell>
          <cell r="D21">
            <v>20.399999999999999</v>
          </cell>
          <cell r="E21">
            <v>54.833333333333336</v>
          </cell>
          <cell r="F21">
            <v>81</v>
          </cell>
          <cell r="G21">
            <v>30</v>
          </cell>
          <cell r="H21">
            <v>16.920000000000002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30.575000000000003</v>
          </cell>
          <cell r="C22">
            <v>38.4</v>
          </cell>
          <cell r="D22">
            <v>24.4</v>
          </cell>
          <cell r="E22">
            <v>49.708333333333336</v>
          </cell>
          <cell r="F22">
            <v>75</v>
          </cell>
          <cell r="G22">
            <v>28</v>
          </cell>
          <cell r="H22">
            <v>10.8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25.266666666666666</v>
          </cell>
          <cell r="C23">
            <v>36.9</v>
          </cell>
          <cell r="D23">
            <v>19.3</v>
          </cell>
          <cell r="E23">
            <v>70.458333333333329</v>
          </cell>
          <cell r="F23">
            <v>90</v>
          </cell>
          <cell r="G23">
            <v>27</v>
          </cell>
          <cell r="H23">
            <v>33.480000000000004</v>
          </cell>
          <cell r="I23" t="str">
            <v>N</v>
          </cell>
          <cell r="J23">
            <v>64.44</v>
          </cell>
          <cell r="K23">
            <v>1.5999999999999999</v>
          </cell>
        </row>
        <row r="24">
          <cell r="B24">
            <v>23.216666666666665</v>
          </cell>
          <cell r="C24">
            <v>29.4</v>
          </cell>
          <cell r="D24">
            <v>19.2</v>
          </cell>
          <cell r="E24">
            <v>76.833333333333329</v>
          </cell>
          <cell r="F24">
            <v>94</v>
          </cell>
          <cell r="G24">
            <v>54</v>
          </cell>
          <cell r="H24">
            <v>7.5600000000000005</v>
          </cell>
          <cell r="I24" t="str">
            <v>N</v>
          </cell>
          <cell r="J24">
            <v>38.159999999999997</v>
          </cell>
          <cell r="K24">
            <v>2</v>
          </cell>
        </row>
        <row r="25">
          <cell r="B25">
            <v>25.275000000000002</v>
          </cell>
          <cell r="C25">
            <v>32.5</v>
          </cell>
          <cell r="D25">
            <v>21.3</v>
          </cell>
          <cell r="E25">
            <v>69.75</v>
          </cell>
          <cell r="F25">
            <v>86</v>
          </cell>
          <cell r="G25">
            <v>43</v>
          </cell>
          <cell r="H25">
            <v>22.32</v>
          </cell>
          <cell r="I25" t="str">
            <v>NE</v>
          </cell>
          <cell r="J25">
            <v>47.519999999999996</v>
          </cell>
          <cell r="K25">
            <v>3</v>
          </cell>
        </row>
        <row r="26">
          <cell r="B26">
            <v>20.279166666666672</v>
          </cell>
          <cell r="C26">
            <v>25.4</v>
          </cell>
          <cell r="D26">
            <v>18.600000000000001</v>
          </cell>
          <cell r="E26">
            <v>90.125</v>
          </cell>
          <cell r="F26">
            <v>98</v>
          </cell>
          <cell r="G26">
            <v>68</v>
          </cell>
          <cell r="H26">
            <v>13.32</v>
          </cell>
          <cell r="I26" t="str">
            <v>N</v>
          </cell>
          <cell r="J26">
            <v>41.76</v>
          </cell>
          <cell r="K26">
            <v>29.8</v>
          </cell>
        </row>
        <row r="27">
          <cell r="B27">
            <v>21.266666666666669</v>
          </cell>
          <cell r="C27">
            <v>28.4</v>
          </cell>
          <cell r="D27">
            <v>16.7</v>
          </cell>
          <cell r="E27">
            <v>75.833333333333329</v>
          </cell>
          <cell r="F27">
            <v>92</v>
          </cell>
          <cell r="G27">
            <v>46</v>
          </cell>
          <cell r="H27">
            <v>1.08</v>
          </cell>
          <cell r="I27" t="str">
            <v>S</v>
          </cell>
          <cell r="J27">
            <v>25.2</v>
          </cell>
          <cell r="K27">
            <v>0.60000000000000009</v>
          </cell>
        </row>
        <row r="28">
          <cell r="B28">
            <v>25.037499999999998</v>
          </cell>
          <cell r="C28">
            <v>31.8</v>
          </cell>
          <cell r="D28">
            <v>19.5</v>
          </cell>
          <cell r="E28">
            <v>66.583333333333329</v>
          </cell>
          <cell r="F28">
            <v>90</v>
          </cell>
          <cell r="G28">
            <v>39</v>
          </cell>
          <cell r="H28">
            <v>2.8800000000000003</v>
          </cell>
          <cell r="I28" t="str">
            <v>L</v>
          </cell>
          <cell r="J28">
            <v>29.52</v>
          </cell>
          <cell r="K28">
            <v>0.2</v>
          </cell>
        </row>
        <row r="29">
          <cell r="B29">
            <v>25.275000000000006</v>
          </cell>
          <cell r="C29">
            <v>32.700000000000003</v>
          </cell>
          <cell r="D29">
            <v>21.6</v>
          </cell>
          <cell r="E29">
            <v>66</v>
          </cell>
          <cell r="F29">
            <v>80</v>
          </cell>
          <cell r="G29">
            <v>43</v>
          </cell>
          <cell r="H29">
            <v>12.6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21.125000000000004</v>
          </cell>
          <cell r="C30">
            <v>26.3</v>
          </cell>
          <cell r="D30">
            <v>17.100000000000001</v>
          </cell>
          <cell r="E30">
            <v>76.875</v>
          </cell>
          <cell r="F30">
            <v>93</v>
          </cell>
          <cell r="G30">
            <v>54</v>
          </cell>
          <cell r="H30">
            <v>20.16</v>
          </cell>
          <cell r="I30" t="str">
            <v>SE</v>
          </cell>
          <cell r="J30">
            <v>44.28</v>
          </cell>
          <cell r="K30">
            <v>0.2</v>
          </cell>
        </row>
        <row r="31">
          <cell r="B31">
            <v>23.429166666666664</v>
          </cell>
          <cell r="C31">
            <v>34.200000000000003</v>
          </cell>
          <cell r="D31">
            <v>18.399999999999999</v>
          </cell>
          <cell r="E31">
            <v>79.125</v>
          </cell>
          <cell r="F31">
            <v>97</v>
          </cell>
          <cell r="G31">
            <v>40</v>
          </cell>
          <cell r="H31">
            <v>29.880000000000003</v>
          </cell>
          <cell r="I31" t="str">
            <v>N</v>
          </cell>
          <cell r="J31">
            <v>74.88000000000001</v>
          </cell>
          <cell r="K31">
            <v>0</v>
          </cell>
        </row>
        <row r="32">
          <cell r="B32">
            <v>22.787499999999998</v>
          </cell>
          <cell r="C32">
            <v>28.4</v>
          </cell>
          <cell r="D32">
            <v>19.399999999999999</v>
          </cell>
          <cell r="E32">
            <v>83.958333333333329</v>
          </cell>
          <cell r="F32">
            <v>96</v>
          </cell>
          <cell r="G32">
            <v>62</v>
          </cell>
          <cell r="H32">
            <v>1.08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24.333333333333339</v>
          </cell>
          <cell r="C33">
            <v>30.8</v>
          </cell>
          <cell r="D33">
            <v>20.399999999999999</v>
          </cell>
          <cell r="E33">
            <v>78.75</v>
          </cell>
          <cell r="F33">
            <v>93</v>
          </cell>
          <cell r="G33">
            <v>49</v>
          </cell>
          <cell r="H33">
            <v>16.559999999999999</v>
          </cell>
          <cell r="I33" t="str">
            <v>N</v>
          </cell>
          <cell r="J33">
            <v>40.32</v>
          </cell>
          <cell r="K33">
            <v>0.2</v>
          </cell>
        </row>
        <row r="34">
          <cell r="B34">
            <v>22.004166666666666</v>
          </cell>
          <cell r="C34">
            <v>28.5</v>
          </cell>
          <cell r="D34">
            <v>18</v>
          </cell>
          <cell r="E34">
            <v>84.583333333333329</v>
          </cell>
          <cell r="F34">
            <v>96</v>
          </cell>
          <cell r="G34">
            <v>63</v>
          </cell>
          <cell r="H34">
            <v>19.8</v>
          </cell>
          <cell r="I34" t="str">
            <v>N</v>
          </cell>
          <cell r="J34">
            <v>49.680000000000007</v>
          </cell>
          <cell r="K34">
            <v>0</v>
          </cell>
        </row>
        <row r="35">
          <cell r="B35">
            <v>21.299999999999997</v>
          </cell>
          <cell r="C35">
            <v>28.3</v>
          </cell>
          <cell r="D35">
            <v>16.399999999999999</v>
          </cell>
          <cell r="E35">
            <v>81.5</v>
          </cell>
          <cell r="F35">
            <v>98</v>
          </cell>
          <cell r="G35">
            <v>51</v>
          </cell>
          <cell r="H35">
            <v>2.16</v>
          </cell>
          <cell r="I35" t="str">
            <v>SE</v>
          </cell>
          <cell r="J35">
            <v>23.759999999999998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22.533333333333335</v>
          </cell>
          <cell r="C5">
            <v>29.8</v>
          </cell>
          <cell r="D5">
            <v>18.600000000000001</v>
          </cell>
          <cell r="E5">
            <v>79.291666666666671</v>
          </cell>
          <cell r="F5">
            <v>94</v>
          </cell>
          <cell r="G5">
            <v>48</v>
          </cell>
          <cell r="H5">
            <v>24.840000000000003</v>
          </cell>
          <cell r="I5" t="str">
            <v>NE</v>
          </cell>
          <cell r="J5">
            <v>45.72</v>
          </cell>
          <cell r="K5">
            <v>14.399999999999999</v>
          </cell>
        </row>
        <row r="6">
          <cell r="B6">
            <v>18.533333333333335</v>
          </cell>
          <cell r="C6">
            <v>22</v>
          </cell>
          <cell r="D6">
            <v>15.8</v>
          </cell>
          <cell r="E6">
            <v>81.041666666666671</v>
          </cell>
          <cell r="F6">
            <v>100</v>
          </cell>
          <cell r="G6">
            <v>55</v>
          </cell>
          <cell r="H6">
            <v>24.840000000000003</v>
          </cell>
          <cell r="I6" t="str">
            <v>SO</v>
          </cell>
          <cell r="J6">
            <v>51.12</v>
          </cell>
          <cell r="K6">
            <v>14.999999999999996</v>
          </cell>
        </row>
        <row r="7">
          <cell r="B7">
            <v>17.491666666666664</v>
          </cell>
          <cell r="C7">
            <v>25.8</v>
          </cell>
          <cell r="D7">
            <v>9.1</v>
          </cell>
          <cell r="E7">
            <v>57.833333333333336</v>
          </cell>
          <cell r="F7">
            <v>97</v>
          </cell>
          <cell r="G7">
            <v>21</v>
          </cell>
          <cell r="H7">
            <v>1.8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20.429166666666664</v>
          </cell>
          <cell r="C8">
            <v>28.7</v>
          </cell>
          <cell r="D8">
            <v>12</v>
          </cell>
          <cell r="E8">
            <v>44.958333333333336</v>
          </cell>
          <cell r="F8">
            <v>78</v>
          </cell>
          <cell r="G8">
            <v>18</v>
          </cell>
          <cell r="H8">
            <v>18</v>
          </cell>
          <cell r="I8" t="str">
            <v>NE</v>
          </cell>
          <cell r="J8">
            <v>34.200000000000003</v>
          </cell>
          <cell r="K8">
            <v>0</v>
          </cell>
        </row>
        <row r="9">
          <cell r="B9">
            <v>24.495833333333337</v>
          </cell>
          <cell r="C9">
            <v>34.4</v>
          </cell>
          <cell r="D9">
            <v>16</v>
          </cell>
          <cell r="E9">
            <v>49.333333333333336</v>
          </cell>
          <cell r="F9">
            <v>79</v>
          </cell>
          <cell r="G9">
            <v>28</v>
          </cell>
          <cell r="H9">
            <v>21.240000000000002</v>
          </cell>
          <cell r="I9" t="str">
            <v>NE</v>
          </cell>
          <cell r="J9">
            <v>46.080000000000005</v>
          </cell>
          <cell r="K9">
            <v>0</v>
          </cell>
        </row>
        <row r="10">
          <cell r="B10">
            <v>28.229166666666671</v>
          </cell>
          <cell r="C10">
            <v>36.6</v>
          </cell>
          <cell r="D10">
            <v>21.5</v>
          </cell>
          <cell r="E10">
            <v>54.833333333333336</v>
          </cell>
          <cell r="F10">
            <v>76</v>
          </cell>
          <cell r="G10">
            <v>30</v>
          </cell>
          <cell r="H10">
            <v>19.440000000000001</v>
          </cell>
          <cell r="I10" t="str">
            <v>N</v>
          </cell>
          <cell r="J10">
            <v>41.04</v>
          </cell>
          <cell r="K10">
            <v>0.4</v>
          </cell>
        </row>
        <row r="11">
          <cell r="B11">
            <v>22.125</v>
          </cell>
          <cell r="C11">
            <v>28.6</v>
          </cell>
          <cell r="D11">
            <v>19.100000000000001</v>
          </cell>
          <cell r="E11">
            <v>80.291666666666671</v>
          </cell>
          <cell r="F11">
            <v>94</v>
          </cell>
          <cell r="G11">
            <v>55</v>
          </cell>
          <cell r="H11">
            <v>28.08</v>
          </cell>
          <cell r="I11" t="str">
            <v>SE</v>
          </cell>
          <cell r="J11">
            <v>47.16</v>
          </cell>
          <cell r="K11">
            <v>4.3999999999999995</v>
          </cell>
        </row>
        <row r="12">
          <cell r="B12">
            <v>20.308333333333334</v>
          </cell>
          <cell r="C12">
            <v>25.2</v>
          </cell>
          <cell r="D12">
            <v>17.8</v>
          </cell>
          <cell r="E12">
            <v>87.458333333333329</v>
          </cell>
          <cell r="F12">
            <v>100</v>
          </cell>
          <cell r="G12">
            <v>64</v>
          </cell>
          <cell r="H12">
            <v>28.44</v>
          </cell>
          <cell r="I12" t="str">
            <v>NE</v>
          </cell>
          <cell r="J12">
            <v>60.839999999999996</v>
          </cell>
          <cell r="K12">
            <v>51.8</v>
          </cell>
        </row>
        <row r="13">
          <cell r="B13">
            <v>21.920833333333334</v>
          </cell>
          <cell r="C13">
            <v>26.6</v>
          </cell>
          <cell r="D13">
            <v>18.7</v>
          </cell>
          <cell r="E13">
            <v>81.041666666666671</v>
          </cell>
          <cell r="F13">
            <v>95</v>
          </cell>
          <cell r="G13">
            <v>59</v>
          </cell>
          <cell r="H13">
            <v>28.44</v>
          </cell>
          <cell r="I13" t="str">
            <v>L</v>
          </cell>
          <cell r="J13">
            <v>46.800000000000004</v>
          </cell>
          <cell r="K13">
            <v>0</v>
          </cell>
        </row>
        <row r="14">
          <cell r="B14">
            <v>24.5625</v>
          </cell>
          <cell r="C14">
            <v>35.200000000000003</v>
          </cell>
          <cell r="D14">
            <v>19.100000000000001</v>
          </cell>
          <cell r="E14">
            <v>76.25</v>
          </cell>
          <cell r="F14">
            <v>95</v>
          </cell>
          <cell r="G14">
            <v>38</v>
          </cell>
          <cell r="H14">
            <v>18.720000000000002</v>
          </cell>
          <cell r="I14" t="str">
            <v>NE</v>
          </cell>
          <cell r="J14">
            <v>49.32</v>
          </cell>
          <cell r="K14">
            <v>0.8</v>
          </cell>
        </row>
        <row r="15">
          <cell r="B15">
            <v>26.108333333333334</v>
          </cell>
          <cell r="C15">
            <v>34.4</v>
          </cell>
          <cell r="D15">
            <v>20.8</v>
          </cell>
          <cell r="E15">
            <v>72</v>
          </cell>
          <cell r="F15">
            <v>87</v>
          </cell>
          <cell r="G15">
            <v>46</v>
          </cell>
          <cell r="H15">
            <v>11.520000000000001</v>
          </cell>
          <cell r="I15" t="str">
            <v>NE</v>
          </cell>
          <cell r="J15">
            <v>57.6</v>
          </cell>
          <cell r="K15">
            <v>2.2000000000000002</v>
          </cell>
        </row>
        <row r="16">
          <cell r="B16">
            <v>27.958333333333332</v>
          </cell>
          <cell r="C16">
            <v>37.1</v>
          </cell>
          <cell r="D16">
            <v>23.2</v>
          </cell>
          <cell r="E16">
            <v>64.541666666666671</v>
          </cell>
          <cell r="F16">
            <v>89</v>
          </cell>
          <cell r="G16">
            <v>28</v>
          </cell>
          <cell r="H16">
            <v>19.440000000000001</v>
          </cell>
          <cell r="I16" t="str">
            <v>N</v>
          </cell>
          <cell r="J16">
            <v>45.36</v>
          </cell>
          <cell r="K16">
            <v>0</v>
          </cell>
        </row>
        <row r="17">
          <cell r="B17">
            <v>25.637500000000003</v>
          </cell>
          <cell r="C17">
            <v>33.700000000000003</v>
          </cell>
          <cell r="D17">
            <v>21.1</v>
          </cell>
          <cell r="E17">
            <v>72.458333333333329</v>
          </cell>
          <cell r="F17">
            <v>85</v>
          </cell>
          <cell r="G17">
            <v>49</v>
          </cell>
          <cell r="H17">
            <v>24.840000000000003</v>
          </cell>
          <cell r="I17" t="str">
            <v>S</v>
          </cell>
          <cell r="J17">
            <v>47.519999999999996</v>
          </cell>
          <cell r="K17">
            <v>0</v>
          </cell>
        </row>
        <row r="18">
          <cell r="B18">
            <v>19.845833333333335</v>
          </cell>
          <cell r="C18">
            <v>25.2</v>
          </cell>
          <cell r="D18">
            <v>16.100000000000001</v>
          </cell>
          <cell r="E18">
            <v>77.625</v>
          </cell>
          <cell r="F18">
            <v>93</v>
          </cell>
          <cell r="G18">
            <v>59</v>
          </cell>
          <cell r="H18">
            <v>16.559999999999999</v>
          </cell>
          <cell r="I18" t="str">
            <v>S</v>
          </cell>
          <cell r="J18">
            <v>38.159999999999997</v>
          </cell>
          <cell r="K18">
            <v>0</v>
          </cell>
        </row>
        <row r="19">
          <cell r="B19">
            <v>21.675000000000001</v>
          </cell>
          <cell r="C19">
            <v>30.3</v>
          </cell>
          <cell r="D19">
            <v>15.1</v>
          </cell>
          <cell r="E19">
            <v>72.166666666666671</v>
          </cell>
          <cell r="F19">
            <v>94</v>
          </cell>
          <cell r="G19">
            <v>44</v>
          </cell>
          <cell r="H19">
            <v>6.48</v>
          </cell>
          <cell r="I19" t="str">
            <v>S</v>
          </cell>
          <cell r="J19">
            <v>25.56</v>
          </cell>
          <cell r="K19">
            <v>0</v>
          </cell>
        </row>
        <row r="20">
          <cell r="B20">
            <v>24.758333333333336</v>
          </cell>
          <cell r="C20">
            <v>30.9</v>
          </cell>
          <cell r="D20">
            <v>19.600000000000001</v>
          </cell>
          <cell r="E20">
            <v>64.5</v>
          </cell>
          <cell r="F20">
            <v>82</v>
          </cell>
          <cell r="G20">
            <v>46</v>
          </cell>
          <cell r="H20">
            <v>23.759999999999998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26.137499999999999</v>
          </cell>
          <cell r="C21">
            <v>33.4</v>
          </cell>
          <cell r="D21">
            <v>19.399999999999999</v>
          </cell>
          <cell r="E21">
            <v>62.958333333333336</v>
          </cell>
          <cell r="F21">
            <v>83</v>
          </cell>
          <cell r="G21">
            <v>42</v>
          </cell>
          <cell r="H21">
            <v>22.32</v>
          </cell>
          <cell r="I21" t="str">
            <v>NE</v>
          </cell>
          <cell r="J21">
            <v>42.480000000000004</v>
          </cell>
          <cell r="K21">
            <v>0</v>
          </cell>
        </row>
        <row r="22">
          <cell r="B22">
            <v>28.966666666666669</v>
          </cell>
          <cell r="C22">
            <v>37</v>
          </cell>
          <cell r="D22">
            <v>22.6</v>
          </cell>
          <cell r="E22">
            <v>58.666666666666664</v>
          </cell>
          <cell r="F22">
            <v>80</v>
          </cell>
          <cell r="G22">
            <v>31</v>
          </cell>
          <cell r="H22">
            <v>15.48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23.604166666666661</v>
          </cell>
          <cell r="C23">
            <v>30.7</v>
          </cell>
          <cell r="D23">
            <v>19.2</v>
          </cell>
          <cell r="E23">
            <v>76.416666666666671</v>
          </cell>
          <cell r="F23">
            <v>96</v>
          </cell>
          <cell r="G23">
            <v>51</v>
          </cell>
          <cell r="H23">
            <v>49.680000000000007</v>
          </cell>
          <cell r="I23" t="str">
            <v>SE</v>
          </cell>
          <cell r="J23">
            <v>78.48</v>
          </cell>
          <cell r="K23">
            <v>8.8000000000000007</v>
          </cell>
        </row>
        <row r="24">
          <cell r="B24">
            <v>21.941666666666666</v>
          </cell>
          <cell r="C24">
            <v>26.5</v>
          </cell>
          <cell r="D24">
            <v>18.7</v>
          </cell>
          <cell r="E24">
            <v>84.458333333333329</v>
          </cell>
          <cell r="F24">
            <v>97</v>
          </cell>
          <cell r="G24">
            <v>68</v>
          </cell>
          <cell r="H24">
            <v>9</v>
          </cell>
          <cell r="I24" t="str">
            <v>L</v>
          </cell>
          <cell r="J24">
            <v>23.040000000000003</v>
          </cell>
          <cell r="K24">
            <v>0</v>
          </cell>
        </row>
        <row r="25">
          <cell r="B25">
            <v>23.479166666666671</v>
          </cell>
          <cell r="C25">
            <v>29.6</v>
          </cell>
          <cell r="D25">
            <v>21.2</v>
          </cell>
          <cell r="E25">
            <v>85.916666666666671</v>
          </cell>
          <cell r="F25">
            <v>95</v>
          </cell>
          <cell r="G25">
            <v>58</v>
          </cell>
          <cell r="H25">
            <v>27.720000000000002</v>
          </cell>
          <cell r="I25" t="str">
            <v>N</v>
          </cell>
          <cell r="J25">
            <v>56.16</v>
          </cell>
          <cell r="K25">
            <v>6.6000000000000014</v>
          </cell>
        </row>
        <row r="26">
          <cell r="B26">
            <v>20.004166666666666</v>
          </cell>
          <cell r="C26">
            <v>23.8</v>
          </cell>
          <cell r="D26">
            <v>15.7</v>
          </cell>
          <cell r="E26">
            <v>84.777777777777771</v>
          </cell>
          <cell r="F26">
            <v>100</v>
          </cell>
          <cell r="G26">
            <v>76</v>
          </cell>
          <cell r="H26">
            <v>32.4</v>
          </cell>
          <cell r="I26" t="str">
            <v>S</v>
          </cell>
          <cell r="J26">
            <v>57.960000000000008</v>
          </cell>
          <cell r="K26">
            <v>52.8</v>
          </cell>
        </row>
        <row r="27">
          <cell r="B27">
            <v>20.895833333333332</v>
          </cell>
          <cell r="C27">
            <v>28.4</v>
          </cell>
          <cell r="D27">
            <v>15.3</v>
          </cell>
          <cell r="E27">
            <v>76.708333333333329</v>
          </cell>
          <cell r="F27">
            <v>94</v>
          </cell>
          <cell r="G27">
            <v>49</v>
          </cell>
          <cell r="H27">
            <v>12.24</v>
          </cell>
          <cell r="I27" t="str">
            <v>S</v>
          </cell>
          <cell r="J27">
            <v>28.44</v>
          </cell>
          <cell r="K27">
            <v>0</v>
          </cell>
        </row>
        <row r="28">
          <cell r="B28">
            <v>23.541666666666668</v>
          </cell>
          <cell r="C28">
            <v>29.8</v>
          </cell>
          <cell r="D28">
            <v>18.5</v>
          </cell>
          <cell r="E28">
            <v>73</v>
          </cell>
          <cell r="F28">
            <v>90</v>
          </cell>
          <cell r="G28">
            <v>50</v>
          </cell>
          <cell r="H28">
            <v>16.920000000000002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22.924999999999997</v>
          </cell>
          <cell r="C29">
            <v>29.5</v>
          </cell>
          <cell r="D29">
            <v>19.7</v>
          </cell>
          <cell r="E29">
            <v>70.458333333333329</v>
          </cell>
          <cell r="F29">
            <v>84</v>
          </cell>
          <cell r="G29">
            <v>52</v>
          </cell>
          <cell r="H29">
            <v>34.92</v>
          </cell>
          <cell r="I29" t="str">
            <v>NE</v>
          </cell>
          <cell r="J29">
            <v>68.039999999999992</v>
          </cell>
          <cell r="K29">
            <v>0</v>
          </cell>
        </row>
        <row r="30">
          <cell r="B30">
            <v>19.370833333333334</v>
          </cell>
          <cell r="C30">
            <v>22.3</v>
          </cell>
          <cell r="D30">
            <v>16.7</v>
          </cell>
          <cell r="E30">
            <v>87.958333333333329</v>
          </cell>
          <cell r="F30">
            <v>100</v>
          </cell>
          <cell r="G30">
            <v>73</v>
          </cell>
          <cell r="H30">
            <v>23.040000000000003</v>
          </cell>
          <cell r="I30" t="str">
            <v>L</v>
          </cell>
          <cell r="J30">
            <v>75.960000000000008</v>
          </cell>
          <cell r="K30">
            <v>14.599999999999996</v>
          </cell>
        </row>
        <row r="31">
          <cell r="B31">
            <v>22.625</v>
          </cell>
          <cell r="C31">
            <v>32.9</v>
          </cell>
          <cell r="D31">
            <v>18.100000000000001</v>
          </cell>
          <cell r="E31">
            <v>84.416666666666671</v>
          </cell>
          <cell r="F31">
            <v>98</v>
          </cell>
          <cell r="G31">
            <v>52</v>
          </cell>
          <cell r="H31">
            <v>24.840000000000003</v>
          </cell>
          <cell r="I31" t="str">
            <v>NO</v>
          </cell>
          <cell r="J31">
            <v>63.72</v>
          </cell>
          <cell r="K31">
            <v>3.0000000000000004</v>
          </cell>
        </row>
        <row r="32">
          <cell r="B32">
            <v>23.166666666666668</v>
          </cell>
          <cell r="C32">
            <v>29.3</v>
          </cell>
          <cell r="D32">
            <v>19.100000000000001</v>
          </cell>
          <cell r="E32">
            <v>79.916666666666671</v>
          </cell>
          <cell r="F32">
            <v>100</v>
          </cell>
          <cell r="G32">
            <v>53</v>
          </cell>
          <cell r="H32">
            <v>12.6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25.966666666666665</v>
          </cell>
          <cell r="C33">
            <v>30.7</v>
          </cell>
          <cell r="D33">
            <v>22.2</v>
          </cell>
          <cell r="E33">
            <v>75</v>
          </cell>
          <cell r="F33">
            <v>91</v>
          </cell>
          <cell r="G33">
            <v>56</v>
          </cell>
          <cell r="H33">
            <v>14.04</v>
          </cell>
          <cell r="I33" t="str">
            <v>N</v>
          </cell>
          <cell r="J33">
            <v>36.72</v>
          </cell>
          <cell r="K33">
            <v>4.5999999999999996</v>
          </cell>
        </row>
        <row r="34">
          <cell r="B34">
            <v>21.170833333333338</v>
          </cell>
          <cell r="C34">
            <v>26.3</v>
          </cell>
          <cell r="D34">
            <v>18.2</v>
          </cell>
          <cell r="E34">
            <v>85.529411764705884</v>
          </cell>
          <cell r="F34">
            <v>100</v>
          </cell>
          <cell r="G34">
            <v>68</v>
          </cell>
          <cell r="H34">
            <v>36.72</v>
          </cell>
          <cell r="I34" t="str">
            <v>N</v>
          </cell>
          <cell r="J34">
            <v>63</v>
          </cell>
          <cell r="K34">
            <v>133.79999999999998</v>
          </cell>
        </row>
        <row r="35">
          <cell r="B35">
            <v>21.247368421052631</v>
          </cell>
          <cell r="C35">
            <v>28.6</v>
          </cell>
          <cell r="D35">
            <v>16.7</v>
          </cell>
          <cell r="E35">
            <v>77.545454545454547</v>
          </cell>
          <cell r="F35">
            <v>100</v>
          </cell>
          <cell r="G35">
            <v>53</v>
          </cell>
          <cell r="H35">
            <v>7.9200000000000008</v>
          </cell>
          <cell r="I35" t="str">
            <v>SE</v>
          </cell>
          <cell r="J35">
            <v>26.28</v>
          </cell>
          <cell r="K35">
            <v>0.2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22.608333333333334</v>
          </cell>
          <cell r="C5">
            <v>28.1</v>
          </cell>
          <cell r="D5">
            <v>17.899999999999999</v>
          </cell>
          <cell r="E5">
            <v>75.333333333333329</v>
          </cell>
          <cell r="F5">
            <v>96</v>
          </cell>
          <cell r="G5">
            <v>56</v>
          </cell>
          <cell r="H5">
            <v>23.040000000000003</v>
          </cell>
          <cell r="I5" t="str">
            <v>NE</v>
          </cell>
          <cell r="J5">
            <v>58.680000000000007</v>
          </cell>
          <cell r="K5">
            <v>26.8</v>
          </cell>
        </row>
        <row r="6">
          <cell r="B6">
            <v>17.966666666666669</v>
          </cell>
          <cell r="C6">
            <v>19.7</v>
          </cell>
          <cell r="D6">
            <v>16.600000000000001</v>
          </cell>
          <cell r="E6">
            <v>87.666666666666671</v>
          </cell>
          <cell r="F6">
            <v>95</v>
          </cell>
          <cell r="G6">
            <v>71</v>
          </cell>
          <cell r="H6">
            <v>21.6</v>
          </cell>
          <cell r="I6" t="str">
            <v>SO</v>
          </cell>
          <cell r="J6">
            <v>47.519999999999996</v>
          </cell>
          <cell r="K6">
            <v>28.199999999999996</v>
          </cell>
        </row>
        <row r="7">
          <cell r="B7">
            <v>18.12083333333333</v>
          </cell>
          <cell r="C7">
            <v>25.3</v>
          </cell>
          <cell r="D7">
            <v>12.2</v>
          </cell>
          <cell r="E7">
            <v>56.208333333333336</v>
          </cell>
          <cell r="F7">
            <v>86</v>
          </cell>
          <cell r="G7">
            <v>23</v>
          </cell>
          <cell r="H7">
            <v>12.96</v>
          </cell>
          <cell r="I7" t="str">
            <v>S</v>
          </cell>
          <cell r="J7">
            <v>24.48</v>
          </cell>
          <cell r="K7">
            <v>0</v>
          </cell>
        </row>
        <row r="8">
          <cell r="B8">
            <v>21.400000000000002</v>
          </cell>
          <cell r="C8">
            <v>29.5</v>
          </cell>
          <cell r="D8">
            <v>13.9</v>
          </cell>
          <cell r="E8">
            <v>40.541666666666664</v>
          </cell>
          <cell r="F8">
            <v>69</v>
          </cell>
          <cell r="G8">
            <v>18</v>
          </cell>
          <cell r="H8">
            <v>18.720000000000002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25.324999999999992</v>
          </cell>
          <cell r="C9">
            <v>35.299999999999997</v>
          </cell>
          <cell r="D9">
            <v>17.5</v>
          </cell>
          <cell r="E9">
            <v>46.125</v>
          </cell>
          <cell r="F9">
            <v>65</v>
          </cell>
          <cell r="G9">
            <v>26</v>
          </cell>
          <cell r="H9">
            <v>25.92</v>
          </cell>
          <cell r="I9" t="str">
            <v>NE</v>
          </cell>
          <cell r="J9">
            <v>40.32</v>
          </cell>
          <cell r="K9">
            <v>0</v>
          </cell>
        </row>
        <row r="10">
          <cell r="B10">
            <v>28.220833333333331</v>
          </cell>
          <cell r="C10">
            <v>36.700000000000003</v>
          </cell>
          <cell r="D10">
            <v>22.2</v>
          </cell>
          <cell r="E10">
            <v>51.458333333333336</v>
          </cell>
          <cell r="F10">
            <v>71</v>
          </cell>
          <cell r="G10">
            <v>29</v>
          </cell>
          <cell r="H10">
            <v>17.64</v>
          </cell>
          <cell r="I10" t="str">
            <v>N</v>
          </cell>
          <cell r="J10">
            <v>50.04</v>
          </cell>
          <cell r="K10">
            <v>0</v>
          </cell>
        </row>
        <row r="11">
          <cell r="B11">
            <v>23.829166666666666</v>
          </cell>
          <cell r="C11">
            <v>27</v>
          </cell>
          <cell r="D11">
            <v>20.8</v>
          </cell>
          <cell r="E11">
            <v>71.125</v>
          </cell>
          <cell r="F11">
            <v>87</v>
          </cell>
          <cell r="G11">
            <v>58</v>
          </cell>
          <cell r="H11">
            <v>29.880000000000003</v>
          </cell>
          <cell r="I11" t="str">
            <v>L</v>
          </cell>
          <cell r="J11">
            <v>57.24</v>
          </cell>
          <cell r="K11">
            <v>0</v>
          </cell>
        </row>
        <row r="12">
          <cell r="B12">
            <v>21.108333333333334</v>
          </cell>
          <cell r="C12">
            <v>27.2</v>
          </cell>
          <cell r="D12">
            <v>18</v>
          </cell>
          <cell r="E12">
            <v>79.375</v>
          </cell>
          <cell r="F12">
            <v>95</v>
          </cell>
          <cell r="G12">
            <v>57</v>
          </cell>
          <cell r="H12">
            <v>19.079999999999998</v>
          </cell>
          <cell r="I12" t="str">
            <v>NE</v>
          </cell>
          <cell r="J12">
            <v>45.36</v>
          </cell>
          <cell r="K12">
            <v>15.2</v>
          </cell>
        </row>
        <row r="13">
          <cell r="B13">
            <v>23.949999999999989</v>
          </cell>
          <cell r="C13">
            <v>30.6</v>
          </cell>
          <cell r="D13">
            <v>19.2</v>
          </cell>
          <cell r="E13">
            <v>71.5</v>
          </cell>
          <cell r="F13">
            <v>91</v>
          </cell>
          <cell r="G13">
            <v>51</v>
          </cell>
          <cell r="H13">
            <v>17.28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27.2</v>
          </cell>
          <cell r="C14">
            <v>37.299999999999997</v>
          </cell>
          <cell r="D14">
            <v>20.6</v>
          </cell>
          <cell r="E14">
            <v>62.75</v>
          </cell>
          <cell r="F14">
            <v>87</v>
          </cell>
          <cell r="G14">
            <v>28</v>
          </cell>
          <cell r="H14">
            <v>20.16</v>
          </cell>
          <cell r="I14" t="str">
            <v>NE</v>
          </cell>
          <cell r="J14">
            <v>66.960000000000008</v>
          </cell>
          <cell r="K14">
            <v>0.2</v>
          </cell>
        </row>
        <row r="15">
          <cell r="B15">
            <v>28.691666666666663</v>
          </cell>
          <cell r="C15">
            <v>36.9</v>
          </cell>
          <cell r="D15">
            <v>22.9</v>
          </cell>
          <cell r="E15">
            <v>60.833333333333336</v>
          </cell>
          <cell r="F15">
            <v>82</v>
          </cell>
          <cell r="G15">
            <v>32</v>
          </cell>
          <cell r="H15">
            <v>15.840000000000002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30.416666666666661</v>
          </cell>
          <cell r="C16">
            <v>38.5</v>
          </cell>
          <cell r="D16">
            <v>23.9</v>
          </cell>
          <cell r="E16">
            <v>51.375</v>
          </cell>
          <cell r="F16">
            <v>81</v>
          </cell>
          <cell r="G16">
            <v>21</v>
          </cell>
          <cell r="H16">
            <v>20.52</v>
          </cell>
          <cell r="I16" t="str">
            <v>L</v>
          </cell>
          <cell r="J16">
            <v>38.880000000000003</v>
          </cell>
          <cell r="K16">
            <v>0.2</v>
          </cell>
        </row>
        <row r="17">
          <cell r="B17">
            <v>28.769565217391307</v>
          </cell>
          <cell r="C17">
            <v>37.4</v>
          </cell>
          <cell r="D17">
            <v>24</v>
          </cell>
          <cell r="E17">
            <v>57.304347826086953</v>
          </cell>
          <cell r="F17">
            <v>77</v>
          </cell>
          <cell r="G17">
            <v>29</v>
          </cell>
          <cell r="H17">
            <v>23.040000000000003</v>
          </cell>
          <cell r="I17" t="str">
            <v>S</v>
          </cell>
          <cell r="J17">
            <v>46.080000000000005</v>
          </cell>
          <cell r="K17">
            <v>0</v>
          </cell>
        </row>
        <row r="18">
          <cell r="B18">
            <v>21.866666666666664</v>
          </cell>
          <cell r="C18">
            <v>28</v>
          </cell>
          <cell r="D18">
            <v>17.3</v>
          </cell>
          <cell r="E18">
            <v>71.291666666666671</v>
          </cell>
          <cell r="F18">
            <v>86</v>
          </cell>
          <cell r="G18">
            <v>49</v>
          </cell>
          <cell r="H18">
            <v>23.400000000000002</v>
          </cell>
          <cell r="I18" t="str">
            <v>SO</v>
          </cell>
          <cell r="J18">
            <v>42.84</v>
          </cell>
          <cell r="K18">
            <v>0</v>
          </cell>
        </row>
        <row r="19">
          <cell r="B19">
            <v>25.631250000000001</v>
          </cell>
          <cell r="C19">
            <v>32.1</v>
          </cell>
          <cell r="D19">
            <v>18.399999999999999</v>
          </cell>
          <cell r="E19">
            <v>57.75</v>
          </cell>
          <cell r="F19">
            <v>79</v>
          </cell>
          <cell r="G19">
            <v>37</v>
          </cell>
          <cell r="H19">
            <v>15.840000000000002</v>
          </cell>
          <cell r="I19" t="str">
            <v>SE</v>
          </cell>
          <cell r="J19">
            <v>34.56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25.070833333333329</v>
          </cell>
          <cell r="C5">
            <v>34.200000000000003</v>
          </cell>
          <cell r="D5">
            <v>18.8</v>
          </cell>
          <cell r="E5">
            <v>71.958333333333329</v>
          </cell>
          <cell r="F5">
            <v>100</v>
          </cell>
          <cell r="G5">
            <v>40</v>
          </cell>
          <cell r="H5">
            <v>32.04</v>
          </cell>
          <cell r="I5" t="str">
            <v>N</v>
          </cell>
          <cell r="J5">
            <v>70.92</v>
          </cell>
          <cell r="K5">
            <v>42.199999999999996</v>
          </cell>
        </row>
        <row r="6">
          <cell r="B6">
            <v>19.516666666666669</v>
          </cell>
          <cell r="C6">
            <v>24</v>
          </cell>
          <cell r="D6">
            <v>16.600000000000001</v>
          </cell>
          <cell r="E6">
            <v>81.708333333333329</v>
          </cell>
          <cell r="F6">
            <v>100</v>
          </cell>
          <cell r="G6">
            <v>44</v>
          </cell>
          <cell r="H6">
            <v>10.8</v>
          </cell>
          <cell r="I6" t="str">
            <v>SO</v>
          </cell>
          <cell r="J6">
            <v>24.840000000000003</v>
          </cell>
          <cell r="K6">
            <v>24.599999999999998</v>
          </cell>
        </row>
        <row r="7">
          <cell r="B7">
            <v>19.066666666666663</v>
          </cell>
          <cell r="C7">
            <v>27.4</v>
          </cell>
          <cell r="D7">
            <v>11.3</v>
          </cell>
          <cell r="E7">
            <v>58.458333333333336</v>
          </cell>
          <cell r="F7">
            <v>99</v>
          </cell>
          <cell r="G7">
            <v>16</v>
          </cell>
          <cell r="H7">
            <v>12.6</v>
          </cell>
          <cell r="I7" t="str">
            <v>L</v>
          </cell>
          <cell r="J7">
            <v>26.64</v>
          </cell>
          <cell r="K7">
            <v>0</v>
          </cell>
        </row>
        <row r="8">
          <cell r="B8">
            <v>20.017391304347822</v>
          </cell>
          <cell r="C8">
            <v>29.9</v>
          </cell>
          <cell r="D8">
            <v>9.6999999999999993</v>
          </cell>
          <cell r="E8">
            <v>50.869565217391305</v>
          </cell>
          <cell r="F8">
            <v>97</v>
          </cell>
          <cell r="G8">
            <v>13</v>
          </cell>
          <cell r="H8">
            <v>14.04</v>
          </cell>
          <cell r="I8" t="str">
            <v>SE</v>
          </cell>
          <cell r="J8">
            <v>32.76</v>
          </cell>
          <cell r="K8">
            <v>0</v>
          </cell>
        </row>
        <row r="9">
          <cell r="B9">
            <v>24.866666666666664</v>
          </cell>
          <cell r="C9">
            <v>35.200000000000003</v>
          </cell>
          <cell r="D9">
            <v>14.7</v>
          </cell>
          <cell r="E9">
            <v>47.875</v>
          </cell>
          <cell r="F9">
            <v>84</v>
          </cell>
          <cell r="G9">
            <v>26</v>
          </cell>
          <cell r="H9">
            <v>20.16</v>
          </cell>
          <cell r="I9" t="str">
            <v>N</v>
          </cell>
          <cell r="J9">
            <v>45</v>
          </cell>
          <cell r="K9">
            <v>0</v>
          </cell>
        </row>
        <row r="10">
          <cell r="B10">
            <v>29.150000000000002</v>
          </cell>
          <cell r="C10">
            <v>36.799999999999997</v>
          </cell>
          <cell r="D10">
            <v>20.5</v>
          </cell>
          <cell r="E10">
            <v>49.208333333333336</v>
          </cell>
          <cell r="F10">
            <v>82</v>
          </cell>
          <cell r="G10">
            <v>28</v>
          </cell>
          <cell r="H10">
            <v>14.04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28.587500000000002</v>
          </cell>
          <cell r="C11">
            <v>36.9</v>
          </cell>
          <cell r="D11">
            <v>22.7</v>
          </cell>
          <cell r="E11">
            <v>59.375</v>
          </cell>
          <cell r="F11">
            <v>83</v>
          </cell>
          <cell r="G11">
            <v>30</v>
          </cell>
          <cell r="H11">
            <v>20.88</v>
          </cell>
          <cell r="I11" t="str">
            <v>L</v>
          </cell>
          <cell r="J11">
            <v>45.72</v>
          </cell>
          <cell r="K11">
            <v>0</v>
          </cell>
        </row>
        <row r="12">
          <cell r="B12">
            <v>25.641666666666666</v>
          </cell>
          <cell r="C12">
            <v>33.6</v>
          </cell>
          <cell r="D12">
            <v>20</v>
          </cell>
          <cell r="E12">
            <v>71.875</v>
          </cell>
          <cell r="F12">
            <v>99</v>
          </cell>
          <cell r="G12">
            <v>43</v>
          </cell>
          <cell r="H12">
            <v>15.840000000000002</v>
          </cell>
          <cell r="I12" t="str">
            <v>L</v>
          </cell>
          <cell r="J12">
            <v>31.319999999999997</v>
          </cell>
          <cell r="K12">
            <v>0</v>
          </cell>
        </row>
        <row r="13">
          <cell r="B13">
            <v>28.821739130434782</v>
          </cell>
          <cell r="C13">
            <v>36.6</v>
          </cell>
          <cell r="D13">
            <v>21.5</v>
          </cell>
          <cell r="E13">
            <v>56.260869565217391</v>
          </cell>
          <cell r="F13">
            <v>82</v>
          </cell>
          <cell r="G13">
            <v>34</v>
          </cell>
          <cell r="H13">
            <v>14.4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29.645833333333332</v>
          </cell>
          <cell r="C14">
            <v>36.5</v>
          </cell>
          <cell r="D14">
            <v>24.2</v>
          </cell>
          <cell r="E14">
            <v>58.458333333333336</v>
          </cell>
          <cell r="F14">
            <v>81</v>
          </cell>
          <cell r="G14">
            <v>34</v>
          </cell>
          <cell r="H14">
            <v>13.68</v>
          </cell>
          <cell r="I14" t="str">
            <v>N</v>
          </cell>
          <cell r="J14">
            <v>31.680000000000003</v>
          </cell>
          <cell r="K14">
            <v>0</v>
          </cell>
        </row>
        <row r="15">
          <cell r="B15">
            <v>30</v>
          </cell>
          <cell r="C15">
            <v>37.700000000000003</v>
          </cell>
          <cell r="D15">
            <v>22.2</v>
          </cell>
          <cell r="E15">
            <v>57.541666666666664</v>
          </cell>
          <cell r="F15">
            <v>89</v>
          </cell>
          <cell r="G15">
            <v>29</v>
          </cell>
          <cell r="H15">
            <v>12.6</v>
          </cell>
          <cell r="I15" t="str">
            <v>N</v>
          </cell>
          <cell r="J15">
            <v>29.16</v>
          </cell>
          <cell r="K15">
            <v>0</v>
          </cell>
        </row>
        <row r="16">
          <cell r="B16">
            <v>30.013043478260869</v>
          </cell>
          <cell r="C16">
            <v>35.5</v>
          </cell>
          <cell r="D16">
            <v>24.6</v>
          </cell>
          <cell r="E16">
            <v>55.913043478260867</v>
          </cell>
          <cell r="F16">
            <v>79</v>
          </cell>
          <cell r="G16">
            <v>38</v>
          </cell>
          <cell r="H16">
            <v>14.04</v>
          </cell>
          <cell r="I16" t="str">
            <v>SE</v>
          </cell>
          <cell r="J16">
            <v>34.92</v>
          </cell>
          <cell r="K16">
            <v>0</v>
          </cell>
        </row>
        <row r="17">
          <cell r="B17">
            <v>24.5625</v>
          </cell>
          <cell r="C17">
            <v>30.6</v>
          </cell>
          <cell r="D17">
            <v>19.5</v>
          </cell>
          <cell r="E17">
            <v>76.083333333333329</v>
          </cell>
          <cell r="F17">
            <v>86</v>
          </cell>
          <cell r="G17">
            <v>55</v>
          </cell>
          <cell r="H17">
            <v>15.48</v>
          </cell>
          <cell r="I17" t="str">
            <v>SO</v>
          </cell>
          <cell r="J17">
            <v>39.24</v>
          </cell>
          <cell r="K17">
            <v>0</v>
          </cell>
        </row>
        <row r="18">
          <cell r="B18">
            <v>19.116666666666671</v>
          </cell>
          <cell r="C18">
            <v>23.5</v>
          </cell>
          <cell r="D18">
            <v>16.7</v>
          </cell>
          <cell r="E18">
            <v>75.666666666666671</v>
          </cell>
          <cell r="F18">
            <v>88</v>
          </cell>
          <cell r="G18">
            <v>58</v>
          </cell>
          <cell r="H18">
            <v>15.48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22.933333333333334</v>
          </cell>
          <cell r="C19">
            <v>32.299999999999997</v>
          </cell>
          <cell r="D19">
            <v>15.7</v>
          </cell>
          <cell r="E19">
            <v>62.541666666666664</v>
          </cell>
          <cell r="F19">
            <v>89</v>
          </cell>
          <cell r="G19">
            <v>32</v>
          </cell>
          <cell r="H19">
            <v>8.64</v>
          </cell>
          <cell r="I19" t="str">
            <v>SO</v>
          </cell>
          <cell r="J19">
            <v>23.759999999999998</v>
          </cell>
          <cell r="K19">
            <v>0</v>
          </cell>
        </row>
        <row r="20">
          <cell r="B20">
            <v>27.349999999999998</v>
          </cell>
          <cell r="C20">
            <v>37.1</v>
          </cell>
          <cell r="D20">
            <v>18.8</v>
          </cell>
          <cell r="E20">
            <v>56.958333333333336</v>
          </cell>
          <cell r="F20">
            <v>86</v>
          </cell>
          <cell r="G20">
            <v>27</v>
          </cell>
          <cell r="H20">
            <v>12.6</v>
          </cell>
          <cell r="I20" t="str">
            <v>L</v>
          </cell>
          <cell r="J20">
            <v>23.040000000000003</v>
          </cell>
          <cell r="K20">
            <v>0</v>
          </cell>
        </row>
        <row r="21">
          <cell r="B21">
            <v>30.045833333333334</v>
          </cell>
          <cell r="C21">
            <v>37.6</v>
          </cell>
          <cell r="D21">
            <v>23.6</v>
          </cell>
          <cell r="E21">
            <v>49.208333333333336</v>
          </cell>
          <cell r="F21">
            <v>68</v>
          </cell>
          <cell r="G21">
            <v>29</v>
          </cell>
          <cell r="H21">
            <v>15.48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30.025000000000006</v>
          </cell>
          <cell r="C22">
            <v>36.4</v>
          </cell>
          <cell r="D22">
            <v>24.6</v>
          </cell>
          <cell r="E22">
            <v>55.875</v>
          </cell>
          <cell r="F22">
            <v>78</v>
          </cell>
          <cell r="G22">
            <v>32</v>
          </cell>
          <cell r="H22">
            <v>18.720000000000002</v>
          </cell>
          <cell r="I22" t="str">
            <v>N</v>
          </cell>
          <cell r="J22">
            <v>37.080000000000005</v>
          </cell>
          <cell r="K22">
            <v>0</v>
          </cell>
        </row>
        <row r="23">
          <cell r="B23">
            <v>27.791666666666671</v>
          </cell>
          <cell r="C23">
            <v>36</v>
          </cell>
          <cell r="D23">
            <v>21.2</v>
          </cell>
          <cell r="E23">
            <v>60.416666666666664</v>
          </cell>
          <cell r="F23">
            <v>90</v>
          </cell>
          <cell r="G23">
            <v>32</v>
          </cell>
          <cell r="H23">
            <v>12.96</v>
          </cell>
          <cell r="I23" t="str">
            <v>SE</v>
          </cell>
          <cell r="J23">
            <v>42.12</v>
          </cell>
          <cell r="K23">
            <v>10.399999999999999</v>
          </cell>
        </row>
        <row r="24">
          <cell r="B24">
            <v>24.591666666666669</v>
          </cell>
          <cell r="C24">
            <v>30.1</v>
          </cell>
          <cell r="D24">
            <v>20.9</v>
          </cell>
          <cell r="E24">
            <v>73.291666666666671</v>
          </cell>
          <cell r="F24">
            <v>89</v>
          </cell>
          <cell r="G24">
            <v>52</v>
          </cell>
          <cell r="H24">
            <v>16.920000000000002</v>
          </cell>
          <cell r="I24" t="str">
            <v>N</v>
          </cell>
          <cell r="J24">
            <v>35.28</v>
          </cell>
          <cell r="K24">
            <v>0.60000000000000009</v>
          </cell>
        </row>
        <row r="25">
          <cell r="B25">
            <v>27.295833333333331</v>
          </cell>
          <cell r="C25">
            <v>33.200000000000003</v>
          </cell>
          <cell r="D25">
            <v>23.1</v>
          </cell>
          <cell r="E25">
            <v>66.458333333333329</v>
          </cell>
          <cell r="F25">
            <v>86</v>
          </cell>
          <cell r="G25">
            <v>45</v>
          </cell>
          <cell r="H25">
            <v>18.720000000000002</v>
          </cell>
          <cell r="I25" t="str">
            <v>N</v>
          </cell>
          <cell r="J25">
            <v>35.64</v>
          </cell>
          <cell r="K25">
            <v>0</v>
          </cell>
        </row>
        <row r="26">
          <cell r="B26">
            <v>22.324999999999999</v>
          </cell>
          <cell r="C26">
            <v>28.3</v>
          </cell>
          <cell r="D26">
            <v>19.8</v>
          </cell>
          <cell r="E26">
            <v>88.541666666666671</v>
          </cell>
          <cell r="F26">
            <v>100</v>
          </cell>
          <cell r="G26">
            <v>60</v>
          </cell>
          <cell r="H26">
            <v>17.28</v>
          </cell>
          <cell r="I26" t="str">
            <v>N</v>
          </cell>
          <cell r="J26">
            <v>35.28</v>
          </cell>
          <cell r="K26">
            <v>76.40000000000002</v>
          </cell>
        </row>
        <row r="27">
          <cell r="B27">
            <v>23.741666666666664</v>
          </cell>
          <cell r="C27">
            <v>30.3</v>
          </cell>
          <cell r="D27">
            <v>19.8</v>
          </cell>
          <cell r="E27">
            <v>74.416666666666671</v>
          </cell>
          <cell r="F27">
            <v>99</v>
          </cell>
          <cell r="G27">
            <v>45</v>
          </cell>
          <cell r="H27">
            <v>9</v>
          </cell>
          <cell r="I27" t="str">
            <v>S</v>
          </cell>
          <cell r="J27">
            <v>29.880000000000003</v>
          </cell>
          <cell r="K27">
            <v>0.2</v>
          </cell>
        </row>
        <row r="28">
          <cell r="B28">
            <v>26.833333333333329</v>
          </cell>
          <cell r="C28">
            <v>33.6</v>
          </cell>
          <cell r="D28">
            <v>20.8</v>
          </cell>
          <cell r="E28">
            <v>66.416666666666671</v>
          </cell>
          <cell r="F28">
            <v>98</v>
          </cell>
          <cell r="G28">
            <v>38</v>
          </cell>
          <cell r="H28">
            <v>10.8</v>
          </cell>
          <cell r="I28" t="str">
            <v>N</v>
          </cell>
          <cell r="J28">
            <v>24.840000000000003</v>
          </cell>
          <cell r="K28">
            <v>0</v>
          </cell>
        </row>
        <row r="29">
          <cell r="B29">
            <v>28.770833333333332</v>
          </cell>
          <cell r="C29">
            <v>34.700000000000003</v>
          </cell>
          <cell r="D29">
            <v>23.9</v>
          </cell>
          <cell r="E29">
            <v>61.416666666666664</v>
          </cell>
          <cell r="F29">
            <v>80</v>
          </cell>
          <cell r="G29">
            <v>37</v>
          </cell>
          <cell r="H29">
            <v>12.96</v>
          </cell>
          <cell r="I29" t="str">
            <v>N</v>
          </cell>
          <cell r="J29">
            <v>33.119999999999997</v>
          </cell>
          <cell r="K29">
            <v>0</v>
          </cell>
        </row>
        <row r="30">
          <cell r="B30">
            <v>25.233333333333338</v>
          </cell>
          <cell r="C30">
            <v>33.700000000000003</v>
          </cell>
          <cell r="D30">
            <v>19.100000000000001</v>
          </cell>
          <cell r="E30">
            <v>72.166666666666671</v>
          </cell>
          <cell r="F30">
            <v>100</v>
          </cell>
          <cell r="G30">
            <v>49</v>
          </cell>
          <cell r="H30">
            <v>24.840000000000003</v>
          </cell>
          <cell r="I30" t="str">
            <v>SE</v>
          </cell>
          <cell r="J30">
            <v>57.6</v>
          </cell>
          <cell r="K30">
            <v>23.6</v>
          </cell>
        </row>
        <row r="31">
          <cell r="B31">
            <v>24.50833333333334</v>
          </cell>
          <cell r="C31">
            <v>34.1</v>
          </cell>
          <cell r="D31">
            <v>20.100000000000001</v>
          </cell>
          <cell r="E31">
            <v>84.333333333333329</v>
          </cell>
          <cell r="F31">
            <v>100</v>
          </cell>
          <cell r="G31">
            <v>46</v>
          </cell>
          <cell r="H31">
            <v>18.720000000000002</v>
          </cell>
          <cell r="I31" t="str">
            <v>N</v>
          </cell>
          <cell r="J31">
            <v>48.96</v>
          </cell>
          <cell r="K31">
            <v>15.200000000000001</v>
          </cell>
        </row>
        <row r="32">
          <cell r="B32">
            <v>24.970833333333335</v>
          </cell>
          <cell r="C32">
            <v>29.7</v>
          </cell>
          <cell r="D32">
            <v>22.3</v>
          </cell>
          <cell r="E32">
            <v>85.625</v>
          </cell>
          <cell r="F32">
            <v>100</v>
          </cell>
          <cell r="G32">
            <v>61</v>
          </cell>
          <cell r="H32">
            <v>15.840000000000002</v>
          </cell>
          <cell r="I32" t="str">
            <v>S</v>
          </cell>
          <cell r="J32">
            <v>36.72</v>
          </cell>
          <cell r="K32">
            <v>1</v>
          </cell>
        </row>
        <row r="33">
          <cell r="B33">
            <v>26.300000000000008</v>
          </cell>
          <cell r="C33">
            <v>32.299999999999997</v>
          </cell>
          <cell r="D33">
            <v>21.6</v>
          </cell>
          <cell r="E33">
            <v>75.666666666666671</v>
          </cell>
          <cell r="F33">
            <v>100</v>
          </cell>
          <cell r="G33">
            <v>49</v>
          </cell>
          <cell r="H33">
            <v>19.440000000000001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25.491666666666664</v>
          </cell>
          <cell r="C34">
            <v>32.1</v>
          </cell>
          <cell r="D34">
            <v>20</v>
          </cell>
          <cell r="E34">
            <v>76.875</v>
          </cell>
          <cell r="F34">
            <v>98</v>
          </cell>
          <cell r="G34">
            <v>51</v>
          </cell>
          <cell r="H34">
            <v>14.04</v>
          </cell>
          <cell r="I34" t="str">
            <v>N</v>
          </cell>
          <cell r="J34">
            <v>56.88</v>
          </cell>
          <cell r="K34">
            <v>8</v>
          </cell>
        </row>
        <row r="35">
          <cell r="B35">
            <v>23.662499999999998</v>
          </cell>
          <cell r="C35">
            <v>31.2</v>
          </cell>
          <cell r="D35">
            <v>18.5</v>
          </cell>
          <cell r="E35">
            <v>75.833333333333329</v>
          </cell>
          <cell r="F35">
            <v>100</v>
          </cell>
          <cell r="G35">
            <v>43</v>
          </cell>
          <cell r="H35">
            <v>9.3600000000000012</v>
          </cell>
          <cell r="I35" t="str">
            <v>S</v>
          </cell>
          <cell r="J35">
            <v>24.48</v>
          </cell>
          <cell r="K35">
            <v>0.2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23.366666666666671</v>
          </cell>
          <cell r="C5">
            <v>31.5</v>
          </cell>
          <cell r="D5">
            <v>17.7</v>
          </cell>
          <cell r="E5">
            <v>74.333333333333329</v>
          </cell>
          <cell r="F5">
            <v>96</v>
          </cell>
          <cell r="G5">
            <v>48</v>
          </cell>
          <cell r="H5">
            <v>24.840000000000003</v>
          </cell>
          <cell r="I5" t="str">
            <v>SO</v>
          </cell>
          <cell r="J5">
            <v>51.480000000000004</v>
          </cell>
          <cell r="K5">
            <v>22</v>
          </cell>
        </row>
        <row r="6">
          <cell r="B6">
            <v>18.512499999999999</v>
          </cell>
          <cell r="C6">
            <v>22.1</v>
          </cell>
          <cell r="D6">
            <v>16.600000000000001</v>
          </cell>
          <cell r="E6">
            <v>79.583333333333329</v>
          </cell>
          <cell r="F6">
            <v>95</v>
          </cell>
          <cell r="G6">
            <v>49</v>
          </cell>
          <cell r="H6">
            <v>23.759999999999998</v>
          </cell>
          <cell r="I6" t="str">
            <v>L</v>
          </cell>
          <cell r="J6">
            <v>57.24</v>
          </cell>
          <cell r="K6">
            <v>12.999999999999998</v>
          </cell>
        </row>
        <row r="7">
          <cell r="B7">
            <v>17.554166666666667</v>
          </cell>
          <cell r="C7">
            <v>26.1</v>
          </cell>
          <cell r="D7">
            <v>9.6999999999999993</v>
          </cell>
          <cell r="E7">
            <v>58.958333333333336</v>
          </cell>
          <cell r="F7">
            <v>95</v>
          </cell>
          <cell r="G7">
            <v>17</v>
          </cell>
          <cell r="H7">
            <v>7.9200000000000008</v>
          </cell>
          <cell r="I7" t="str">
            <v>O</v>
          </cell>
          <cell r="J7">
            <v>21.240000000000002</v>
          </cell>
          <cell r="K7">
            <v>0</v>
          </cell>
        </row>
        <row r="8">
          <cell r="B8">
            <v>20.3</v>
          </cell>
          <cell r="C8">
            <v>29.7</v>
          </cell>
          <cell r="D8">
            <v>11</v>
          </cell>
          <cell r="E8">
            <v>47.208333333333336</v>
          </cell>
          <cell r="F8">
            <v>88</v>
          </cell>
          <cell r="G8">
            <v>17</v>
          </cell>
          <cell r="H8">
            <v>16.559999999999999</v>
          </cell>
          <cell r="I8" t="str">
            <v>O</v>
          </cell>
          <cell r="J8">
            <v>36.72</v>
          </cell>
          <cell r="K8">
            <v>0</v>
          </cell>
        </row>
        <row r="9">
          <cell r="B9">
            <v>25.704166666666666</v>
          </cell>
          <cell r="C9">
            <v>35.700000000000003</v>
          </cell>
          <cell r="D9">
            <v>18.600000000000001</v>
          </cell>
          <cell r="E9">
            <v>42.375</v>
          </cell>
          <cell r="F9">
            <v>60</v>
          </cell>
          <cell r="G9">
            <v>23</v>
          </cell>
          <cell r="H9">
            <v>22.32</v>
          </cell>
          <cell r="I9" t="str">
            <v>O</v>
          </cell>
          <cell r="J9">
            <v>45</v>
          </cell>
          <cell r="K9">
            <v>0</v>
          </cell>
        </row>
        <row r="10">
          <cell r="B10">
            <v>29.049999999999997</v>
          </cell>
          <cell r="C10">
            <v>37.200000000000003</v>
          </cell>
          <cell r="D10">
            <v>21.2</v>
          </cell>
          <cell r="E10">
            <v>47.125</v>
          </cell>
          <cell r="F10">
            <v>73</v>
          </cell>
          <cell r="G10">
            <v>26</v>
          </cell>
          <cell r="H10">
            <v>15.840000000000002</v>
          </cell>
          <cell r="I10" t="str">
            <v>SO</v>
          </cell>
          <cell r="J10">
            <v>38.880000000000003</v>
          </cell>
          <cell r="K10">
            <v>0</v>
          </cell>
        </row>
        <row r="11">
          <cell r="B11">
            <v>24.262499999999999</v>
          </cell>
          <cell r="C11">
            <v>28.2</v>
          </cell>
          <cell r="D11">
            <v>21.5</v>
          </cell>
          <cell r="E11">
            <v>69.916666666666671</v>
          </cell>
          <cell r="F11">
            <v>87</v>
          </cell>
          <cell r="G11">
            <v>51</v>
          </cell>
          <cell r="H11">
            <v>16.920000000000002</v>
          </cell>
          <cell r="I11" t="str">
            <v>N</v>
          </cell>
          <cell r="J11">
            <v>53.64</v>
          </cell>
          <cell r="K11">
            <v>0</v>
          </cell>
        </row>
        <row r="12">
          <cell r="B12">
            <v>22.133333333333329</v>
          </cell>
          <cell r="C12">
            <v>28.3</v>
          </cell>
          <cell r="D12">
            <v>18.8</v>
          </cell>
          <cell r="E12">
            <v>75.291666666666671</v>
          </cell>
          <cell r="F12">
            <v>92</v>
          </cell>
          <cell r="G12">
            <v>46</v>
          </cell>
          <cell r="H12">
            <v>20.16</v>
          </cell>
          <cell r="I12" t="str">
            <v>O</v>
          </cell>
          <cell r="J12">
            <v>42.480000000000004</v>
          </cell>
          <cell r="K12">
            <v>3.6</v>
          </cell>
        </row>
        <row r="13">
          <cell r="B13">
            <v>23.845833333333335</v>
          </cell>
          <cell r="C13">
            <v>29.9</v>
          </cell>
          <cell r="D13">
            <v>19.8</v>
          </cell>
          <cell r="E13">
            <v>70.125</v>
          </cell>
          <cell r="F13">
            <v>84</v>
          </cell>
          <cell r="G13">
            <v>52</v>
          </cell>
          <cell r="H13">
            <v>14.4</v>
          </cell>
          <cell r="I13" t="str">
            <v>NO</v>
          </cell>
          <cell r="J13">
            <v>38.159999999999997</v>
          </cell>
          <cell r="K13">
            <v>0</v>
          </cell>
        </row>
        <row r="14">
          <cell r="B14">
            <v>27.224999999999998</v>
          </cell>
          <cell r="C14">
            <v>37.700000000000003</v>
          </cell>
          <cell r="D14">
            <v>19.600000000000001</v>
          </cell>
          <cell r="E14">
            <v>63.75</v>
          </cell>
          <cell r="F14">
            <v>93</v>
          </cell>
          <cell r="G14">
            <v>27</v>
          </cell>
          <cell r="H14">
            <v>14.4</v>
          </cell>
          <cell r="I14" t="str">
            <v>SO</v>
          </cell>
          <cell r="J14">
            <v>54</v>
          </cell>
          <cell r="K14">
            <v>0.2</v>
          </cell>
        </row>
        <row r="15">
          <cell r="B15">
            <v>28.345833333333335</v>
          </cell>
          <cell r="C15">
            <v>38.299999999999997</v>
          </cell>
          <cell r="D15">
            <v>21.7</v>
          </cell>
          <cell r="E15">
            <v>60.541666666666664</v>
          </cell>
          <cell r="F15">
            <v>87</v>
          </cell>
          <cell r="G15">
            <v>27</v>
          </cell>
          <cell r="H15">
            <v>9</v>
          </cell>
          <cell r="I15" t="str">
            <v>O</v>
          </cell>
          <cell r="J15">
            <v>28.8</v>
          </cell>
          <cell r="K15">
            <v>0</v>
          </cell>
        </row>
        <row r="16">
          <cell r="B16">
            <v>27.970833333333342</v>
          </cell>
          <cell r="C16">
            <v>37.200000000000003</v>
          </cell>
          <cell r="D16">
            <v>22.2</v>
          </cell>
          <cell r="E16">
            <v>61.708333333333336</v>
          </cell>
          <cell r="F16">
            <v>87</v>
          </cell>
          <cell r="G16">
            <v>27</v>
          </cell>
          <cell r="H16">
            <v>17.64</v>
          </cell>
          <cell r="I16" t="str">
            <v>SO</v>
          </cell>
          <cell r="J16">
            <v>47.88</v>
          </cell>
          <cell r="K16">
            <v>5.4</v>
          </cell>
        </row>
        <row r="17">
          <cell r="B17">
            <v>25.158333333333335</v>
          </cell>
          <cell r="C17">
            <v>33.5</v>
          </cell>
          <cell r="D17">
            <v>20.399999999999999</v>
          </cell>
          <cell r="E17">
            <v>75.625</v>
          </cell>
          <cell r="F17">
            <v>90</v>
          </cell>
          <cell r="G17">
            <v>51</v>
          </cell>
          <cell r="H17">
            <v>18.720000000000002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20.000000000000004</v>
          </cell>
          <cell r="C18">
            <v>26.2</v>
          </cell>
          <cell r="D18">
            <v>16.3</v>
          </cell>
          <cell r="E18">
            <v>76.541666666666671</v>
          </cell>
          <cell r="F18">
            <v>91</v>
          </cell>
          <cell r="G18">
            <v>55</v>
          </cell>
          <cell r="H18">
            <v>14.04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21.945833333333336</v>
          </cell>
          <cell r="C19">
            <v>31.5</v>
          </cell>
          <cell r="D19">
            <v>14.5</v>
          </cell>
          <cell r="E19">
            <v>67.541666666666671</v>
          </cell>
          <cell r="F19">
            <v>93</v>
          </cell>
          <cell r="G19">
            <v>33</v>
          </cell>
          <cell r="H19">
            <v>5.4</v>
          </cell>
          <cell r="I19" t="str">
            <v>L</v>
          </cell>
          <cell r="J19">
            <v>16.2</v>
          </cell>
          <cell r="K19">
            <v>0</v>
          </cell>
        </row>
        <row r="20">
          <cell r="B20">
            <v>25.9375</v>
          </cell>
          <cell r="C20">
            <v>33.1</v>
          </cell>
          <cell r="D20">
            <v>20.3</v>
          </cell>
          <cell r="E20">
            <v>59.958333333333336</v>
          </cell>
          <cell r="F20">
            <v>81</v>
          </cell>
          <cell r="G20">
            <v>38</v>
          </cell>
          <cell r="H20">
            <v>13.32</v>
          </cell>
          <cell r="I20" t="str">
            <v>O</v>
          </cell>
          <cell r="J20">
            <v>33.119999999999997</v>
          </cell>
          <cell r="K20">
            <v>0</v>
          </cell>
        </row>
        <row r="21">
          <cell r="B21">
            <v>27.558333333333334</v>
          </cell>
          <cell r="C21">
            <v>36.200000000000003</v>
          </cell>
          <cell r="D21">
            <v>20.399999999999999</v>
          </cell>
          <cell r="E21">
            <v>56.916666666666664</v>
          </cell>
          <cell r="F21">
            <v>77</v>
          </cell>
          <cell r="G21">
            <v>32</v>
          </cell>
          <cell r="H21">
            <v>15.840000000000002</v>
          </cell>
          <cell r="I21" t="str">
            <v>O</v>
          </cell>
          <cell r="J21">
            <v>35.64</v>
          </cell>
          <cell r="K21">
            <v>0</v>
          </cell>
        </row>
        <row r="22">
          <cell r="B22">
            <v>29.858333333333334</v>
          </cell>
          <cell r="C22">
            <v>37.6</v>
          </cell>
          <cell r="D22">
            <v>23.1</v>
          </cell>
          <cell r="E22">
            <v>54.958333333333336</v>
          </cell>
          <cell r="F22">
            <v>88</v>
          </cell>
          <cell r="G22">
            <v>31</v>
          </cell>
          <cell r="H22">
            <v>15.120000000000001</v>
          </cell>
          <cell r="I22" t="str">
            <v>O</v>
          </cell>
          <cell r="J22">
            <v>31.319999999999997</v>
          </cell>
          <cell r="K22">
            <v>1.6</v>
          </cell>
        </row>
        <row r="23">
          <cell r="B23">
            <v>25.445833333333329</v>
          </cell>
          <cell r="C23">
            <v>36.200000000000003</v>
          </cell>
          <cell r="D23">
            <v>18.8</v>
          </cell>
          <cell r="E23">
            <v>69.583333333333329</v>
          </cell>
          <cell r="F23">
            <v>96</v>
          </cell>
          <cell r="G23">
            <v>32</v>
          </cell>
          <cell r="H23">
            <v>29.52</v>
          </cell>
          <cell r="I23" t="str">
            <v>SO</v>
          </cell>
          <cell r="J23">
            <v>63.360000000000007</v>
          </cell>
          <cell r="K23">
            <v>15.6</v>
          </cell>
        </row>
        <row r="24">
          <cell r="B24">
            <v>23.154166666666665</v>
          </cell>
          <cell r="C24">
            <v>28.6</v>
          </cell>
          <cell r="D24">
            <v>19.600000000000001</v>
          </cell>
          <cell r="E24">
            <v>79.375</v>
          </cell>
          <cell r="F24">
            <v>94</v>
          </cell>
          <cell r="G24">
            <v>57</v>
          </cell>
          <cell r="H24">
            <v>21.240000000000002</v>
          </cell>
          <cell r="I24" t="str">
            <v>SO</v>
          </cell>
          <cell r="J24">
            <v>37.440000000000005</v>
          </cell>
          <cell r="K24">
            <v>0.4</v>
          </cell>
        </row>
        <row r="25">
          <cell r="B25">
            <v>24.479166666666668</v>
          </cell>
          <cell r="C25">
            <v>31.8</v>
          </cell>
          <cell r="D25">
            <v>21</v>
          </cell>
          <cell r="E25">
            <v>80.333333333333329</v>
          </cell>
          <cell r="F25">
            <v>95</v>
          </cell>
          <cell r="G25">
            <v>49</v>
          </cell>
          <cell r="H25">
            <v>13.68</v>
          </cell>
          <cell r="I25" t="str">
            <v>SO</v>
          </cell>
          <cell r="J25">
            <v>59.04</v>
          </cell>
          <cell r="K25">
            <v>34.6</v>
          </cell>
        </row>
        <row r="26">
          <cell r="B26">
            <v>20.145833333333336</v>
          </cell>
          <cell r="C26">
            <v>23.9</v>
          </cell>
          <cell r="D26">
            <v>18.3</v>
          </cell>
          <cell r="E26">
            <v>91.458333333333329</v>
          </cell>
          <cell r="F26">
            <v>97</v>
          </cell>
          <cell r="G26">
            <v>76</v>
          </cell>
          <cell r="H26">
            <v>11.879999999999999</v>
          </cell>
          <cell r="I26" t="str">
            <v>N</v>
          </cell>
          <cell r="J26">
            <v>68.400000000000006</v>
          </cell>
          <cell r="K26">
            <v>46.600000000000009</v>
          </cell>
        </row>
        <row r="27">
          <cell r="B27">
            <v>21.158333333333328</v>
          </cell>
          <cell r="C27">
            <v>28.4</v>
          </cell>
          <cell r="D27">
            <v>16.3</v>
          </cell>
          <cell r="E27">
            <v>76.875</v>
          </cell>
          <cell r="F27">
            <v>92</v>
          </cell>
          <cell r="G27">
            <v>53</v>
          </cell>
          <cell r="H27">
            <v>10.44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24.924999999999994</v>
          </cell>
          <cell r="C28">
            <v>32.200000000000003</v>
          </cell>
          <cell r="D28">
            <v>19.2</v>
          </cell>
          <cell r="E28">
            <v>69.833333333333329</v>
          </cell>
          <cell r="F28">
            <v>94</v>
          </cell>
          <cell r="G28">
            <v>41</v>
          </cell>
          <cell r="H28">
            <v>8.64</v>
          </cell>
          <cell r="I28" t="str">
            <v>O</v>
          </cell>
          <cell r="J28">
            <v>23.759999999999998</v>
          </cell>
          <cell r="K28">
            <v>0</v>
          </cell>
        </row>
        <row r="29">
          <cell r="B29">
            <v>24.237499999999997</v>
          </cell>
          <cell r="C29">
            <v>32.4</v>
          </cell>
          <cell r="D29">
            <v>20.8</v>
          </cell>
          <cell r="E29">
            <v>69.083333333333329</v>
          </cell>
          <cell r="F29">
            <v>82</v>
          </cell>
          <cell r="G29">
            <v>47</v>
          </cell>
          <cell r="H29">
            <v>19.079999999999998</v>
          </cell>
          <cell r="I29" t="str">
            <v>O</v>
          </cell>
          <cell r="J29">
            <v>54</v>
          </cell>
          <cell r="K29">
            <v>0.60000000000000009</v>
          </cell>
        </row>
        <row r="30">
          <cell r="B30">
            <v>19.845833333333335</v>
          </cell>
          <cell r="C30">
            <v>23.1</v>
          </cell>
          <cell r="D30">
            <v>17.2</v>
          </cell>
          <cell r="E30">
            <v>83.125</v>
          </cell>
          <cell r="F30">
            <v>94</v>
          </cell>
          <cell r="G30">
            <v>66</v>
          </cell>
          <cell r="H30">
            <v>17.64</v>
          </cell>
          <cell r="I30" t="str">
            <v>NO</v>
          </cell>
          <cell r="J30">
            <v>47.519999999999996</v>
          </cell>
          <cell r="K30">
            <v>3</v>
          </cell>
        </row>
        <row r="31">
          <cell r="B31">
            <v>23.108333333333334</v>
          </cell>
          <cell r="C31">
            <v>34.4</v>
          </cell>
          <cell r="D31">
            <v>17.8</v>
          </cell>
          <cell r="E31">
            <v>81.916666666666671</v>
          </cell>
          <cell r="F31">
            <v>97</v>
          </cell>
          <cell r="G31">
            <v>38</v>
          </cell>
          <cell r="H31">
            <v>18.36</v>
          </cell>
          <cell r="I31" t="str">
            <v>S</v>
          </cell>
          <cell r="J31">
            <v>59.760000000000005</v>
          </cell>
          <cell r="K31">
            <v>4.2</v>
          </cell>
        </row>
        <row r="32">
          <cell r="B32">
            <v>22.975000000000005</v>
          </cell>
          <cell r="C32">
            <v>29.7</v>
          </cell>
          <cell r="D32">
            <v>19.7</v>
          </cell>
          <cell r="E32">
            <v>83</v>
          </cell>
          <cell r="F32">
            <v>96</v>
          </cell>
          <cell r="G32">
            <v>54</v>
          </cell>
          <cell r="H32">
            <v>10.08</v>
          </cell>
          <cell r="I32" t="str">
            <v>N</v>
          </cell>
          <cell r="J32">
            <v>21.6</v>
          </cell>
          <cell r="K32">
            <v>3.6</v>
          </cell>
        </row>
        <row r="33">
          <cell r="B33">
            <v>25.729166666666671</v>
          </cell>
          <cell r="C33">
            <v>31.2</v>
          </cell>
          <cell r="D33">
            <v>21.7</v>
          </cell>
          <cell r="E33">
            <v>76.416666666666671</v>
          </cell>
          <cell r="F33">
            <v>95</v>
          </cell>
          <cell r="G33">
            <v>51</v>
          </cell>
          <cell r="H33">
            <v>15.120000000000001</v>
          </cell>
          <cell r="I33" t="str">
            <v>SO</v>
          </cell>
          <cell r="J33">
            <v>49.32</v>
          </cell>
          <cell r="K33">
            <v>0</v>
          </cell>
        </row>
        <row r="34">
          <cell r="B34">
            <v>22.216666666666669</v>
          </cell>
          <cell r="C34">
            <v>27.5</v>
          </cell>
          <cell r="D34">
            <v>18.100000000000001</v>
          </cell>
          <cell r="E34">
            <v>84.791666666666671</v>
          </cell>
          <cell r="F34">
            <v>98</v>
          </cell>
          <cell r="G34">
            <v>66</v>
          </cell>
          <cell r="H34">
            <v>19.8</v>
          </cell>
          <cell r="I34" t="str">
            <v>S</v>
          </cell>
          <cell r="J34">
            <v>53.28</v>
          </cell>
          <cell r="K34">
            <v>55.20000000000001</v>
          </cell>
        </row>
        <row r="35">
          <cell r="B35">
            <v>22.275000000000002</v>
          </cell>
          <cell r="C35">
            <v>29</v>
          </cell>
          <cell r="D35">
            <v>16.8</v>
          </cell>
          <cell r="E35">
            <v>79.958333333333329</v>
          </cell>
          <cell r="F35">
            <v>98</v>
          </cell>
          <cell r="G35">
            <v>50</v>
          </cell>
          <cell r="H35">
            <v>11.16</v>
          </cell>
          <cell r="I35" t="str">
            <v>N</v>
          </cell>
          <cell r="J35">
            <v>28.08</v>
          </cell>
          <cell r="K35">
            <v>0.2</v>
          </cell>
        </row>
        <row r="36">
          <cell r="I36" t="str">
            <v>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24.212500000000002</v>
          </cell>
          <cell r="C5">
            <v>36.4</v>
          </cell>
          <cell r="D5">
            <v>17.3</v>
          </cell>
          <cell r="E5">
            <v>69.333333333333329</v>
          </cell>
          <cell r="F5">
            <v>93</v>
          </cell>
          <cell r="G5">
            <v>30</v>
          </cell>
          <cell r="H5">
            <v>23.400000000000002</v>
          </cell>
          <cell r="I5" t="str">
            <v>L</v>
          </cell>
          <cell r="J5">
            <v>69.12</v>
          </cell>
          <cell r="K5">
            <v>29.2</v>
          </cell>
        </row>
        <row r="6">
          <cell r="B6">
            <v>18.408333333333331</v>
          </cell>
          <cell r="C6">
            <v>22.9</v>
          </cell>
          <cell r="D6">
            <v>16.7</v>
          </cell>
          <cell r="E6">
            <v>84.375</v>
          </cell>
          <cell r="F6">
            <v>95</v>
          </cell>
          <cell r="G6">
            <v>52</v>
          </cell>
          <cell r="H6">
            <v>11.879999999999999</v>
          </cell>
          <cell r="I6" t="str">
            <v>N</v>
          </cell>
          <cell r="J6">
            <v>31.319999999999997</v>
          </cell>
          <cell r="K6">
            <v>34.600000000000009</v>
          </cell>
        </row>
        <row r="7">
          <cell r="B7">
            <v>16.491666666666667</v>
          </cell>
          <cell r="C7">
            <v>24.3</v>
          </cell>
          <cell r="D7">
            <v>8.9</v>
          </cell>
          <cell r="E7">
            <v>63.875</v>
          </cell>
          <cell r="F7">
            <v>94</v>
          </cell>
          <cell r="G7">
            <v>24</v>
          </cell>
          <cell r="H7">
            <v>3.6</v>
          </cell>
          <cell r="I7" t="str">
            <v>SO</v>
          </cell>
          <cell r="J7">
            <v>26.64</v>
          </cell>
          <cell r="K7">
            <v>0</v>
          </cell>
        </row>
        <row r="8">
          <cell r="B8">
            <v>18.504166666666666</v>
          </cell>
          <cell r="C8">
            <v>30.1</v>
          </cell>
          <cell r="D8">
            <v>7.8</v>
          </cell>
          <cell r="E8">
            <v>54.583333333333336</v>
          </cell>
          <cell r="F8">
            <v>90</v>
          </cell>
          <cell r="G8">
            <v>16</v>
          </cell>
          <cell r="H8">
            <v>10.44</v>
          </cell>
          <cell r="I8" t="str">
            <v>NE</v>
          </cell>
          <cell r="J8">
            <v>32.76</v>
          </cell>
          <cell r="K8">
            <v>0</v>
          </cell>
        </row>
        <row r="9">
          <cell r="B9">
            <v>23.537499999999998</v>
          </cell>
          <cell r="C9">
            <v>36.1</v>
          </cell>
          <cell r="D9">
            <v>12.1</v>
          </cell>
          <cell r="E9">
            <v>53.166666666666664</v>
          </cell>
          <cell r="F9">
            <v>90</v>
          </cell>
          <cell r="G9">
            <v>23</v>
          </cell>
          <cell r="H9">
            <v>7.9200000000000008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27.133333333333329</v>
          </cell>
          <cell r="C10">
            <v>37.700000000000003</v>
          </cell>
          <cell r="D10">
            <v>18</v>
          </cell>
          <cell r="E10">
            <v>55.416666666666664</v>
          </cell>
          <cell r="F10">
            <v>85</v>
          </cell>
          <cell r="G10">
            <v>25</v>
          </cell>
          <cell r="H10">
            <v>6.12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24.599999999999998</v>
          </cell>
          <cell r="C11">
            <v>32.200000000000003</v>
          </cell>
          <cell r="D11">
            <v>20.399999999999999</v>
          </cell>
          <cell r="E11">
            <v>71.166666666666671</v>
          </cell>
          <cell r="F11">
            <v>86</v>
          </cell>
          <cell r="G11">
            <v>46</v>
          </cell>
          <cell r="H11">
            <v>19.440000000000001</v>
          </cell>
          <cell r="I11" t="str">
            <v>SO</v>
          </cell>
          <cell r="J11">
            <v>59.760000000000005</v>
          </cell>
          <cell r="K11">
            <v>0</v>
          </cell>
        </row>
        <row r="12">
          <cell r="B12">
            <v>22.674999999999997</v>
          </cell>
          <cell r="C12">
            <v>30.7</v>
          </cell>
          <cell r="D12">
            <v>17.7</v>
          </cell>
          <cell r="E12">
            <v>75.041666666666671</v>
          </cell>
          <cell r="F12">
            <v>93</v>
          </cell>
          <cell r="G12">
            <v>45</v>
          </cell>
          <cell r="H12">
            <v>15.840000000000002</v>
          </cell>
          <cell r="I12" t="str">
            <v>SO</v>
          </cell>
          <cell r="J12">
            <v>38.519999999999996</v>
          </cell>
          <cell r="K12">
            <v>0.60000000000000009</v>
          </cell>
        </row>
        <row r="13">
          <cell r="B13">
            <v>26.845833333333328</v>
          </cell>
          <cell r="C13">
            <v>36.6</v>
          </cell>
          <cell r="D13">
            <v>18.399999999999999</v>
          </cell>
          <cell r="E13">
            <v>59.583333333333336</v>
          </cell>
          <cell r="F13">
            <v>87</v>
          </cell>
          <cell r="G13">
            <v>25</v>
          </cell>
          <cell r="H13">
            <v>17.28</v>
          </cell>
          <cell r="I13" t="str">
            <v>SO</v>
          </cell>
          <cell r="J13">
            <v>40.32</v>
          </cell>
          <cell r="K13">
            <v>0</v>
          </cell>
        </row>
        <row r="14">
          <cell r="B14">
            <v>28.3</v>
          </cell>
          <cell r="C14">
            <v>38.4</v>
          </cell>
          <cell r="D14">
            <v>19.399999999999999</v>
          </cell>
          <cell r="E14">
            <v>60.333333333333336</v>
          </cell>
          <cell r="F14">
            <v>90</v>
          </cell>
          <cell r="G14">
            <v>24</v>
          </cell>
          <cell r="H14">
            <v>3.6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28.595833333333331</v>
          </cell>
          <cell r="C15">
            <v>39</v>
          </cell>
          <cell r="D15">
            <v>20</v>
          </cell>
          <cell r="E15">
            <v>56</v>
          </cell>
          <cell r="F15">
            <v>88</v>
          </cell>
          <cell r="G15">
            <v>24</v>
          </cell>
          <cell r="H15">
            <v>8.64</v>
          </cell>
          <cell r="I15" t="str">
            <v>L</v>
          </cell>
          <cell r="J15">
            <v>43.2</v>
          </cell>
          <cell r="K15">
            <v>0</v>
          </cell>
        </row>
        <row r="16">
          <cell r="B16">
            <v>30.11904761904762</v>
          </cell>
          <cell r="C16">
            <v>39.4</v>
          </cell>
          <cell r="D16">
            <v>21.3</v>
          </cell>
          <cell r="E16">
            <v>51.952380952380949</v>
          </cell>
          <cell r="F16">
            <v>84</v>
          </cell>
          <cell r="G16">
            <v>23</v>
          </cell>
          <cell r="H16">
            <v>7.5600000000000005</v>
          </cell>
          <cell r="I16" t="str">
            <v>NE</v>
          </cell>
          <cell r="J16">
            <v>40.680000000000007</v>
          </cell>
          <cell r="K16">
            <v>0</v>
          </cell>
        </row>
        <row r="17">
          <cell r="B17">
            <v>26.822222222222223</v>
          </cell>
          <cell r="C17">
            <v>36.200000000000003</v>
          </cell>
          <cell r="D17">
            <v>21</v>
          </cell>
          <cell r="E17">
            <v>63.555555555555557</v>
          </cell>
          <cell r="F17">
            <v>89</v>
          </cell>
          <cell r="G17">
            <v>34</v>
          </cell>
          <cell r="H17">
            <v>11.520000000000001</v>
          </cell>
          <cell r="I17" t="str">
            <v>NE</v>
          </cell>
          <cell r="J17">
            <v>54</v>
          </cell>
          <cell r="K17">
            <v>5.6</v>
          </cell>
        </row>
        <row r="18">
          <cell r="B18">
            <v>23.458333333333332</v>
          </cell>
          <cell r="C18">
            <v>27.6</v>
          </cell>
          <cell r="D18">
            <v>16.899999999999999</v>
          </cell>
          <cell r="E18">
            <v>60.416666666666664</v>
          </cell>
          <cell r="F18">
            <v>82</v>
          </cell>
          <cell r="G18">
            <v>49</v>
          </cell>
          <cell r="H18">
            <v>17.28</v>
          </cell>
          <cell r="I18" t="str">
            <v>NO</v>
          </cell>
          <cell r="J18">
            <v>37.440000000000005</v>
          </cell>
          <cell r="K18">
            <v>0</v>
          </cell>
        </row>
        <row r="19">
          <cell r="B19">
            <v>23.286363636363628</v>
          </cell>
          <cell r="C19">
            <v>32.9</v>
          </cell>
          <cell r="D19">
            <v>15.7</v>
          </cell>
          <cell r="E19">
            <v>60.68181818181818</v>
          </cell>
          <cell r="F19">
            <v>85</v>
          </cell>
          <cell r="G19">
            <v>30</v>
          </cell>
          <cell r="H19">
            <v>7.2</v>
          </cell>
          <cell r="I19" t="str">
            <v>NO</v>
          </cell>
          <cell r="J19">
            <v>26.64</v>
          </cell>
          <cell r="K19">
            <v>0</v>
          </cell>
        </row>
        <row r="20">
          <cell r="B20">
            <v>25.912499999999998</v>
          </cell>
          <cell r="C20">
            <v>34.4</v>
          </cell>
          <cell r="D20">
            <v>19.399999999999999</v>
          </cell>
          <cell r="E20">
            <v>60.208333333333336</v>
          </cell>
          <cell r="F20">
            <v>84</v>
          </cell>
          <cell r="G20">
            <v>32</v>
          </cell>
          <cell r="H20">
            <v>14.04</v>
          </cell>
          <cell r="I20" t="str">
            <v>SO</v>
          </cell>
          <cell r="J20">
            <v>34.200000000000003</v>
          </cell>
          <cell r="K20">
            <v>0</v>
          </cell>
        </row>
        <row r="21">
          <cell r="B21">
            <v>28</v>
          </cell>
          <cell r="C21">
            <v>38.700000000000003</v>
          </cell>
          <cell r="D21">
            <v>20.5</v>
          </cell>
          <cell r="E21">
            <v>55.333333333333336</v>
          </cell>
          <cell r="F21">
            <v>81</v>
          </cell>
          <cell r="G21">
            <v>24</v>
          </cell>
          <cell r="H21">
            <v>12.24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29.758333333333329</v>
          </cell>
          <cell r="C22">
            <v>38.299999999999997</v>
          </cell>
          <cell r="D22">
            <v>22.6</v>
          </cell>
          <cell r="E22">
            <v>54.333333333333336</v>
          </cell>
          <cell r="F22">
            <v>82</v>
          </cell>
          <cell r="G22">
            <v>27</v>
          </cell>
          <cell r="H22">
            <v>8.2799999999999994</v>
          </cell>
          <cell r="I22" t="str">
            <v>L</v>
          </cell>
          <cell r="J22">
            <v>52.92</v>
          </cell>
          <cell r="K22">
            <v>1</v>
          </cell>
        </row>
        <row r="23">
          <cell r="B23">
            <v>25.983333333333334</v>
          </cell>
          <cell r="C23">
            <v>37.9</v>
          </cell>
          <cell r="D23">
            <v>21.2</v>
          </cell>
          <cell r="E23">
            <v>68</v>
          </cell>
          <cell r="F23">
            <v>88</v>
          </cell>
          <cell r="G23">
            <v>25</v>
          </cell>
          <cell r="H23">
            <v>26.28</v>
          </cell>
          <cell r="I23" t="str">
            <v>NE</v>
          </cell>
          <cell r="J23">
            <v>61.92</v>
          </cell>
          <cell r="K23">
            <v>0.6</v>
          </cell>
        </row>
        <row r="24">
          <cell r="B24">
            <v>23.583333333333332</v>
          </cell>
          <cell r="C24">
            <v>31.4</v>
          </cell>
          <cell r="D24">
            <v>19.5</v>
          </cell>
          <cell r="E24">
            <v>76.708333333333329</v>
          </cell>
          <cell r="F24">
            <v>93</v>
          </cell>
          <cell r="G24">
            <v>46</v>
          </cell>
          <cell r="H24">
            <v>10.08</v>
          </cell>
          <cell r="I24" t="str">
            <v>L</v>
          </cell>
          <cell r="J24">
            <v>32.4</v>
          </cell>
          <cell r="K24">
            <v>3.2</v>
          </cell>
        </row>
        <row r="25">
          <cell r="B25">
            <v>25.954166666666662</v>
          </cell>
          <cell r="C25">
            <v>33.299999999999997</v>
          </cell>
          <cell r="D25">
            <v>20.9</v>
          </cell>
          <cell r="E25">
            <v>68.291666666666671</v>
          </cell>
          <cell r="F25">
            <v>90</v>
          </cell>
          <cell r="G25">
            <v>40</v>
          </cell>
          <cell r="H25">
            <v>9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21.025000000000002</v>
          </cell>
          <cell r="C26">
            <v>25.4</v>
          </cell>
          <cell r="D26">
            <v>18.8</v>
          </cell>
          <cell r="E26">
            <v>86.041666666666671</v>
          </cell>
          <cell r="F26">
            <v>95</v>
          </cell>
          <cell r="G26">
            <v>66</v>
          </cell>
          <cell r="H26">
            <v>12.96</v>
          </cell>
          <cell r="I26" t="str">
            <v>S</v>
          </cell>
          <cell r="J26">
            <v>41.04</v>
          </cell>
          <cell r="K26">
            <v>31.2</v>
          </cell>
        </row>
        <row r="27">
          <cell r="B27">
            <v>22.795833333333334</v>
          </cell>
          <cell r="C27">
            <v>29.2</v>
          </cell>
          <cell r="D27">
            <v>17.8</v>
          </cell>
          <cell r="E27">
            <v>72</v>
          </cell>
          <cell r="F27">
            <v>89</v>
          </cell>
          <cell r="G27">
            <v>46</v>
          </cell>
          <cell r="H27">
            <v>7.2</v>
          </cell>
          <cell r="I27" t="str">
            <v>SO</v>
          </cell>
          <cell r="J27">
            <v>23.400000000000002</v>
          </cell>
          <cell r="K27">
            <v>0</v>
          </cell>
        </row>
        <row r="28">
          <cell r="B28">
            <v>25.729166666666668</v>
          </cell>
          <cell r="C28">
            <v>33.1</v>
          </cell>
          <cell r="D28">
            <v>19</v>
          </cell>
          <cell r="E28">
            <v>65.875</v>
          </cell>
          <cell r="F28">
            <v>93</v>
          </cell>
          <cell r="G28">
            <v>36</v>
          </cell>
          <cell r="H28">
            <v>11.520000000000001</v>
          </cell>
          <cell r="I28" t="str">
            <v>SO</v>
          </cell>
          <cell r="J28">
            <v>24.12</v>
          </cell>
          <cell r="K28">
            <v>0</v>
          </cell>
        </row>
        <row r="29">
          <cell r="B29">
            <v>27.504166666666666</v>
          </cell>
          <cell r="C29">
            <v>36.1</v>
          </cell>
          <cell r="D29">
            <v>20</v>
          </cell>
          <cell r="E29">
            <v>60.541666666666664</v>
          </cell>
          <cell r="F29">
            <v>90</v>
          </cell>
          <cell r="G29">
            <v>30</v>
          </cell>
          <cell r="H29">
            <v>13.32</v>
          </cell>
          <cell r="I29" t="str">
            <v>L</v>
          </cell>
          <cell r="J29">
            <v>31.319999999999997</v>
          </cell>
          <cell r="K29">
            <v>0</v>
          </cell>
        </row>
        <row r="30">
          <cell r="B30">
            <v>22.637499999999999</v>
          </cell>
          <cell r="C30">
            <v>28.9</v>
          </cell>
          <cell r="D30">
            <v>19.100000000000001</v>
          </cell>
          <cell r="E30">
            <v>75.875</v>
          </cell>
          <cell r="F30">
            <v>89</v>
          </cell>
          <cell r="G30">
            <v>55</v>
          </cell>
          <cell r="H30">
            <v>15.840000000000002</v>
          </cell>
          <cell r="I30" t="str">
            <v>SO</v>
          </cell>
          <cell r="J30">
            <v>37.080000000000005</v>
          </cell>
          <cell r="K30">
            <v>6</v>
          </cell>
        </row>
        <row r="31">
          <cell r="B31">
            <v>24.429166666666664</v>
          </cell>
          <cell r="C31">
            <v>34.9</v>
          </cell>
          <cell r="D31">
            <v>18.600000000000001</v>
          </cell>
          <cell r="E31">
            <v>75.833333333333329</v>
          </cell>
          <cell r="F31">
            <v>95</v>
          </cell>
          <cell r="G31">
            <v>40</v>
          </cell>
          <cell r="H31">
            <v>28.8</v>
          </cell>
          <cell r="I31" t="str">
            <v>L</v>
          </cell>
          <cell r="J31">
            <v>56.519999999999996</v>
          </cell>
          <cell r="K31">
            <v>4.8</v>
          </cell>
        </row>
        <row r="32">
          <cell r="B32">
            <v>23.962500000000006</v>
          </cell>
          <cell r="C32">
            <v>30.5</v>
          </cell>
          <cell r="D32">
            <v>20.100000000000001</v>
          </cell>
          <cell r="E32">
            <v>78.375</v>
          </cell>
          <cell r="F32">
            <v>92</v>
          </cell>
          <cell r="G32">
            <v>57</v>
          </cell>
          <cell r="H32">
            <v>13.68</v>
          </cell>
          <cell r="I32" t="str">
            <v>L</v>
          </cell>
          <cell r="J32">
            <v>38.159999999999997</v>
          </cell>
          <cell r="K32">
            <v>0.4</v>
          </cell>
        </row>
        <row r="33">
          <cell r="B33">
            <v>24.695833333333336</v>
          </cell>
          <cell r="C33">
            <v>32.6</v>
          </cell>
          <cell r="D33">
            <v>19.399999999999999</v>
          </cell>
          <cell r="E33">
            <v>74.791666666666671</v>
          </cell>
          <cell r="F33">
            <v>93</v>
          </cell>
          <cell r="G33">
            <v>45</v>
          </cell>
          <cell r="H33">
            <v>7.9200000000000008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23.320833333333336</v>
          </cell>
          <cell r="C34">
            <v>30.7</v>
          </cell>
          <cell r="D34">
            <v>18.2</v>
          </cell>
          <cell r="E34">
            <v>79.541666666666671</v>
          </cell>
          <cell r="F34">
            <v>94</v>
          </cell>
          <cell r="G34">
            <v>54</v>
          </cell>
          <cell r="H34">
            <v>25.56</v>
          </cell>
          <cell r="I34" t="str">
            <v>L</v>
          </cell>
          <cell r="J34">
            <v>57.6</v>
          </cell>
          <cell r="K34">
            <v>11.600000000000001</v>
          </cell>
        </row>
        <row r="35">
          <cell r="B35">
            <v>21.599999999999998</v>
          </cell>
          <cell r="C35">
            <v>28.7</v>
          </cell>
          <cell r="D35">
            <v>17.5</v>
          </cell>
          <cell r="E35">
            <v>80.083333333333329</v>
          </cell>
          <cell r="F35">
            <v>95</v>
          </cell>
          <cell r="G35">
            <v>50</v>
          </cell>
          <cell r="H35">
            <v>9.3600000000000012</v>
          </cell>
          <cell r="I35" t="str">
            <v>SO</v>
          </cell>
          <cell r="J35">
            <v>25.2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26.787499999999998</v>
          </cell>
          <cell r="C5">
            <v>35.299999999999997</v>
          </cell>
          <cell r="D5">
            <v>19.399999999999999</v>
          </cell>
          <cell r="E5">
            <v>67.875</v>
          </cell>
          <cell r="F5">
            <v>93</v>
          </cell>
          <cell r="G5">
            <v>37</v>
          </cell>
          <cell r="H5">
            <v>25.56</v>
          </cell>
          <cell r="I5" t="str">
            <v>N</v>
          </cell>
          <cell r="J5">
            <v>60.839999999999996</v>
          </cell>
          <cell r="K5">
            <v>11.4</v>
          </cell>
        </row>
        <row r="6">
          <cell r="B6">
            <v>19.979166666666668</v>
          </cell>
          <cell r="C6">
            <v>22.8</v>
          </cell>
          <cell r="D6">
            <v>17.899999999999999</v>
          </cell>
          <cell r="E6">
            <v>84.958333333333329</v>
          </cell>
          <cell r="F6">
            <v>95</v>
          </cell>
          <cell r="G6">
            <v>53</v>
          </cell>
          <cell r="H6">
            <v>10.08</v>
          </cell>
          <cell r="I6" t="str">
            <v>S</v>
          </cell>
          <cell r="J6">
            <v>33.840000000000003</v>
          </cell>
          <cell r="K6">
            <v>73.2</v>
          </cell>
        </row>
        <row r="7">
          <cell r="B7">
            <v>19.933333333333334</v>
          </cell>
          <cell r="C7">
            <v>26.9</v>
          </cell>
          <cell r="D7">
            <v>14.3</v>
          </cell>
          <cell r="E7">
            <v>60.625</v>
          </cell>
          <cell r="F7">
            <v>90</v>
          </cell>
          <cell r="G7">
            <v>22</v>
          </cell>
          <cell r="H7">
            <v>9.7200000000000006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21.600000000000005</v>
          </cell>
          <cell r="C8">
            <v>30.4</v>
          </cell>
          <cell r="D8">
            <v>12.6</v>
          </cell>
          <cell r="E8">
            <v>43.5</v>
          </cell>
          <cell r="F8">
            <v>74</v>
          </cell>
          <cell r="G8">
            <v>18</v>
          </cell>
          <cell r="H8">
            <v>12.96</v>
          </cell>
          <cell r="I8" t="str">
            <v>S</v>
          </cell>
          <cell r="J8">
            <v>31.319999999999997</v>
          </cell>
          <cell r="K8">
            <v>0</v>
          </cell>
        </row>
        <row r="9">
          <cell r="B9">
            <v>24.849999999999994</v>
          </cell>
          <cell r="C9">
            <v>36.200000000000003</v>
          </cell>
          <cell r="D9">
            <v>14.9</v>
          </cell>
          <cell r="E9">
            <v>57.375</v>
          </cell>
          <cell r="F9">
            <v>90</v>
          </cell>
          <cell r="G9">
            <v>26</v>
          </cell>
          <cell r="H9">
            <v>17.28</v>
          </cell>
          <cell r="I9" t="str">
            <v>N</v>
          </cell>
          <cell r="J9">
            <v>46.440000000000005</v>
          </cell>
          <cell r="K9">
            <v>0</v>
          </cell>
        </row>
        <row r="10">
          <cell r="B10">
            <v>28.879166666666659</v>
          </cell>
          <cell r="C10">
            <v>37.200000000000003</v>
          </cell>
          <cell r="D10">
            <v>20.8</v>
          </cell>
          <cell r="E10">
            <v>56.541666666666664</v>
          </cell>
          <cell r="F10">
            <v>87</v>
          </cell>
          <cell r="G10">
            <v>30</v>
          </cell>
          <cell r="H10">
            <v>11.16</v>
          </cell>
          <cell r="I10" t="str">
            <v>N</v>
          </cell>
          <cell r="J10">
            <v>28.8</v>
          </cell>
          <cell r="K10">
            <v>0</v>
          </cell>
        </row>
        <row r="11">
          <cell r="B11">
            <v>30.070833333333336</v>
          </cell>
          <cell r="C11">
            <v>38.299999999999997</v>
          </cell>
          <cell r="D11">
            <v>22.8</v>
          </cell>
          <cell r="E11">
            <v>58.041666666666664</v>
          </cell>
          <cell r="F11">
            <v>89</v>
          </cell>
          <cell r="G11">
            <v>27</v>
          </cell>
          <cell r="H11">
            <v>13.32</v>
          </cell>
          <cell r="I11" t="str">
            <v>O</v>
          </cell>
          <cell r="J11">
            <v>33.119999999999997</v>
          </cell>
          <cell r="K11">
            <v>0</v>
          </cell>
        </row>
        <row r="12">
          <cell r="B12">
            <v>27.324999999999992</v>
          </cell>
          <cell r="C12">
            <v>34.9</v>
          </cell>
          <cell r="D12">
            <v>21.8</v>
          </cell>
          <cell r="E12">
            <v>69.916666666666671</v>
          </cell>
          <cell r="F12">
            <v>93</v>
          </cell>
          <cell r="G12">
            <v>37</v>
          </cell>
          <cell r="H12">
            <v>8.64</v>
          </cell>
          <cell r="I12" t="str">
            <v>NE</v>
          </cell>
          <cell r="J12">
            <v>30.96</v>
          </cell>
          <cell r="K12">
            <v>0.6</v>
          </cell>
        </row>
        <row r="13">
          <cell r="B13">
            <v>29.61666666666666</v>
          </cell>
          <cell r="C13">
            <v>36.5</v>
          </cell>
          <cell r="D13">
            <v>21.9</v>
          </cell>
          <cell r="E13">
            <v>59.041666666666664</v>
          </cell>
          <cell r="F13">
            <v>90</v>
          </cell>
          <cell r="G13">
            <v>34</v>
          </cell>
          <cell r="H13">
            <v>12.24</v>
          </cell>
          <cell r="I13" t="str">
            <v>N</v>
          </cell>
          <cell r="J13">
            <v>32.4</v>
          </cell>
          <cell r="K13">
            <v>0</v>
          </cell>
        </row>
        <row r="14">
          <cell r="B14">
            <v>29.795833333333331</v>
          </cell>
          <cell r="C14">
            <v>37.1</v>
          </cell>
          <cell r="D14">
            <v>22.5</v>
          </cell>
          <cell r="E14">
            <v>60.708333333333336</v>
          </cell>
          <cell r="F14">
            <v>89</v>
          </cell>
          <cell r="G14">
            <v>31</v>
          </cell>
          <cell r="H14">
            <v>14.04</v>
          </cell>
          <cell r="I14" t="str">
            <v>NO</v>
          </cell>
          <cell r="J14">
            <v>33.119999999999997</v>
          </cell>
          <cell r="K14">
            <v>0</v>
          </cell>
        </row>
        <row r="15">
          <cell r="B15">
            <v>29.75</v>
          </cell>
          <cell r="C15">
            <v>37.799999999999997</v>
          </cell>
          <cell r="D15">
            <v>22.3</v>
          </cell>
          <cell r="E15">
            <v>62.125</v>
          </cell>
          <cell r="F15">
            <v>91</v>
          </cell>
          <cell r="G15">
            <v>31</v>
          </cell>
          <cell r="H15">
            <v>11.879999999999999</v>
          </cell>
          <cell r="I15" t="str">
            <v>N</v>
          </cell>
          <cell r="J15">
            <v>28.08</v>
          </cell>
          <cell r="K15">
            <v>0</v>
          </cell>
        </row>
        <row r="16">
          <cell r="B16">
            <v>30.279166666666672</v>
          </cell>
          <cell r="C16">
            <v>36.5</v>
          </cell>
          <cell r="D16">
            <v>25.3</v>
          </cell>
          <cell r="E16">
            <v>59.208333333333336</v>
          </cell>
          <cell r="F16">
            <v>86</v>
          </cell>
          <cell r="G16">
            <v>35</v>
          </cell>
          <cell r="H16">
            <v>14.4</v>
          </cell>
          <cell r="I16" t="str">
            <v>O</v>
          </cell>
          <cell r="J16">
            <v>32.76</v>
          </cell>
          <cell r="K16">
            <v>0</v>
          </cell>
        </row>
        <row r="17">
          <cell r="B17">
            <v>27.183333333333337</v>
          </cell>
          <cell r="C17">
            <v>33.5</v>
          </cell>
          <cell r="D17">
            <v>22.7</v>
          </cell>
          <cell r="E17">
            <v>69.875</v>
          </cell>
          <cell r="F17">
            <v>88</v>
          </cell>
          <cell r="G17">
            <v>50</v>
          </cell>
          <cell r="H17">
            <v>15.120000000000001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22.145833333333332</v>
          </cell>
          <cell r="C18">
            <v>27.6</v>
          </cell>
          <cell r="D18">
            <v>19</v>
          </cell>
          <cell r="E18">
            <v>64.708333333333329</v>
          </cell>
          <cell r="F18">
            <v>74</v>
          </cell>
          <cell r="G18">
            <v>48</v>
          </cell>
          <cell r="H18">
            <v>15.48</v>
          </cell>
          <cell r="I18" t="str">
            <v>S</v>
          </cell>
          <cell r="J18">
            <v>33.119999999999997</v>
          </cell>
          <cell r="K18">
            <v>0</v>
          </cell>
        </row>
        <row r="19">
          <cell r="B19">
            <v>23.324999999999999</v>
          </cell>
          <cell r="C19">
            <v>31.7</v>
          </cell>
          <cell r="D19">
            <v>17.3</v>
          </cell>
          <cell r="E19">
            <v>63.208333333333336</v>
          </cell>
          <cell r="F19">
            <v>84</v>
          </cell>
          <cell r="G19">
            <v>37</v>
          </cell>
          <cell r="H19">
            <v>11.879999999999999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27.691666666666666</v>
          </cell>
          <cell r="C20">
            <v>36.9</v>
          </cell>
          <cell r="D20">
            <v>19.8</v>
          </cell>
          <cell r="E20">
            <v>60.666666666666664</v>
          </cell>
          <cell r="F20">
            <v>87</v>
          </cell>
          <cell r="G20">
            <v>30</v>
          </cell>
          <cell r="H20">
            <v>3.6</v>
          </cell>
          <cell r="I20" t="str">
            <v>SE</v>
          </cell>
          <cell r="J20">
            <v>18</v>
          </cell>
          <cell r="K20">
            <v>0</v>
          </cell>
        </row>
        <row r="21">
          <cell r="B21">
            <v>29.916666666666668</v>
          </cell>
          <cell r="C21">
            <v>37</v>
          </cell>
          <cell r="D21">
            <v>24.3</v>
          </cell>
          <cell r="E21">
            <v>54.291666666666664</v>
          </cell>
          <cell r="F21">
            <v>71</v>
          </cell>
          <cell r="G21">
            <v>33</v>
          </cell>
          <cell r="H21">
            <v>9</v>
          </cell>
          <cell r="I21" t="str">
            <v>S</v>
          </cell>
          <cell r="J21">
            <v>20.52</v>
          </cell>
          <cell r="K21">
            <v>0</v>
          </cell>
        </row>
        <row r="22">
          <cell r="B22">
            <v>29.645833333333332</v>
          </cell>
          <cell r="C22">
            <v>36.5</v>
          </cell>
          <cell r="D22">
            <v>23.2</v>
          </cell>
          <cell r="E22">
            <v>61.25</v>
          </cell>
          <cell r="F22">
            <v>88</v>
          </cell>
          <cell r="G22">
            <v>31</v>
          </cell>
          <cell r="H22">
            <v>15.840000000000002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29.200000000000003</v>
          </cell>
          <cell r="C23">
            <v>37.9</v>
          </cell>
          <cell r="D23">
            <v>22.5</v>
          </cell>
          <cell r="E23">
            <v>58.583333333333336</v>
          </cell>
          <cell r="F23">
            <v>87</v>
          </cell>
          <cell r="G23">
            <v>29</v>
          </cell>
          <cell r="H23">
            <v>20.52</v>
          </cell>
          <cell r="I23" t="str">
            <v>O</v>
          </cell>
          <cell r="J23">
            <v>50.76</v>
          </cell>
          <cell r="K23">
            <v>0.6</v>
          </cell>
        </row>
        <row r="24">
          <cell r="B24">
            <v>24.841666666666665</v>
          </cell>
          <cell r="C24">
            <v>29.8</v>
          </cell>
          <cell r="D24">
            <v>21.5</v>
          </cell>
          <cell r="E24">
            <v>72.708333333333329</v>
          </cell>
          <cell r="F24">
            <v>87</v>
          </cell>
          <cell r="G24">
            <v>53</v>
          </cell>
          <cell r="H24">
            <v>11.520000000000001</v>
          </cell>
          <cell r="I24" t="str">
            <v>N</v>
          </cell>
          <cell r="J24">
            <v>29.16</v>
          </cell>
          <cell r="K24">
            <v>0</v>
          </cell>
        </row>
        <row r="25">
          <cell r="B25">
            <v>27.141666666666669</v>
          </cell>
          <cell r="C25">
            <v>33.6</v>
          </cell>
          <cell r="D25">
            <v>22.6</v>
          </cell>
          <cell r="E25">
            <v>69.083333333333329</v>
          </cell>
          <cell r="F25">
            <v>90</v>
          </cell>
          <cell r="G25">
            <v>38</v>
          </cell>
          <cell r="H25">
            <v>10.8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22.574999999999999</v>
          </cell>
          <cell r="C26">
            <v>28.2</v>
          </cell>
          <cell r="D26">
            <v>20.3</v>
          </cell>
          <cell r="E26">
            <v>86.375</v>
          </cell>
          <cell r="F26">
            <v>95</v>
          </cell>
          <cell r="G26">
            <v>61</v>
          </cell>
          <cell r="H26">
            <v>15.840000000000002</v>
          </cell>
          <cell r="I26" t="str">
            <v>L</v>
          </cell>
          <cell r="J26">
            <v>36.36</v>
          </cell>
          <cell r="K26">
            <v>187.8</v>
          </cell>
        </row>
        <row r="27">
          <cell r="B27">
            <v>23.662499999999998</v>
          </cell>
          <cell r="C27">
            <v>29.7</v>
          </cell>
          <cell r="D27">
            <v>20</v>
          </cell>
          <cell r="E27">
            <v>79.166666666666671</v>
          </cell>
          <cell r="F27">
            <v>94</v>
          </cell>
          <cell r="G27">
            <v>48</v>
          </cell>
          <cell r="H27">
            <v>6.84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26.558333333333337</v>
          </cell>
          <cell r="C28">
            <v>33.1</v>
          </cell>
          <cell r="D28">
            <v>21.5</v>
          </cell>
          <cell r="E28">
            <v>72.208333333333329</v>
          </cell>
          <cell r="F28">
            <v>94</v>
          </cell>
          <cell r="G28">
            <v>41</v>
          </cell>
          <cell r="H28">
            <v>5.7600000000000007</v>
          </cell>
          <cell r="I28" t="str">
            <v>S</v>
          </cell>
          <cell r="J28">
            <v>18</v>
          </cell>
          <cell r="K28">
            <v>0</v>
          </cell>
        </row>
        <row r="29">
          <cell r="B29">
            <v>28.187499999999996</v>
          </cell>
          <cell r="C29">
            <v>34.4</v>
          </cell>
          <cell r="D29">
            <v>23.1</v>
          </cell>
          <cell r="E29">
            <v>70.833333333333329</v>
          </cell>
          <cell r="F29">
            <v>92</v>
          </cell>
          <cell r="G29">
            <v>41</v>
          </cell>
          <cell r="H29">
            <v>5.4</v>
          </cell>
          <cell r="I29" t="str">
            <v>N</v>
          </cell>
          <cell r="J29">
            <v>18.36</v>
          </cell>
          <cell r="K29">
            <v>0</v>
          </cell>
        </row>
        <row r="30">
          <cell r="B30">
            <v>29.091666666666669</v>
          </cell>
          <cell r="C30">
            <v>35.299999999999997</v>
          </cell>
          <cell r="D30">
            <v>23.6</v>
          </cell>
          <cell r="E30">
            <v>68.333333333333329</v>
          </cell>
          <cell r="F30">
            <v>89</v>
          </cell>
          <cell r="G30">
            <v>41</v>
          </cell>
          <cell r="H30">
            <v>11.520000000000001</v>
          </cell>
          <cell r="I30" t="str">
            <v>N</v>
          </cell>
          <cell r="J30">
            <v>30.6</v>
          </cell>
          <cell r="K30">
            <v>0</v>
          </cell>
        </row>
        <row r="31">
          <cell r="B31">
            <v>27.479166666666675</v>
          </cell>
          <cell r="C31">
            <v>34.799999999999997</v>
          </cell>
          <cell r="D31">
            <v>21.7</v>
          </cell>
          <cell r="E31">
            <v>67.791666666666671</v>
          </cell>
          <cell r="F31">
            <v>92</v>
          </cell>
          <cell r="G31">
            <v>46</v>
          </cell>
          <cell r="H31">
            <v>16.2</v>
          </cell>
          <cell r="I31" t="str">
            <v>N</v>
          </cell>
          <cell r="J31">
            <v>48.24</v>
          </cell>
          <cell r="K31">
            <v>11</v>
          </cell>
        </row>
        <row r="32">
          <cell r="B32">
            <v>24.124999999999996</v>
          </cell>
          <cell r="C32">
            <v>28.5</v>
          </cell>
          <cell r="D32">
            <v>21.1</v>
          </cell>
          <cell r="E32">
            <v>85.166666666666671</v>
          </cell>
          <cell r="F32">
            <v>95</v>
          </cell>
          <cell r="G32">
            <v>65</v>
          </cell>
          <cell r="H32">
            <v>14.04</v>
          </cell>
          <cell r="I32" t="str">
            <v>N</v>
          </cell>
          <cell r="J32">
            <v>30.96</v>
          </cell>
          <cell r="K32">
            <v>6.6000000000000005</v>
          </cell>
        </row>
        <row r="33">
          <cell r="B33">
            <v>26.079166666666662</v>
          </cell>
          <cell r="C33">
            <v>31.9</v>
          </cell>
          <cell r="D33">
            <v>21.8</v>
          </cell>
          <cell r="E33">
            <v>77.5</v>
          </cell>
          <cell r="F33">
            <v>94</v>
          </cell>
          <cell r="G33">
            <v>52</v>
          </cell>
          <cell r="H33">
            <v>16.2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26.61666666666666</v>
          </cell>
          <cell r="C34">
            <v>33</v>
          </cell>
          <cell r="D34">
            <v>20.5</v>
          </cell>
          <cell r="E34">
            <v>76.25</v>
          </cell>
          <cell r="F34">
            <v>95</v>
          </cell>
          <cell r="G34">
            <v>53</v>
          </cell>
          <cell r="H34">
            <v>12.96</v>
          </cell>
          <cell r="I34" t="str">
            <v>N</v>
          </cell>
          <cell r="J34">
            <v>45.36</v>
          </cell>
          <cell r="K34">
            <v>4.6000000000000005</v>
          </cell>
        </row>
        <row r="35">
          <cell r="B35">
            <v>23.141666666666662</v>
          </cell>
          <cell r="C35">
            <v>29.2</v>
          </cell>
          <cell r="D35">
            <v>20</v>
          </cell>
          <cell r="E35">
            <v>78.083333333333329</v>
          </cell>
          <cell r="F35">
            <v>93</v>
          </cell>
          <cell r="G35">
            <v>49</v>
          </cell>
          <cell r="H35">
            <v>9.3600000000000012</v>
          </cell>
          <cell r="I35" t="str">
            <v>S</v>
          </cell>
          <cell r="J35">
            <v>22.32</v>
          </cell>
          <cell r="K35">
            <v>8.6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28.650000000000006</v>
          </cell>
          <cell r="C5">
            <v>36.799999999999997</v>
          </cell>
          <cell r="D5">
            <v>22.3</v>
          </cell>
          <cell r="E5">
            <v>61.458333333333336</v>
          </cell>
          <cell r="F5">
            <v>88</v>
          </cell>
          <cell r="G5">
            <v>35</v>
          </cell>
          <cell r="H5">
            <v>33.119999999999997</v>
          </cell>
          <cell r="I5" t="str">
            <v>NO</v>
          </cell>
          <cell r="J5">
            <v>63.360000000000007</v>
          </cell>
          <cell r="K5">
            <v>0</v>
          </cell>
        </row>
        <row r="6">
          <cell r="B6">
            <v>20.583333333333332</v>
          </cell>
          <cell r="C6">
            <v>32.299999999999997</v>
          </cell>
          <cell r="D6">
            <v>17.8</v>
          </cell>
          <cell r="E6">
            <v>85.041666666666671</v>
          </cell>
          <cell r="F6">
            <v>95</v>
          </cell>
          <cell r="G6">
            <v>47</v>
          </cell>
          <cell r="H6">
            <v>25.92</v>
          </cell>
          <cell r="I6" t="str">
            <v>N</v>
          </cell>
          <cell r="J6">
            <v>51.480000000000004</v>
          </cell>
          <cell r="K6">
            <v>45.000000000000007</v>
          </cell>
        </row>
        <row r="7">
          <cell r="B7">
            <v>19.562499999999996</v>
          </cell>
          <cell r="C7">
            <v>26.8</v>
          </cell>
          <cell r="D7">
            <v>14.7</v>
          </cell>
          <cell r="E7">
            <v>80.416666666666671</v>
          </cell>
          <cell r="F7">
            <v>97</v>
          </cell>
          <cell r="G7">
            <v>37</v>
          </cell>
          <cell r="H7">
            <v>14.76</v>
          </cell>
          <cell r="I7" t="str">
            <v>L</v>
          </cell>
          <cell r="J7">
            <v>31.680000000000003</v>
          </cell>
          <cell r="K7">
            <v>0.2</v>
          </cell>
        </row>
        <row r="8">
          <cell r="B8">
            <v>21.683333333333334</v>
          </cell>
          <cell r="C8">
            <v>31.8</v>
          </cell>
          <cell r="D8">
            <v>13.1</v>
          </cell>
          <cell r="E8">
            <v>61.75</v>
          </cell>
          <cell r="F8">
            <v>94</v>
          </cell>
          <cell r="G8">
            <v>27</v>
          </cell>
          <cell r="H8">
            <v>7.5600000000000005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26.025000000000002</v>
          </cell>
          <cell r="C9">
            <v>36.5</v>
          </cell>
          <cell r="D9">
            <v>15.8</v>
          </cell>
          <cell r="E9">
            <v>57.208333333333336</v>
          </cell>
          <cell r="F9">
            <v>93</v>
          </cell>
          <cell r="G9">
            <v>27</v>
          </cell>
          <cell r="H9">
            <v>28.08</v>
          </cell>
          <cell r="I9" t="str">
            <v>N</v>
          </cell>
          <cell r="J9">
            <v>48.24</v>
          </cell>
          <cell r="K9">
            <v>0</v>
          </cell>
        </row>
        <row r="10">
          <cell r="B10">
            <v>28.662500000000005</v>
          </cell>
          <cell r="C10">
            <v>38.5</v>
          </cell>
          <cell r="D10">
            <v>21.1</v>
          </cell>
          <cell r="E10">
            <v>62.416666666666664</v>
          </cell>
          <cell r="F10">
            <v>92</v>
          </cell>
          <cell r="G10">
            <v>28</v>
          </cell>
          <cell r="H10">
            <v>19.440000000000001</v>
          </cell>
          <cell r="I10" t="str">
            <v>NO</v>
          </cell>
          <cell r="J10">
            <v>38.880000000000003</v>
          </cell>
          <cell r="K10">
            <v>0</v>
          </cell>
        </row>
        <row r="11">
          <cell r="B11">
            <v>28.987499999999997</v>
          </cell>
          <cell r="C11">
            <v>38.1</v>
          </cell>
          <cell r="D11">
            <v>22.7</v>
          </cell>
          <cell r="E11">
            <v>66.375</v>
          </cell>
          <cell r="F11">
            <v>91</v>
          </cell>
          <cell r="G11">
            <v>32</v>
          </cell>
          <cell r="H11">
            <v>28.44</v>
          </cell>
          <cell r="I11" t="str">
            <v>N</v>
          </cell>
          <cell r="J11">
            <v>51.12</v>
          </cell>
          <cell r="K11">
            <v>0</v>
          </cell>
        </row>
        <row r="12">
          <cell r="B12">
            <v>28.529166666666665</v>
          </cell>
          <cell r="C12">
            <v>36.4</v>
          </cell>
          <cell r="D12">
            <v>20.8</v>
          </cell>
          <cell r="E12">
            <v>65.791666666666671</v>
          </cell>
          <cell r="F12">
            <v>95</v>
          </cell>
          <cell r="G12">
            <v>34</v>
          </cell>
          <cell r="H12">
            <v>10.44</v>
          </cell>
          <cell r="I12" t="str">
            <v>NO</v>
          </cell>
          <cell r="J12">
            <v>26.64</v>
          </cell>
          <cell r="K12">
            <v>0</v>
          </cell>
        </row>
        <row r="13">
          <cell r="B13">
            <v>29.420833333333334</v>
          </cell>
          <cell r="C13">
            <v>37.200000000000003</v>
          </cell>
          <cell r="D13">
            <v>22</v>
          </cell>
          <cell r="E13">
            <v>63.875</v>
          </cell>
          <cell r="F13">
            <v>92</v>
          </cell>
          <cell r="G13">
            <v>34</v>
          </cell>
          <cell r="H13">
            <v>17.28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29.720833333333335</v>
          </cell>
          <cell r="C14">
            <v>38.5</v>
          </cell>
          <cell r="D14">
            <v>21.9</v>
          </cell>
          <cell r="E14">
            <v>61.416666666666664</v>
          </cell>
          <cell r="F14">
            <v>91</v>
          </cell>
          <cell r="G14">
            <v>29</v>
          </cell>
          <cell r="H14">
            <v>14.4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30.729166666666671</v>
          </cell>
          <cell r="C15">
            <v>39.4</v>
          </cell>
          <cell r="D15">
            <v>23.9</v>
          </cell>
          <cell r="E15">
            <v>57.833333333333336</v>
          </cell>
          <cell r="F15">
            <v>88</v>
          </cell>
          <cell r="G15">
            <v>28</v>
          </cell>
          <cell r="H15">
            <v>16.2</v>
          </cell>
          <cell r="I15" t="str">
            <v>NO</v>
          </cell>
          <cell r="J15">
            <v>34.56</v>
          </cell>
          <cell r="K15">
            <v>0</v>
          </cell>
        </row>
        <row r="16">
          <cell r="B16">
            <v>28.599999999999994</v>
          </cell>
          <cell r="C16">
            <v>36.5</v>
          </cell>
          <cell r="D16">
            <v>23.2</v>
          </cell>
          <cell r="E16">
            <v>68.125</v>
          </cell>
          <cell r="F16">
            <v>86</v>
          </cell>
          <cell r="G16">
            <v>33</v>
          </cell>
          <cell r="H16">
            <v>18.36</v>
          </cell>
          <cell r="I16" t="str">
            <v>N</v>
          </cell>
          <cell r="J16">
            <v>41.04</v>
          </cell>
          <cell r="K16">
            <v>1.5999999999999999</v>
          </cell>
        </row>
        <row r="17">
          <cell r="B17">
            <v>24.958333333333329</v>
          </cell>
          <cell r="C17">
            <v>29.5</v>
          </cell>
          <cell r="D17">
            <v>21.5</v>
          </cell>
          <cell r="E17">
            <v>76.625</v>
          </cell>
          <cell r="F17">
            <v>95</v>
          </cell>
          <cell r="G17">
            <v>56</v>
          </cell>
          <cell r="H17">
            <v>25.92</v>
          </cell>
          <cell r="I17" t="str">
            <v>S</v>
          </cell>
          <cell r="J17">
            <v>42.12</v>
          </cell>
          <cell r="K17">
            <v>0</v>
          </cell>
        </row>
        <row r="18">
          <cell r="B18">
            <v>21.529166666666665</v>
          </cell>
          <cell r="C18">
            <v>28</v>
          </cell>
          <cell r="D18">
            <v>18.399999999999999</v>
          </cell>
          <cell r="E18">
            <v>70.25</v>
          </cell>
          <cell r="F18">
            <v>82</v>
          </cell>
          <cell r="G18">
            <v>51</v>
          </cell>
          <cell r="H18">
            <v>23.040000000000003</v>
          </cell>
          <cell r="I18" t="str">
            <v>S</v>
          </cell>
          <cell r="J18">
            <v>46.080000000000005</v>
          </cell>
          <cell r="K18">
            <v>0</v>
          </cell>
        </row>
        <row r="19">
          <cell r="B19">
            <v>23.116666666666671</v>
          </cell>
          <cell r="C19">
            <v>32.4</v>
          </cell>
          <cell r="D19">
            <v>15.9</v>
          </cell>
          <cell r="E19">
            <v>68</v>
          </cell>
          <cell r="F19">
            <v>93</v>
          </cell>
          <cell r="G19">
            <v>42</v>
          </cell>
          <cell r="H19">
            <v>13.32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27.912499999999994</v>
          </cell>
          <cell r="C20">
            <v>38.299999999999997</v>
          </cell>
          <cell r="D20">
            <v>19.100000000000001</v>
          </cell>
          <cell r="E20">
            <v>63.458333333333336</v>
          </cell>
          <cell r="F20">
            <v>93</v>
          </cell>
          <cell r="G20">
            <v>29</v>
          </cell>
          <cell r="H20">
            <v>8.2799999999999994</v>
          </cell>
          <cell r="I20" t="str">
            <v>S</v>
          </cell>
          <cell r="J20">
            <v>24.48</v>
          </cell>
          <cell r="K20">
            <v>0</v>
          </cell>
        </row>
        <row r="21">
          <cell r="B21">
            <v>29.237500000000001</v>
          </cell>
          <cell r="C21">
            <v>39.1</v>
          </cell>
          <cell r="D21">
            <v>22.1</v>
          </cell>
          <cell r="E21">
            <v>64.083333333333329</v>
          </cell>
          <cell r="F21">
            <v>91</v>
          </cell>
          <cell r="G21">
            <v>29</v>
          </cell>
          <cell r="H21">
            <v>14.04</v>
          </cell>
          <cell r="I21" t="str">
            <v>S</v>
          </cell>
          <cell r="J21">
            <v>34.56</v>
          </cell>
          <cell r="K21">
            <v>0</v>
          </cell>
        </row>
        <row r="22">
          <cell r="B22">
            <v>29.704166666666669</v>
          </cell>
          <cell r="C22">
            <v>38</v>
          </cell>
          <cell r="D22">
            <v>22</v>
          </cell>
          <cell r="E22">
            <v>59.208333333333336</v>
          </cell>
          <cell r="F22">
            <v>89</v>
          </cell>
          <cell r="G22">
            <v>28</v>
          </cell>
          <cell r="H22">
            <v>19.079999999999998</v>
          </cell>
          <cell r="I22" t="str">
            <v>NO</v>
          </cell>
          <cell r="J22">
            <v>37.080000000000005</v>
          </cell>
          <cell r="K22">
            <v>0</v>
          </cell>
        </row>
        <row r="23">
          <cell r="B23">
            <v>31.483333333333334</v>
          </cell>
          <cell r="C23">
            <v>39.6</v>
          </cell>
          <cell r="D23">
            <v>24.8</v>
          </cell>
          <cell r="E23">
            <v>51.75</v>
          </cell>
          <cell r="F23">
            <v>75</v>
          </cell>
          <cell r="G23">
            <v>26</v>
          </cell>
          <cell r="H23">
            <v>16.920000000000002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25.075000000000003</v>
          </cell>
          <cell r="C24">
            <v>31.5</v>
          </cell>
          <cell r="D24">
            <v>21.8</v>
          </cell>
          <cell r="E24">
            <v>80.166666666666671</v>
          </cell>
          <cell r="F24">
            <v>95</v>
          </cell>
          <cell r="G24">
            <v>50</v>
          </cell>
          <cell r="H24">
            <v>29.880000000000003</v>
          </cell>
          <cell r="I24" t="str">
            <v>N</v>
          </cell>
          <cell r="J24">
            <v>46.800000000000004</v>
          </cell>
          <cell r="K24">
            <v>24.799999999999997</v>
          </cell>
        </row>
        <row r="25">
          <cell r="B25">
            <v>27.3</v>
          </cell>
          <cell r="C25">
            <v>33.799999999999997</v>
          </cell>
          <cell r="D25">
            <v>23</v>
          </cell>
          <cell r="E25">
            <v>77.875</v>
          </cell>
          <cell r="F25">
            <v>96</v>
          </cell>
          <cell r="G25">
            <v>45</v>
          </cell>
          <cell r="H25">
            <v>9.7200000000000006</v>
          </cell>
          <cell r="I25" t="str">
            <v>N</v>
          </cell>
          <cell r="J25">
            <v>20.16</v>
          </cell>
          <cell r="K25">
            <v>0</v>
          </cell>
        </row>
        <row r="26">
          <cell r="B26">
            <v>23.920833333333338</v>
          </cell>
          <cell r="C26">
            <v>29</v>
          </cell>
          <cell r="D26">
            <v>20.7</v>
          </cell>
          <cell r="E26">
            <v>82.875</v>
          </cell>
          <cell r="F26">
            <v>96</v>
          </cell>
          <cell r="G26">
            <v>65</v>
          </cell>
          <cell r="H26">
            <v>19.440000000000001</v>
          </cell>
          <cell r="I26" t="str">
            <v>NO</v>
          </cell>
          <cell r="J26">
            <v>42.84</v>
          </cell>
          <cell r="K26">
            <v>56.4</v>
          </cell>
        </row>
        <row r="27">
          <cell r="B27">
            <v>23.7</v>
          </cell>
          <cell r="C27">
            <v>31.1</v>
          </cell>
          <cell r="D27">
            <v>19.899999999999999</v>
          </cell>
          <cell r="E27">
            <v>81.25</v>
          </cell>
          <cell r="F27">
            <v>96</v>
          </cell>
          <cell r="G27">
            <v>49</v>
          </cell>
          <cell r="H27">
            <v>0</v>
          </cell>
          <cell r="I27" t="str">
            <v>S</v>
          </cell>
          <cell r="J27">
            <v>18</v>
          </cell>
          <cell r="K27">
            <v>0.2</v>
          </cell>
        </row>
        <row r="28">
          <cell r="B28">
            <v>26.9375</v>
          </cell>
          <cell r="C28">
            <v>34.5</v>
          </cell>
          <cell r="D28">
            <v>21</v>
          </cell>
          <cell r="E28">
            <v>73.541666666666671</v>
          </cell>
          <cell r="F28">
            <v>95</v>
          </cell>
          <cell r="G28">
            <v>39</v>
          </cell>
          <cell r="H28">
            <v>1.8</v>
          </cell>
          <cell r="I28" t="str">
            <v>NE</v>
          </cell>
          <cell r="J28">
            <v>20.16</v>
          </cell>
          <cell r="K28">
            <v>0</v>
          </cell>
        </row>
        <row r="29">
          <cell r="B29">
            <v>28.645833333333329</v>
          </cell>
          <cell r="C29">
            <v>35.5</v>
          </cell>
          <cell r="D29">
            <v>23</v>
          </cell>
          <cell r="E29">
            <v>70</v>
          </cell>
          <cell r="F29">
            <v>94</v>
          </cell>
          <cell r="G29">
            <v>41</v>
          </cell>
          <cell r="H29">
            <v>12.24</v>
          </cell>
          <cell r="I29" t="str">
            <v>NE</v>
          </cell>
          <cell r="J29">
            <v>21.240000000000002</v>
          </cell>
          <cell r="K29">
            <v>0</v>
          </cell>
        </row>
        <row r="30">
          <cell r="B30">
            <v>30.366666666666664</v>
          </cell>
          <cell r="C30">
            <v>37</v>
          </cell>
          <cell r="D30">
            <v>24.4</v>
          </cell>
          <cell r="E30">
            <v>63.208333333333336</v>
          </cell>
          <cell r="F30">
            <v>90</v>
          </cell>
          <cell r="G30">
            <v>31</v>
          </cell>
          <cell r="H30">
            <v>15.840000000000002</v>
          </cell>
          <cell r="I30" t="str">
            <v>NO</v>
          </cell>
          <cell r="J30">
            <v>38.519999999999996</v>
          </cell>
          <cell r="K30">
            <v>0</v>
          </cell>
        </row>
        <row r="31">
          <cell r="B31">
            <v>30.395833333333339</v>
          </cell>
          <cell r="C31">
            <v>35.200000000000003</v>
          </cell>
          <cell r="D31">
            <v>25</v>
          </cell>
          <cell r="E31">
            <v>60.25</v>
          </cell>
          <cell r="F31">
            <v>80</v>
          </cell>
          <cell r="G31">
            <v>43</v>
          </cell>
          <cell r="H31">
            <v>25.2</v>
          </cell>
          <cell r="I31" t="str">
            <v>NO</v>
          </cell>
          <cell r="J31">
            <v>50.76</v>
          </cell>
          <cell r="K31">
            <v>0</v>
          </cell>
        </row>
        <row r="32">
          <cell r="B32">
            <v>23.908333333333331</v>
          </cell>
          <cell r="C32">
            <v>30.2</v>
          </cell>
          <cell r="D32">
            <v>21.5</v>
          </cell>
          <cell r="E32">
            <v>87.458333333333329</v>
          </cell>
          <cell r="F32">
            <v>95</v>
          </cell>
          <cell r="G32">
            <v>63</v>
          </cell>
          <cell r="H32">
            <v>36.36</v>
          </cell>
          <cell r="I32" t="str">
            <v>N</v>
          </cell>
          <cell r="J32">
            <v>56.88</v>
          </cell>
          <cell r="K32">
            <v>46.400000000000006</v>
          </cell>
        </row>
        <row r="33">
          <cell r="B33">
            <v>26.412499999999998</v>
          </cell>
          <cell r="C33">
            <v>31.9</v>
          </cell>
          <cell r="D33">
            <v>22.6</v>
          </cell>
          <cell r="E33">
            <v>78.458333333333329</v>
          </cell>
          <cell r="F33">
            <v>92</v>
          </cell>
          <cell r="G33">
            <v>57</v>
          </cell>
          <cell r="H33">
            <v>20.88</v>
          </cell>
          <cell r="I33" t="str">
            <v>N</v>
          </cell>
          <cell r="J33">
            <v>31.680000000000003</v>
          </cell>
          <cell r="K33">
            <v>0</v>
          </cell>
        </row>
        <row r="34">
          <cell r="B34">
            <v>28.591666666666672</v>
          </cell>
          <cell r="C34">
            <v>33.9</v>
          </cell>
          <cell r="D34">
            <v>24.1</v>
          </cell>
          <cell r="E34">
            <v>70.833333333333329</v>
          </cell>
          <cell r="F34">
            <v>90</v>
          </cell>
          <cell r="G34">
            <v>51</v>
          </cell>
          <cell r="H34">
            <v>28.08</v>
          </cell>
          <cell r="I34" t="str">
            <v>NO</v>
          </cell>
          <cell r="J34">
            <v>45.36</v>
          </cell>
          <cell r="K34">
            <v>0</v>
          </cell>
        </row>
        <row r="35">
          <cell r="B35">
            <v>23.454166666666666</v>
          </cell>
          <cell r="C35">
            <v>29.5</v>
          </cell>
          <cell r="D35">
            <v>21.1</v>
          </cell>
          <cell r="E35">
            <v>86.25</v>
          </cell>
          <cell r="F35">
            <v>96</v>
          </cell>
          <cell r="G35">
            <v>68</v>
          </cell>
          <cell r="H35">
            <v>19.079999999999998</v>
          </cell>
          <cell r="I35" t="str">
            <v>SE</v>
          </cell>
          <cell r="J35">
            <v>50.4</v>
          </cell>
          <cell r="K35">
            <v>48.400000000000006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22.783333333333331</v>
          </cell>
          <cell r="C5">
            <v>33.9</v>
          </cell>
          <cell r="D5">
            <v>15.8</v>
          </cell>
          <cell r="E5">
            <v>72.75</v>
          </cell>
          <cell r="F5">
            <v>98</v>
          </cell>
          <cell r="G5">
            <v>21</v>
          </cell>
          <cell r="H5">
            <v>26.64</v>
          </cell>
          <cell r="I5" t="str">
            <v>SO</v>
          </cell>
          <cell r="J5">
            <v>79.92</v>
          </cell>
          <cell r="K5">
            <v>22.200000000000003</v>
          </cell>
        </row>
        <row r="6">
          <cell r="B6">
            <v>17.945833333333336</v>
          </cell>
          <cell r="C6">
            <v>23.2</v>
          </cell>
          <cell r="D6">
            <v>15</v>
          </cell>
          <cell r="E6">
            <v>78.791666666666671</v>
          </cell>
          <cell r="F6">
            <v>98</v>
          </cell>
          <cell r="G6">
            <v>41</v>
          </cell>
          <cell r="H6">
            <v>18.36</v>
          </cell>
          <cell r="I6" t="str">
            <v>SO</v>
          </cell>
          <cell r="J6">
            <v>54.36</v>
          </cell>
          <cell r="K6">
            <v>1.5999999999999999</v>
          </cell>
        </row>
        <row r="7">
          <cell r="B7">
            <v>16.479166666666668</v>
          </cell>
          <cell r="C7">
            <v>26.9</v>
          </cell>
          <cell r="D7">
            <v>7.4</v>
          </cell>
          <cell r="E7">
            <v>57.125</v>
          </cell>
          <cell r="F7">
            <v>97</v>
          </cell>
          <cell r="G7">
            <v>13</v>
          </cell>
          <cell r="H7">
            <v>11.16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18.862500000000001</v>
          </cell>
          <cell r="C8">
            <v>29.5</v>
          </cell>
          <cell r="D8">
            <v>8.1999999999999993</v>
          </cell>
          <cell r="E8">
            <v>45.375</v>
          </cell>
          <cell r="F8">
            <v>87</v>
          </cell>
          <cell r="G8">
            <v>12</v>
          </cell>
          <cell r="H8">
            <v>21.6</v>
          </cell>
          <cell r="I8" t="str">
            <v>SO</v>
          </cell>
          <cell r="J8">
            <v>42.480000000000004</v>
          </cell>
          <cell r="K8">
            <v>0</v>
          </cell>
        </row>
        <row r="9">
          <cell r="B9">
            <v>23.125</v>
          </cell>
          <cell r="C9">
            <v>36.1</v>
          </cell>
          <cell r="D9">
            <v>12.2</v>
          </cell>
          <cell r="E9">
            <v>45.541666666666664</v>
          </cell>
          <cell r="F9">
            <v>81</v>
          </cell>
          <cell r="G9">
            <v>15</v>
          </cell>
          <cell r="H9">
            <v>24.48</v>
          </cell>
          <cell r="I9" t="str">
            <v>SO</v>
          </cell>
          <cell r="J9">
            <v>59.760000000000005</v>
          </cell>
          <cell r="K9">
            <v>0</v>
          </cell>
        </row>
        <row r="10">
          <cell r="B10">
            <v>28.604166666666671</v>
          </cell>
          <cell r="C10">
            <v>37.9</v>
          </cell>
          <cell r="D10">
            <v>18.899999999999999</v>
          </cell>
          <cell r="E10">
            <v>42.666666666666664</v>
          </cell>
          <cell r="F10">
            <v>76</v>
          </cell>
          <cell r="G10">
            <v>20</v>
          </cell>
          <cell r="H10">
            <v>21.96</v>
          </cell>
          <cell r="I10" t="str">
            <v>SO</v>
          </cell>
          <cell r="J10">
            <v>46.800000000000004</v>
          </cell>
          <cell r="K10">
            <v>0</v>
          </cell>
        </row>
        <row r="11">
          <cell r="B11">
            <v>24.075000000000003</v>
          </cell>
          <cell r="C11">
            <v>29.4</v>
          </cell>
          <cell r="D11">
            <v>20.100000000000001</v>
          </cell>
          <cell r="E11">
            <v>65.291666666666671</v>
          </cell>
          <cell r="F11">
            <v>86</v>
          </cell>
          <cell r="G11">
            <v>38</v>
          </cell>
          <cell r="H11">
            <v>36.72</v>
          </cell>
          <cell r="I11" t="str">
            <v>SO</v>
          </cell>
          <cell r="J11">
            <v>57.24</v>
          </cell>
          <cell r="K11">
            <v>0.2</v>
          </cell>
        </row>
        <row r="12">
          <cell r="B12">
            <v>21.708333333333332</v>
          </cell>
          <cell r="C12">
            <v>28</v>
          </cell>
          <cell r="D12">
            <v>17.600000000000001</v>
          </cell>
          <cell r="E12">
            <v>74.041666666666671</v>
          </cell>
          <cell r="F12">
            <v>97</v>
          </cell>
          <cell r="G12">
            <v>47</v>
          </cell>
          <cell r="H12">
            <v>35.28</v>
          </cell>
          <cell r="I12" t="str">
            <v>SO</v>
          </cell>
          <cell r="J12">
            <v>57.960000000000008</v>
          </cell>
          <cell r="K12">
            <v>20.2</v>
          </cell>
        </row>
        <row r="13">
          <cell r="B13">
            <v>24.324999999999999</v>
          </cell>
          <cell r="C13">
            <v>31</v>
          </cell>
          <cell r="D13">
            <v>20</v>
          </cell>
          <cell r="E13">
            <v>64.416666666666671</v>
          </cell>
          <cell r="F13">
            <v>80</v>
          </cell>
          <cell r="G13">
            <v>45</v>
          </cell>
          <cell r="H13">
            <v>28.44</v>
          </cell>
          <cell r="I13" t="str">
            <v>SO</v>
          </cell>
          <cell r="J13">
            <v>45</v>
          </cell>
          <cell r="K13">
            <v>0</v>
          </cell>
        </row>
        <row r="14">
          <cell r="B14">
            <v>27.858333333333331</v>
          </cell>
          <cell r="C14">
            <v>37.9</v>
          </cell>
          <cell r="D14">
            <v>19.899999999999999</v>
          </cell>
          <cell r="E14">
            <v>56.833333333333336</v>
          </cell>
          <cell r="F14">
            <v>89</v>
          </cell>
          <cell r="G14">
            <v>21</v>
          </cell>
          <cell r="H14">
            <v>20.52</v>
          </cell>
          <cell r="I14" t="str">
            <v>SO</v>
          </cell>
          <cell r="J14">
            <v>42.84</v>
          </cell>
          <cell r="K14">
            <v>0</v>
          </cell>
        </row>
        <row r="15">
          <cell r="B15">
            <v>26.8</v>
          </cell>
          <cell r="C15">
            <v>37</v>
          </cell>
          <cell r="D15">
            <v>19.899999999999999</v>
          </cell>
          <cell r="E15">
            <v>60.25</v>
          </cell>
          <cell r="F15">
            <v>87</v>
          </cell>
          <cell r="G15">
            <v>24</v>
          </cell>
          <cell r="H15">
            <v>14.4</v>
          </cell>
          <cell r="I15" t="str">
            <v>SO</v>
          </cell>
          <cell r="J15">
            <v>50.4</v>
          </cell>
          <cell r="K15">
            <v>6.4</v>
          </cell>
        </row>
        <row r="16">
          <cell r="B16">
            <v>25.858333333333331</v>
          </cell>
          <cell r="C16">
            <v>37.5</v>
          </cell>
          <cell r="D16">
            <v>19.8</v>
          </cell>
          <cell r="E16">
            <v>65.083333333333329</v>
          </cell>
          <cell r="F16">
            <v>94</v>
          </cell>
          <cell r="G16">
            <v>20</v>
          </cell>
          <cell r="H16">
            <v>21.6</v>
          </cell>
          <cell r="I16" t="str">
            <v>SO</v>
          </cell>
          <cell r="J16">
            <v>63</v>
          </cell>
          <cell r="K16">
            <v>0.2</v>
          </cell>
        </row>
        <row r="17">
          <cell r="B17">
            <v>22.3125</v>
          </cell>
          <cell r="C17">
            <v>29</v>
          </cell>
          <cell r="D17">
            <v>17.600000000000001</v>
          </cell>
          <cell r="E17">
            <v>83.166666666666671</v>
          </cell>
          <cell r="F17">
            <v>97</v>
          </cell>
          <cell r="G17">
            <v>61</v>
          </cell>
          <cell r="H17">
            <v>12.6</v>
          </cell>
          <cell r="I17" t="str">
            <v>SO</v>
          </cell>
          <cell r="J17">
            <v>37.800000000000004</v>
          </cell>
          <cell r="K17">
            <v>0</v>
          </cell>
        </row>
        <row r="18">
          <cell r="B18">
            <v>17.745833333333334</v>
          </cell>
          <cell r="C18">
            <v>22.9</v>
          </cell>
          <cell r="D18">
            <v>15.2</v>
          </cell>
          <cell r="E18">
            <v>80.166666666666671</v>
          </cell>
          <cell r="F18">
            <v>92</v>
          </cell>
          <cell r="G18">
            <v>59</v>
          </cell>
          <cell r="H18">
            <v>10.44</v>
          </cell>
          <cell r="I18" t="str">
            <v>SO</v>
          </cell>
          <cell r="J18">
            <v>32.04</v>
          </cell>
          <cell r="K18">
            <v>0</v>
          </cell>
        </row>
        <row r="19">
          <cell r="B19">
            <v>20.725000000000001</v>
          </cell>
          <cell r="C19">
            <v>31</v>
          </cell>
          <cell r="D19">
            <v>13.3</v>
          </cell>
          <cell r="E19">
            <v>65.458333333333329</v>
          </cell>
          <cell r="F19">
            <v>93</v>
          </cell>
          <cell r="G19">
            <v>28</v>
          </cell>
          <cell r="H19">
            <v>6.48</v>
          </cell>
          <cell r="I19" t="str">
            <v>SO</v>
          </cell>
          <cell r="J19">
            <v>19.440000000000001</v>
          </cell>
          <cell r="K19">
            <v>0</v>
          </cell>
        </row>
        <row r="20">
          <cell r="B20">
            <v>24.462500000000002</v>
          </cell>
          <cell r="C20">
            <v>33.5</v>
          </cell>
          <cell r="D20">
            <v>16.2</v>
          </cell>
          <cell r="E20">
            <v>57.041666666666664</v>
          </cell>
          <cell r="F20">
            <v>88</v>
          </cell>
          <cell r="G20">
            <v>30</v>
          </cell>
          <cell r="H20">
            <v>23.759999999999998</v>
          </cell>
          <cell r="I20" t="str">
            <v>SO</v>
          </cell>
          <cell r="J20">
            <v>41.04</v>
          </cell>
          <cell r="K20">
            <v>0</v>
          </cell>
        </row>
        <row r="21">
          <cell r="B21">
            <v>26.783333333333331</v>
          </cell>
          <cell r="C21">
            <v>37.1</v>
          </cell>
          <cell r="D21">
            <v>18.100000000000001</v>
          </cell>
          <cell r="E21">
            <v>55.416666666666664</v>
          </cell>
          <cell r="F21">
            <v>86</v>
          </cell>
          <cell r="G21">
            <v>20</v>
          </cell>
          <cell r="H21">
            <v>28.08</v>
          </cell>
          <cell r="I21" t="str">
            <v>SO</v>
          </cell>
          <cell r="J21">
            <v>45</v>
          </cell>
          <cell r="K21">
            <v>0</v>
          </cell>
        </row>
        <row r="22">
          <cell r="B22">
            <v>29.750000000000004</v>
          </cell>
          <cell r="C22">
            <v>38.9</v>
          </cell>
          <cell r="D22">
            <v>22.2</v>
          </cell>
          <cell r="E22">
            <v>50.166666666666664</v>
          </cell>
          <cell r="F22">
            <v>80</v>
          </cell>
          <cell r="G22">
            <v>20</v>
          </cell>
          <cell r="H22">
            <v>17.64</v>
          </cell>
          <cell r="I22" t="str">
            <v>SO</v>
          </cell>
          <cell r="J22">
            <v>37.800000000000004</v>
          </cell>
          <cell r="K22">
            <v>0.2</v>
          </cell>
        </row>
        <row r="23">
          <cell r="B23">
            <v>24.458333333333329</v>
          </cell>
          <cell r="C23">
            <v>34.6</v>
          </cell>
          <cell r="D23">
            <v>17.899999999999999</v>
          </cell>
          <cell r="E23">
            <v>67</v>
          </cell>
          <cell r="F23">
            <v>90</v>
          </cell>
          <cell r="G23">
            <v>28</v>
          </cell>
          <cell r="H23">
            <v>37.080000000000005</v>
          </cell>
          <cell r="I23" t="str">
            <v>SO</v>
          </cell>
          <cell r="J23">
            <v>77.400000000000006</v>
          </cell>
          <cell r="K23">
            <v>8.7999999999999989</v>
          </cell>
        </row>
        <row r="24">
          <cell r="B24">
            <v>22.216666666666669</v>
          </cell>
          <cell r="C24">
            <v>29.4</v>
          </cell>
          <cell r="D24">
            <v>18.3</v>
          </cell>
          <cell r="E24">
            <v>77.833333333333329</v>
          </cell>
          <cell r="F24">
            <v>93</v>
          </cell>
          <cell r="G24">
            <v>50</v>
          </cell>
          <cell r="H24">
            <v>15.48</v>
          </cell>
          <cell r="I24" t="str">
            <v>SO</v>
          </cell>
          <cell r="J24">
            <v>41.4</v>
          </cell>
          <cell r="K24">
            <v>17</v>
          </cell>
        </row>
        <row r="25">
          <cell r="B25">
            <v>24.554166666666664</v>
          </cell>
          <cell r="C25">
            <v>33.5</v>
          </cell>
          <cell r="D25">
            <v>20.3</v>
          </cell>
          <cell r="E25">
            <v>75.916666666666671</v>
          </cell>
          <cell r="F25">
            <v>97</v>
          </cell>
          <cell r="G25">
            <v>33</v>
          </cell>
          <cell r="H25">
            <v>17.64</v>
          </cell>
          <cell r="I25" t="str">
            <v>SO</v>
          </cell>
          <cell r="J25">
            <v>41.76</v>
          </cell>
          <cell r="K25">
            <v>0.60000000000000009</v>
          </cell>
        </row>
        <row r="26">
          <cell r="B26">
            <v>20.116666666666664</v>
          </cell>
          <cell r="C26">
            <v>25.3</v>
          </cell>
          <cell r="D26">
            <v>18.100000000000001</v>
          </cell>
          <cell r="E26">
            <v>89.208333333333329</v>
          </cell>
          <cell r="F26">
            <v>98</v>
          </cell>
          <cell r="G26">
            <v>73</v>
          </cell>
          <cell r="H26">
            <v>21.6</v>
          </cell>
          <cell r="I26" t="str">
            <v>SO</v>
          </cell>
          <cell r="J26">
            <v>54</v>
          </cell>
          <cell r="K26">
            <v>55.999999999999993</v>
          </cell>
        </row>
        <row r="27">
          <cell r="B27">
            <v>20.741666666666671</v>
          </cell>
          <cell r="C27">
            <v>28.4</v>
          </cell>
          <cell r="D27">
            <v>14.1</v>
          </cell>
          <cell r="E27">
            <v>68.958333333333329</v>
          </cell>
          <cell r="F27">
            <v>88</v>
          </cell>
          <cell r="G27">
            <v>40</v>
          </cell>
          <cell r="H27">
            <v>12.24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23.979166666666668</v>
          </cell>
          <cell r="C28">
            <v>31.4</v>
          </cell>
          <cell r="D28">
            <v>18.100000000000001</v>
          </cell>
          <cell r="E28">
            <v>70.25</v>
          </cell>
          <cell r="F28">
            <v>97</v>
          </cell>
          <cell r="G28">
            <v>38</v>
          </cell>
          <cell r="H28">
            <v>18.720000000000002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24.070833333333336</v>
          </cell>
          <cell r="C29">
            <v>34.799999999999997</v>
          </cell>
          <cell r="D29">
            <v>19.7</v>
          </cell>
          <cell r="E29">
            <v>68.125</v>
          </cell>
          <cell r="F29">
            <v>88</v>
          </cell>
          <cell r="G29">
            <v>31</v>
          </cell>
          <cell r="H29">
            <v>19.8</v>
          </cell>
          <cell r="I29" t="str">
            <v>SO</v>
          </cell>
          <cell r="J29">
            <v>45.72</v>
          </cell>
          <cell r="K29">
            <v>0</v>
          </cell>
        </row>
        <row r="30">
          <cell r="B30">
            <v>18.858333333333338</v>
          </cell>
          <cell r="C30">
            <v>22.7</v>
          </cell>
          <cell r="D30">
            <v>16.600000000000001</v>
          </cell>
          <cell r="E30">
            <v>86.75</v>
          </cell>
          <cell r="F30">
            <v>98</v>
          </cell>
          <cell r="G30">
            <v>66</v>
          </cell>
          <cell r="H30">
            <v>28.08</v>
          </cell>
          <cell r="I30" t="str">
            <v>SO</v>
          </cell>
          <cell r="J30">
            <v>66.960000000000008</v>
          </cell>
          <cell r="K30">
            <v>7.6000000000000005</v>
          </cell>
        </row>
        <row r="31">
          <cell r="B31">
            <v>22.254166666666666</v>
          </cell>
          <cell r="C31">
            <v>34.4</v>
          </cell>
          <cell r="D31">
            <v>17.2</v>
          </cell>
          <cell r="E31">
            <v>83.625</v>
          </cell>
          <cell r="F31">
            <v>98</v>
          </cell>
          <cell r="G31">
            <v>39</v>
          </cell>
          <cell r="H31">
            <v>22.32</v>
          </cell>
          <cell r="I31" t="str">
            <v>SO</v>
          </cell>
          <cell r="J31">
            <v>74.160000000000011</v>
          </cell>
          <cell r="K31">
            <v>17.799999999999997</v>
          </cell>
        </row>
        <row r="32">
          <cell r="B32">
            <v>22.354166666666668</v>
          </cell>
          <cell r="C32">
            <v>29.1</v>
          </cell>
          <cell r="D32">
            <v>17.399999999999999</v>
          </cell>
          <cell r="E32">
            <v>81.625</v>
          </cell>
          <cell r="F32">
            <v>98</v>
          </cell>
          <cell r="G32">
            <v>50</v>
          </cell>
          <cell r="H32">
            <v>7.2</v>
          </cell>
          <cell r="I32" t="str">
            <v>SO</v>
          </cell>
          <cell r="J32">
            <v>23.759999999999998</v>
          </cell>
          <cell r="K32">
            <v>0.8</v>
          </cell>
        </row>
        <row r="33">
          <cell r="B33">
            <v>25.662500000000005</v>
          </cell>
          <cell r="C33">
            <v>32.4</v>
          </cell>
          <cell r="D33">
            <v>20.7</v>
          </cell>
          <cell r="E33">
            <v>72.958333333333329</v>
          </cell>
          <cell r="F33">
            <v>97</v>
          </cell>
          <cell r="G33">
            <v>36</v>
          </cell>
          <cell r="H33">
            <v>16.559999999999999</v>
          </cell>
          <cell r="I33" t="str">
            <v>SO</v>
          </cell>
          <cell r="J33">
            <v>39.6</v>
          </cell>
          <cell r="K33">
            <v>0.2</v>
          </cell>
        </row>
        <row r="34">
          <cell r="B34">
            <v>22.400000000000002</v>
          </cell>
          <cell r="C34">
            <v>27.5</v>
          </cell>
          <cell r="D34">
            <v>18.2</v>
          </cell>
          <cell r="E34">
            <v>82.041666666666671</v>
          </cell>
          <cell r="F34">
            <v>98</v>
          </cell>
          <cell r="G34">
            <v>56</v>
          </cell>
          <cell r="H34">
            <v>20.16</v>
          </cell>
          <cell r="I34" t="str">
            <v>SO</v>
          </cell>
          <cell r="J34">
            <v>41.76</v>
          </cell>
          <cell r="K34">
            <v>49.800000000000004</v>
          </cell>
        </row>
        <row r="35">
          <cell r="B35">
            <v>22.258333333333336</v>
          </cell>
          <cell r="C35">
            <v>29.2</v>
          </cell>
          <cell r="D35">
            <v>17.2</v>
          </cell>
          <cell r="E35">
            <v>77.25</v>
          </cell>
          <cell r="F35">
            <v>98</v>
          </cell>
          <cell r="G35">
            <v>44</v>
          </cell>
          <cell r="H35">
            <v>9.7200000000000006</v>
          </cell>
          <cell r="I35" t="str">
            <v>SO</v>
          </cell>
          <cell r="J35">
            <v>27.36</v>
          </cell>
          <cell r="K35">
            <v>0.2</v>
          </cell>
        </row>
        <row r="36">
          <cell r="I36" t="str">
            <v>SO</v>
          </cell>
        </row>
      </sheetData>
      <sheetData sheetId="10">
        <row r="5">
          <cell r="B5">
            <v>22.962499999999995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24.308333333333337</v>
          </cell>
          <cell r="C5">
            <v>35.200000000000003</v>
          </cell>
          <cell r="D5">
            <v>16.7</v>
          </cell>
          <cell r="E5">
            <v>63.583333333333336</v>
          </cell>
          <cell r="F5">
            <v>89</v>
          </cell>
          <cell r="G5">
            <v>27</v>
          </cell>
          <cell r="H5">
            <v>20.52</v>
          </cell>
          <cell r="I5" t="str">
            <v>N</v>
          </cell>
          <cell r="J5">
            <v>50.04</v>
          </cell>
          <cell r="K5">
            <v>2.8</v>
          </cell>
        </row>
        <row r="6">
          <cell r="B6">
            <v>19.770833333333332</v>
          </cell>
          <cell r="C6">
            <v>22.9</v>
          </cell>
          <cell r="D6">
            <v>17.3</v>
          </cell>
          <cell r="E6">
            <v>87.041666666666671</v>
          </cell>
          <cell r="F6">
            <v>95</v>
          </cell>
          <cell r="G6">
            <v>77</v>
          </cell>
          <cell r="H6">
            <v>23.759999999999998</v>
          </cell>
          <cell r="I6" t="str">
            <v>S</v>
          </cell>
          <cell r="J6">
            <v>51.84</v>
          </cell>
          <cell r="K6">
            <v>44.199999999999996</v>
          </cell>
        </row>
        <row r="7">
          <cell r="B7">
            <v>21.016666666666662</v>
          </cell>
          <cell r="C7">
            <v>26.6</v>
          </cell>
          <cell r="D7">
            <v>17</v>
          </cell>
          <cell r="E7">
            <v>70.333333333333329</v>
          </cell>
          <cell r="F7">
            <v>93</v>
          </cell>
          <cell r="G7">
            <v>35</v>
          </cell>
          <cell r="H7">
            <v>17.28</v>
          </cell>
          <cell r="I7" t="str">
            <v>S</v>
          </cell>
          <cell r="J7">
            <v>34.92</v>
          </cell>
          <cell r="K7">
            <v>0</v>
          </cell>
        </row>
        <row r="8">
          <cell r="B8">
            <v>21.8125</v>
          </cell>
          <cell r="C8">
            <v>30.1</v>
          </cell>
          <cell r="D8">
            <v>15.3</v>
          </cell>
          <cell r="E8">
            <v>56.75</v>
          </cell>
          <cell r="F8">
            <v>84</v>
          </cell>
          <cell r="G8">
            <v>27</v>
          </cell>
          <cell r="H8">
            <v>12.6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26.229166666666671</v>
          </cell>
          <cell r="C9">
            <v>36.799999999999997</v>
          </cell>
          <cell r="D9">
            <v>16.3</v>
          </cell>
          <cell r="E9">
            <v>54.25</v>
          </cell>
          <cell r="F9">
            <v>90</v>
          </cell>
          <cell r="G9">
            <v>24</v>
          </cell>
          <cell r="H9">
            <v>20.52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29.399999999999995</v>
          </cell>
          <cell r="C10">
            <v>37.200000000000003</v>
          </cell>
          <cell r="D10">
            <v>23.2</v>
          </cell>
          <cell r="E10">
            <v>48</v>
          </cell>
          <cell r="F10">
            <v>77</v>
          </cell>
          <cell r="G10">
            <v>22</v>
          </cell>
          <cell r="H10">
            <v>16.920000000000002</v>
          </cell>
          <cell r="I10" t="str">
            <v>NE</v>
          </cell>
          <cell r="J10">
            <v>37.800000000000004</v>
          </cell>
          <cell r="K10">
            <v>0.6</v>
          </cell>
        </row>
        <row r="11">
          <cell r="B11">
            <v>26.637500000000003</v>
          </cell>
          <cell r="D11">
            <v>22.4</v>
          </cell>
          <cell r="E11">
            <v>61.541666666666664</v>
          </cell>
          <cell r="F11">
            <v>86</v>
          </cell>
          <cell r="G11">
            <v>34</v>
          </cell>
          <cell r="H11">
            <v>25.56</v>
          </cell>
          <cell r="I11" t="str">
            <v>S</v>
          </cell>
          <cell r="J11">
            <v>49.32</v>
          </cell>
          <cell r="K11">
            <v>0</v>
          </cell>
        </row>
        <row r="12">
          <cell r="B12">
            <v>25.483333333333331</v>
          </cell>
          <cell r="C12">
            <v>33</v>
          </cell>
          <cell r="D12">
            <v>18.899999999999999</v>
          </cell>
          <cell r="E12">
            <v>62.416666666666664</v>
          </cell>
          <cell r="F12">
            <v>91</v>
          </cell>
          <cell r="G12">
            <v>34</v>
          </cell>
          <cell r="H12">
            <v>21.96</v>
          </cell>
          <cell r="I12" t="str">
            <v>S</v>
          </cell>
          <cell r="J12">
            <v>38.519999999999996</v>
          </cell>
          <cell r="K12">
            <v>0</v>
          </cell>
        </row>
        <row r="13">
          <cell r="B13">
            <v>27.795833333333334</v>
          </cell>
          <cell r="C13">
            <v>38.200000000000003</v>
          </cell>
          <cell r="D13">
            <v>19.600000000000001</v>
          </cell>
          <cell r="E13">
            <v>56.5</v>
          </cell>
          <cell r="F13">
            <v>90</v>
          </cell>
          <cell r="G13">
            <v>18</v>
          </cell>
          <cell r="H13">
            <v>17.64</v>
          </cell>
          <cell r="I13" t="str">
            <v>SO</v>
          </cell>
          <cell r="J13">
            <v>30.240000000000002</v>
          </cell>
          <cell r="K13">
            <v>0</v>
          </cell>
        </row>
        <row r="14">
          <cell r="B14">
            <v>30.229166666666671</v>
          </cell>
          <cell r="C14">
            <v>39.200000000000003</v>
          </cell>
          <cell r="D14">
            <v>21.1</v>
          </cell>
          <cell r="E14">
            <v>45.583333333333336</v>
          </cell>
          <cell r="F14">
            <v>87</v>
          </cell>
          <cell r="G14">
            <v>15</v>
          </cell>
          <cell r="H14">
            <v>15.840000000000002</v>
          </cell>
          <cell r="I14" t="str">
            <v>S</v>
          </cell>
          <cell r="J14">
            <v>34.200000000000003</v>
          </cell>
          <cell r="K14">
            <v>0</v>
          </cell>
        </row>
        <row r="15">
          <cell r="B15">
            <v>30.450000000000003</v>
          </cell>
          <cell r="C15">
            <v>39.200000000000003</v>
          </cell>
          <cell r="D15">
            <v>20.7</v>
          </cell>
          <cell r="E15">
            <v>41.333333333333336</v>
          </cell>
          <cell r="F15">
            <v>81</v>
          </cell>
          <cell r="G15">
            <v>15</v>
          </cell>
          <cell r="H15">
            <v>14.4</v>
          </cell>
          <cell r="I15" t="str">
            <v>NE</v>
          </cell>
          <cell r="J15">
            <v>28.08</v>
          </cell>
          <cell r="K15">
            <v>0</v>
          </cell>
        </row>
        <row r="16">
          <cell r="B16">
            <v>31.725000000000005</v>
          </cell>
          <cell r="C16">
            <v>39.700000000000003</v>
          </cell>
          <cell r="D16">
            <v>22.3</v>
          </cell>
          <cell r="E16">
            <v>33.333333333333336</v>
          </cell>
          <cell r="F16">
            <v>72</v>
          </cell>
          <cell r="G16">
            <v>11</v>
          </cell>
          <cell r="H16">
            <v>15.840000000000002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30.383333333333329</v>
          </cell>
          <cell r="C17">
            <v>39.4</v>
          </cell>
          <cell r="D17">
            <v>21.4</v>
          </cell>
          <cell r="E17">
            <v>36.125</v>
          </cell>
          <cell r="F17">
            <v>72</v>
          </cell>
          <cell r="G17">
            <v>13</v>
          </cell>
          <cell r="H17">
            <v>13.68</v>
          </cell>
          <cell r="I17" t="str">
            <v>O</v>
          </cell>
          <cell r="J17">
            <v>37.440000000000005</v>
          </cell>
          <cell r="K17">
            <v>0</v>
          </cell>
        </row>
        <row r="18">
          <cell r="B18">
            <v>28.2</v>
          </cell>
          <cell r="C18">
            <v>35.299999999999997</v>
          </cell>
          <cell r="D18">
            <v>22.1</v>
          </cell>
          <cell r="E18">
            <v>54.708333333333336</v>
          </cell>
          <cell r="F18">
            <v>85</v>
          </cell>
          <cell r="G18">
            <v>27</v>
          </cell>
          <cell r="H18">
            <v>18.36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27.116666666666671</v>
          </cell>
          <cell r="C19">
            <v>34.700000000000003</v>
          </cell>
          <cell r="D19">
            <v>19.8</v>
          </cell>
          <cell r="E19">
            <v>61.125</v>
          </cell>
          <cell r="F19">
            <v>85</v>
          </cell>
          <cell r="G19">
            <v>34</v>
          </cell>
          <cell r="H19">
            <v>19.8</v>
          </cell>
          <cell r="I19" t="str">
            <v>SO</v>
          </cell>
          <cell r="J19">
            <v>34.92</v>
          </cell>
          <cell r="K19">
            <v>0</v>
          </cell>
        </row>
        <row r="20">
          <cell r="B20">
            <v>27.675000000000001</v>
          </cell>
          <cell r="C20">
            <v>35.9</v>
          </cell>
          <cell r="D20">
            <v>20.100000000000001</v>
          </cell>
          <cell r="E20">
            <v>53</v>
          </cell>
          <cell r="F20">
            <v>78</v>
          </cell>
          <cell r="G20">
            <v>28</v>
          </cell>
          <cell r="H20">
            <v>17.28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31.045833333333331</v>
          </cell>
          <cell r="C21">
            <v>38.9</v>
          </cell>
          <cell r="D21">
            <v>24</v>
          </cell>
          <cell r="E21">
            <v>42.625</v>
          </cell>
          <cell r="F21">
            <v>70</v>
          </cell>
          <cell r="G21">
            <v>17</v>
          </cell>
          <cell r="H21">
            <v>17.28</v>
          </cell>
          <cell r="I21" t="str">
            <v>SE</v>
          </cell>
          <cell r="J21">
            <v>42.12</v>
          </cell>
          <cell r="K21">
            <v>0</v>
          </cell>
        </row>
        <row r="22">
          <cell r="B22">
            <v>31.520833333333332</v>
          </cell>
          <cell r="C22">
            <v>39.200000000000003</v>
          </cell>
          <cell r="D22">
            <v>23.7</v>
          </cell>
          <cell r="E22">
            <v>35.291666666666664</v>
          </cell>
          <cell r="F22">
            <v>66</v>
          </cell>
          <cell r="G22">
            <v>14</v>
          </cell>
          <cell r="H22">
            <v>20.52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31.787499999999998</v>
          </cell>
          <cell r="C23">
            <v>38.700000000000003</v>
          </cell>
          <cell r="D23">
            <v>25.9</v>
          </cell>
          <cell r="E23">
            <v>29.375</v>
          </cell>
          <cell r="F23">
            <v>49</v>
          </cell>
          <cell r="G23">
            <v>16</v>
          </cell>
          <cell r="H23">
            <v>21.240000000000002</v>
          </cell>
          <cell r="I23" t="str">
            <v>N</v>
          </cell>
          <cell r="J23">
            <v>39.24</v>
          </cell>
          <cell r="K23">
            <v>0</v>
          </cell>
        </row>
        <row r="24">
          <cell r="B24">
            <v>24.895833333333339</v>
          </cell>
          <cell r="C24">
            <v>31.4</v>
          </cell>
          <cell r="D24">
            <v>21.3</v>
          </cell>
          <cell r="E24">
            <v>71.583333333333329</v>
          </cell>
          <cell r="F24">
            <v>88</v>
          </cell>
          <cell r="G24">
            <v>31</v>
          </cell>
          <cell r="H24">
            <v>23.040000000000003</v>
          </cell>
          <cell r="I24" t="str">
            <v>SO</v>
          </cell>
          <cell r="J24">
            <v>51.84</v>
          </cell>
          <cell r="K24">
            <v>0.6</v>
          </cell>
        </row>
        <row r="25">
          <cell r="B25">
            <v>27.929166666666664</v>
          </cell>
          <cell r="C25">
            <v>36</v>
          </cell>
          <cell r="D25">
            <v>21.6</v>
          </cell>
          <cell r="E25">
            <v>58.041666666666664</v>
          </cell>
          <cell r="F25">
            <v>90</v>
          </cell>
          <cell r="G25">
            <v>25</v>
          </cell>
          <cell r="H25">
            <v>16.559999999999999</v>
          </cell>
          <cell r="I25" t="str">
            <v>SO</v>
          </cell>
          <cell r="J25">
            <v>30.6</v>
          </cell>
          <cell r="K25">
            <v>0</v>
          </cell>
        </row>
        <row r="26">
          <cell r="B26">
            <v>22.045833333333334</v>
          </cell>
          <cell r="C26">
            <v>28</v>
          </cell>
          <cell r="D26">
            <v>20.6</v>
          </cell>
          <cell r="E26">
            <v>83.958333333333329</v>
          </cell>
          <cell r="F26">
            <v>93</v>
          </cell>
          <cell r="G26">
            <v>50</v>
          </cell>
          <cell r="H26">
            <v>25.56</v>
          </cell>
          <cell r="I26" t="str">
            <v>S</v>
          </cell>
          <cell r="J26">
            <v>44.28</v>
          </cell>
          <cell r="K26">
            <v>3.8</v>
          </cell>
        </row>
        <row r="27">
          <cell r="B27">
            <v>23.904166666666665</v>
          </cell>
          <cell r="C27">
            <v>29.9</v>
          </cell>
          <cell r="D27">
            <v>19.7</v>
          </cell>
          <cell r="E27">
            <v>69.833333333333329</v>
          </cell>
          <cell r="F27">
            <v>92</v>
          </cell>
          <cell r="G27">
            <v>39</v>
          </cell>
          <cell r="H27">
            <v>15.120000000000001</v>
          </cell>
          <cell r="I27" t="str">
            <v>S</v>
          </cell>
          <cell r="J27">
            <v>30.6</v>
          </cell>
          <cell r="K27">
            <v>0</v>
          </cell>
        </row>
        <row r="28">
          <cell r="B28">
            <v>26.7</v>
          </cell>
          <cell r="C28">
            <v>34.5</v>
          </cell>
          <cell r="D28">
            <v>20.399999999999999</v>
          </cell>
          <cell r="E28">
            <v>58.208333333333336</v>
          </cell>
          <cell r="F28">
            <v>84</v>
          </cell>
          <cell r="G28">
            <v>31</v>
          </cell>
          <cell r="H28">
            <v>14.4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29.229166666666661</v>
          </cell>
          <cell r="C29">
            <v>36.799999999999997</v>
          </cell>
          <cell r="D29">
            <v>23.2</v>
          </cell>
          <cell r="E29">
            <v>45.833333333333336</v>
          </cell>
          <cell r="F29">
            <v>67</v>
          </cell>
          <cell r="G29">
            <v>23</v>
          </cell>
          <cell r="H29">
            <v>17.28</v>
          </cell>
          <cell r="I29" t="str">
            <v>NE</v>
          </cell>
          <cell r="J29">
            <v>32.4</v>
          </cell>
          <cell r="K29">
            <v>0</v>
          </cell>
        </row>
        <row r="30">
          <cell r="B30">
            <v>28.970833333333346</v>
          </cell>
          <cell r="C30">
            <v>39.5</v>
          </cell>
          <cell r="D30">
            <v>23.1</v>
          </cell>
          <cell r="E30">
            <v>51.833333333333336</v>
          </cell>
          <cell r="F30">
            <v>81</v>
          </cell>
          <cell r="G30">
            <v>18</v>
          </cell>
          <cell r="H30">
            <v>24.840000000000003</v>
          </cell>
          <cell r="I30" t="str">
            <v>L</v>
          </cell>
          <cell r="J30">
            <v>69.48</v>
          </cell>
          <cell r="K30">
            <v>0.6</v>
          </cell>
        </row>
        <row r="31">
          <cell r="B31">
            <v>27.4375</v>
          </cell>
          <cell r="C31">
            <v>38.1</v>
          </cell>
          <cell r="D31">
            <v>21.9</v>
          </cell>
          <cell r="E31">
            <v>63.125</v>
          </cell>
          <cell r="F31">
            <v>89</v>
          </cell>
          <cell r="G31">
            <v>25</v>
          </cell>
          <cell r="H31">
            <v>33.840000000000003</v>
          </cell>
          <cell r="I31" t="str">
            <v>O</v>
          </cell>
          <cell r="J31">
            <v>72.360000000000014</v>
          </cell>
          <cell r="K31">
            <v>5.8</v>
          </cell>
        </row>
        <row r="32">
          <cell r="B32">
            <v>25.904166666666669</v>
          </cell>
          <cell r="C32">
            <v>33.6</v>
          </cell>
          <cell r="D32">
            <v>21</v>
          </cell>
          <cell r="E32">
            <v>71.333333333333329</v>
          </cell>
          <cell r="F32">
            <v>93</v>
          </cell>
          <cell r="G32">
            <v>35</v>
          </cell>
          <cell r="H32">
            <v>20.88</v>
          </cell>
          <cell r="I32" t="str">
            <v>NE</v>
          </cell>
          <cell r="J32">
            <v>61.92</v>
          </cell>
          <cell r="K32">
            <v>11.2</v>
          </cell>
        </row>
        <row r="33">
          <cell r="B33">
            <v>25.083333333333329</v>
          </cell>
          <cell r="C33">
            <v>33.4</v>
          </cell>
          <cell r="D33">
            <v>20.6</v>
          </cell>
          <cell r="E33">
            <v>73.5</v>
          </cell>
          <cell r="F33">
            <v>94</v>
          </cell>
          <cell r="G33">
            <v>36</v>
          </cell>
          <cell r="H33">
            <v>30.240000000000002</v>
          </cell>
          <cell r="I33" t="str">
            <v>N</v>
          </cell>
          <cell r="J33">
            <v>55.080000000000005</v>
          </cell>
          <cell r="K33">
            <v>17.2</v>
          </cell>
        </row>
        <row r="34">
          <cell r="B34">
            <v>25.749999999999996</v>
          </cell>
          <cell r="C34">
            <v>33.799999999999997</v>
          </cell>
          <cell r="D34">
            <v>21.3</v>
          </cell>
          <cell r="E34">
            <v>72.791666666666671</v>
          </cell>
          <cell r="F34">
            <v>93</v>
          </cell>
          <cell r="G34">
            <v>36</v>
          </cell>
          <cell r="H34">
            <v>24.840000000000003</v>
          </cell>
          <cell r="I34" t="str">
            <v>NO</v>
          </cell>
          <cell r="J34">
            <v>53.28</v>
          </cell>
          <cell r="K34">
            <v>12.8</v>
          </cell>
        </row>
        <row r="35">
          <cell r="B35">
            <v>23.720833333333328</v>
          </cell>
          <cell r="C35">
            <v>29</v>
          </cell>
          <cell r="D35">
            <v>20.7</v>
          </cell>
          <cell r="E35">
            <v>77.041666666666671</v>
          </cell>
          <cell r="F35">
            <v>93</v>
          </cell>
          <cell r="G35">
            <v>46</v>
          </cell>
          <cell r="H35">
            <v>13.32</v>
          </cell>
          <cell r="I35" t="str">
            <v>S</v>
          </cell>
          <cell r="J35">
            <v>27.36</v>
          </cell>
          <cell r="K35">
            <v>0.60000000000000009</v>
          </cell>
        </row>
        <row r="36">
          <cell r="I36" t="str">
            <v>S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23.495833333333334</v>
          </cell>
          <cell r="C5">
            <v>31.6</v>
          </cell>
          <cell r="D5">
            <v>17.399999999999999</v>
          </cell>
          <cell r="E5">
            <v>69.875</v>
          </cell>
          <cell r="F5">
            <v>77</v>
          </cell>
          <cell r="G5">
            <v>55</v>
          </cell>
          <cell r="H5">
            <v>22.32</v>
          </cell>
          <cell r="I5" t="str">
            <v>O</v>
          </cell>
          <cell r="J5">
            <v>53.28</v>
          </cell>
          <cell r="K5">
            <v>16.8</v>
          </cell>
        </row>
        <row r="6">
          <cell r="B6">
            <v>17.570833333333329</v>
          </cell>
          <cell r="C6">
            <v>20.9</v>
          </cell>
          <cell r="D6">
            <v>15</v>
          </cell>
          <cell r="E6">
            <v>73.583333333333329</v>
          </cell>
          <cell r="F6">
            <v>82</v>
          </cell>
          <cell r="G6">
            <v>59</v>
          </cell>
          <cell r="H6">
            <v>19.079999999999998</v>
          </cell>
          <cell r="I6" t="str">
            <v>SO</v>
          </cell>
          <cell r="J6">
            <v>54</v>
          </cell>
          <cell r="K6">
            <v>12.2</v>
          </cell>
        </row>
        <row r="7">
          <cell r="B7">
            <v>18.141666666666669</v>
          </cell>
          <cell r="C7">
            <v>26.5</v>
          </cell>
          <cell r="D7">
            <v>10.4</v>
          </cell>
          <cell r="E7">
            <v>52.041666666666664</v>
          </cell>
          <cell r="F7">
            <v>67</v>
          </cell>
          <cell r="G7">
            <v>34</v>
          </cell>
          <cell r="H7">
            <v>11.879999999999999</v>
          </cell>
          <cell r="I7" t="str">
            <v>O</v>
          </cell>
          <cell r="J7">
            <v>28.8</v>
          </cell>
          <cell r="K7">
            <v>0</v>
          </cell>
        </row>
        <row r="8">
          <cell r="B8">
            <v>19.370833333333334</v>
          </cell>
          <cell r="C8">
            <v>27.7</v>
          </cell>
          <cell r="D8">
            <v>11.7</v>
          </cell>
          <cell r="E8">
            <v>51.083333333333336</v>
          </cell>
          <cell r="F8">
            <v>62</v>
          </cell>
          <cell r="G8">
            <v>39</v>
          </cell>
          <cell r="H8">
            <v>24.840000000000003</v>
          </cell>
          <cell r="I8" t="str">
            <v>NO</v>
          </cell>
          <cell r="J8">
            <v>50.4</v>
          </cell>
          <cell r="K8">
            <v>0</v>
          </cell>
        </row>
        <row r="9">
          <cell r="B9">
            <v>23.625000000000004</v>
          </cell>
          <cell r="C9">
            <v>32.799999999999997</v>
          </cell>
          <cell r="D9">
            <v>16</v>
          </cell>
          <cell r="E9">
            <v>50.541666666666664</v>
          </cell>
          <cell r="F9">
            <v>60</v>
          </cell>
          <cell r="G9">
            <v>38</v>
          </cell>
          <cell r="H9">
            <v>20.52</v>
          </cell>
          <cell r="I9" t="str">
            <v>NO</v>
          </cell>
          <cell r="J9">
            <v>52.56</v>
          </cell>
          <cell r="K9">
            <v>0</v>
          </cell>
        </row>
        <row r="10">
          <cell r="B10">
            <v>28.558333333333334</v>
          </cell>
          <cell r="C10">
            <v>34.299999999999997</v>
          </cell>
          <cell r="D10">
            <v>22.3</v>
          </cell>
          <cell r="E10">
            <v>51.75</v>
          </cell>
          <cell r="F10">
            <v>61</v>
          </cell>
          <cell r="G10">
            <v>42</v>
          </cell>
          <cell r="H10">
            <v>16.920000000000002</v>
          </cell>
          <cell r="I10" t="str">
            <v>O</v>
          </cell>
          <cell r="J10">
            <v>47.519999999999996</v>
          </cell>
          <cell r="K10">
            <v>0</v>
          </cell>
        </row>
        <row r="11">
          <cell r="B11">
            <v>24.424999999999997</v>
          </cell>
          <cell r="C11">
            <v>30.3</v>
          </cell>
          <cell r="D11">
            <v>20.6</v>
          </cell>
          <cell r="E11">
            <v>65.125</v>
          </cell>
          <cell r="F11">
            <v>75</v>
          </cell>
          <cell r="G11">
            <v>51</v>
          </cell>
          <cell r="H11">
            <v>24.12</v>
          </cell>
          <cell r="I11" t="str">
            <v>O</v>
          </cell>
          <cell r="J11">
            <v>49.32</v>
          </cell>
          <cell r="K11">
            <v>4.6000000000000005</v>
          </cell>
        </row>
        <row r="12">
          <cell r="B12">
            <v>21.225000000000001</v>
          </cell>
          <cell r="C12">
            <v>26.9</v>
          </cell>
          <cell r="D12">
            <v>17.899999999999999</v>
          </cell>
          <cell r="E12">
            <v>73.541666666666671</v>
          </cell>
          <cell r="F12">
            <v>81</v>
          </cell>
          <cell r="G12">
            <v>64</v>
          </cell>
          <cell r="H12">
            <v>26.64</v>
          </cell>
          <cell r="I12" t="str">
            <v>NO</v>
          </cell>
          <cell r="J12">
            <v>53.28</v>
          </cell>
          <cell r="K12">
            <v>2.8000000000000003</v>
          </cell>
        </row>
        <row r="13">
          <cell r="B13">
            <v>25.212499999999995</v>
          </cell>
          <cell r="C13">
            <v>30.6</v>
          </cell>
          <cell r="D13">
            <v>20.7</v>
          </cell>
          <cell r="E13">
            <v>67</v>
          </cell>
          <cell r="F13">
            <v>74</v>
          </cell>
          <cell r="G13">
            <v>60</v>
          </cell>
          <cell r="H13">
            <v>15.120000000000001</v>
          </cell>
          <cell r="I13" t="str">
            <v>O</v>
          </cell>
          <cell r="J13">
            <v>34.200000000000003</v>
          </cell>
          <cell r="K13">
            <v>0</v>
          </cell>
        </row>
        <row r="14">
          <cell r="B14">
            <v>27.325000000000006</v>
          </cell>
          <cell r="C14">
            <v>34.4</v>
          </cell>
          <cell r="D14">
            <v>21.6</v>
          </cell>
          <cell r="E14">
            <v>63.833333333333336</v>
          </cell>
          <cell r="F14">
            <v>76</v>
          </cell>
          <cell r="G14">
            <v>45</v>
          </cell>
          <cell r="H14">
            <v>17.28</v>
          </cell>
          <cell r="I14" t="str">
            <v>O</v>
          </cell>
          <cell r="J14">
            <v>41.76</v>
          </cell>
          <cell r="K14">
            <v>0</v>
          </cell>
        </row>
        <row r="15">
          <cell r="B15">
            <v>29.520833333333329</v>
          </cell>
          <cell r="C15">
            <v>35.299999999999997</v>
          </cell>
          <cell r="D15">
            <v>24.3</v>
          </cell>
          <cell r="E15">
            <v>55.541666666666664</v>
          </cell>
          <cell r="F15">
            <v>64</v>
          </cell>
          <cell r="G15">
            <v>44</v>
          </cell>
          <cell r="H15">
            <v>15.48</v>
          </cell>
          <cell r="I15" t="str">
            <v>O</v>
          </cell>
          <cell r="J15">
            <v>39.96</v>
          </cell>
          <cell r="K15">
            <v>0</v>
          </cell>
        </row>
        <row r="16">
          <cell r="B16">
            <v>27.062499999999996</v>
          </cell>
          <cell r="C16">
            <v>34.5</v>
          </cell>
          <cell r="D16">
            <v>22.7</v>
          </cell>
          <cell r="E16">
            <v>61.083333333333336</v>
          </cell>
          <cell r="F16">
            <v>67</v>
          </cell>
          <cell r="G16">
            <v>48</v>
          </cell>
          <cell r="H16">
            <v>15.840000000000002</v>
          </cell>
          <cell r="I16" t="str">
            <v>O</v>
          </cell>
          <cell r="J16">
            <v>50.04</v>
          </cell>
          <cell r="K16">
            <v>1.4</v>
          </cell>
        </row>
        <row r="17">
          <cell r="B17">
            <v>21.833333333333339</v>
          </cell>
          <cell r="C17">
            <v>27.4</v>
          </cell>
          <cell r="D17">
            <v>16.5</v>
          </cell>
          <cell r="E17">
            <v>75.666666666666671</v>
          </cell>
          <cell r="F17">
            <v>83</v>
          </cell>
          <cell r="G17">
            <v>60</v>
          </cell>
          <cell r="H17">
            <v>19.8</v>
          </cell>
          <cell r="I17" t="str">
            <v>SO</v>
          </cell>
          <cell r="J17">
            <v>39.24</v>
          </cell>
          <cell r="K17">
            <v>0.60000000000000009</v>
          </cell>
        </row>
        <row r="18">
          <cell r="B18">
            <v>16.337500000000002</v>
          </cell>
          <cell r="C18">
            <v>19.2</v>
          </cell>
          <cell r="D18">
            <v>14.1</v>
          </cell>
          <cell r="E18">
            <v>80.041666666666671</v>
          </cell>
          <cell r="F18">
            <v>83</v>
          </cell>
          <cell r="G18">
            <v>75</v>
          </cell>
          <cell r="H18">
            <v>22.32</v>
          </cell>
          <cell r="I18" t="str">
            <v>SO</v>
          </cell>
          <cell r="J18">
            <v>42.12</v>
          </cell>
          <cell r="K18">
            <v>0.60000000000000009</v>
          </cell>
        </row>
        <row r="19">
          <cell r="B19">
            <v>20.579166666666666</v>
          </cell>
          <cell r="C19">
            <v>29.2</v>
          </cell>
          <cell r="D19">
            <v>13.7</v>
          </cell>
          <cell r="E19">
            <v>70.875</v>
          </cell>
          <cell r="F19">
            <v>81</v>
          </cell>
          <cell r="G19">
            <v>55</v>
          </cell>
          <cell r="H19">
            <v>11.16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25.062499999999996</v>
          </cell>
          <cell r="C20">
            <v>32.700000000000003</v>
          </cell>
          <cell r="D20">
            <v>19.3</v>
          </cell>
          <cell r="E20">
            <v>61.75</v>
          </cell>
          <cell r="F20">
            <v>74</v>
          </cell>
          <cell r="G20">
            <v>48</v>
          </cell>
          <cell r="H20">
            <v>19.440000000000001</v>
          </cell>
          <cell r="I20" t="str">
            <v>NO</v>
          </cell>
          <cell r="J20">
            <v>36.36</v>
          </cell>
          <cell r="K20">
            <v>0</v>
          </cell>
        </row>
        <row r="21">
          <cell r="B21">
            <v>26.691666666666663</v>
          </cell>
          <cell r="C21">
            <v>34.5</v>
          </cell>
          <cell r="D21">
            <v>19.5</v>
          </cell>
          <cell r="E21">
            <v>61.291666666666664</v>
          </cell>
          <cell r="F21">
            <v>73</v>
          </cell>
          <cell r="G21">
            <v>49</v>
          </cell>
          <cell r="H21">
            <v>25.2</v>
          </cell>
          <cell r="I21" t="str">
            <v>NO</v>
          </cell>
          <cell r="J21">
            <v>46.440000000000005</v>
          </cell>
          <cell r="K21">
            <v>0</v>
          </cell>
        </row>
        <row r="22">
          <cell r="B22">
            <v>29.037500000000005</v>
          </cell>
          <cell r="C22">
            <v>35.700000000000003</v>
          </cell>
          <cell r="D22">
            <v>23.6</v>
          </cell>
          <cell r="E22">
            <v>58.333333333333336</v>
          </cell>
          <cell r="F22">
            <v>68</v>
          </cell>
          <cell r="G22">
            <v>46</v>
          </cell>
          <cell r="H22">
            <v>18</v>
          </cell>
          <cell r="I22" t="str">
            <v>NO</v>
          </cell>
          <cell r="J22">
            <v>43.2</v>
          </cell>
          <cell r="K22">
            <v>0</v>
          </cell>
        </row>
        <row r="23">
          <cell r="B23">
            <v>24.758333333333329</v>
          </cell>
          <cell r="C23">
            <v>33</v>
          </cell>
          <cell r="D23">
            <v>18.7</v>
          </cell>
          <cell r="E23">
            <v>64.541666666666671</v>
          </cell>
          <cell r="F23">
            <v>76</v>
          </cell>
          <cell r="G23">
            <v>50</v>
          </cell>
          <cell r="H23">
            <v>29.880000000000003</v>
          </cell>
          <cell r="I23" t="str">
            <v>O</v>
          </cell>
          <cell r="J23">
            <v>62.28</v>
          </cell>
          <cell r="K23">
            <v>7.2</v>
          </cell>
        </row>
        <row r="24">
          <cell r="B24">
            <v>22.595833333333335</v>
          </cell>
          <cell r="C24">
            <v>28.5</v>
          </cell>
          <cell r="D24">
            <v>18.600000000000001</v>
          </cell>
          <cell r="E24">
            <v>73.75</v>
          </cell>
          <cell r="F24">
            <v>79</v>
          </cell>
          <cell r="G24">
            <v>63</v>
          </cell>
          <cell r="H24">
            <v>15.120000000000001</v>
          </cell>
          <cell r="I24" t="str">
            <v>O</v>
          </cell>
          <cell r="J24">
            <v>37.800000000000004</v>
          </cell>
          <cell r="K24">
            <v>1.2</v>
          </cell>
        </row>
        <row r="25">
          <cell r="B25">
            <v>25.383333333333336</v>
          </cell>
          <cell r="C25">
            <v>31.4</v>
          </cell>
          <cell r="D25">
            <v>21.6</v>
          </cell>
          <cell r="E25">
            <v>69.541666666666671</v>
          </cell>
          <cell r="F25">
            <v>78</v>
          </cell>
          <cell r="G25">
            <v>57</v>
          </cell>
          <cell r="H25">
            <v>14.76</v>
          </cell>
          <cell r="I25" t="str">
            <v>O</v>
          </cell>
          <cell r="J25">
            <v>51.84</v>
          </cell>
          <cell r="K25">
            <v>0</v>
          </cell>
        </row>
        <row r="26">
          <cell r="B26">
            <v>19.966666666666672</v>
          </cell>
          <cell r="C26">
            <v>26.5</v>
          </cell>
          <cell r="D26">
            <v>18.100000000000001</v>
          </cell>
          <cell r="E26">
            <v>81.5</v>
          </cell>
          <cell r="F26">
            <v>87</v>
          </cell>
          <cell r="G26">
            <v>66</v>
          </cell>
          <cell r="H26">
            <v>19.440000000000001</v>
          </cell>
          <cell r="I26" t="str">
            <v>SO</v>
          </cell>
          <cell r="J26">
            <v>48.24</v>
          </cell>
          <cell r="K26">
            <v>48</v>
          </cell>
        </row>
        <row r="27">
          <cell r="B27">
            <v>20.933333333333334</v>
          </cell>
          <cell r="C27">
            <v>28.4</v>
          </cell>
          <cell r="D27">
            <v>15.7</v>
          </cell>
          <cell r="E27">
            <v>73.416666666666671</v>
          </cell>
          <cell r="F27">
            <v>85</v>
          </cell>
          <cell r="G27">
            <v>58</v>
          </cell>
          <cell r="H27">
            <v>15.48</v>
          </cell>
          <cell r="I27" t="str">
            <v>O</v>
          </cell>
          <cell r="J27">
            <v>28.8</v>
          </cell>
          <cell r="K27">
            <v>0</v>
          </cell>
        </row>
        <row r="28">
          <cell r="B28">
            <v>24.025000000000002</v>
          </cell>
          <cell r="C28">
            <v>30.9</v>
          </cell>
          <cell r="D28">
            <v>19</v>
          </cell>
          <cell r="E28">
            <v>72.083333333333329</v>
          </cell>
          <cell r="F28">
            <v>82</v>
          </cell>
          <cell r="G28">
            <v>56</v>
          </cell>
          <cell r="H28">
            <v>19.8</v>
          </cell>
          <cell r="I28" t="str">
            <v>O</v>
          </cell>
          <cell r="J28">
            <v>34.56</v>
          </cell>
          <cell r="K28">
            <v>0</v>
          </cell>
        </row>
        <row r="29">
          <cell r="B29">
            <v>25.270833333333332</v>
          </cell>
          <cell r="C29">
            <v>32.799999999999997</v>
          </cell>
          <cell r="D29">
            <v>20.399999999999999</v>
          </cell>
          <cell r="E29">
            <v>67.958333333333329</v>
          </cell>
          <cell r="F29">
            <v>77</v>
          </cell>
          <cell r="G29">
            <v>51</v>
          </cell>
          <cell r="H29">
            <v>18</v>
          </cell>
          <cell r="I29" t="str">
            <v>O</v>
          </cell>
          <cell r="J29">
            <v>39.24</v>
          </cell>
          <cell r="K29">
            <v>0</v>
          </cell>
        </row>
        <row r="30">
          <cell r="B30">
            <v>19.779166666666665</v>
          </cell>
          <cell r="C30">
            <v>25.1</v>
          </cell>
          <cell r="D30">
            <v>17</v>
          </cell>
          <cell r="E30">
            <v>75.75</v>
          </cell>
          <cell r="F30">
            <v>81</v>
          </cell>
          <cell r="G30">
            <v>65</v>
          </cell>
          <cell r="H30">
            <v>24.840000000000003</v>
          </cell>
          <cell r="I30" t="str">
            <v>O</v>
          </cell>
          <cell r="J30">
            <v>62.639999999999993</v>
          </cell>
          <cell r="K30">
            <v>7.6</v>
          </cell>
        </row>
        <row r="31">
          <cell r="B31">
            <v>22.958333333333332</v>
          </cell>
          <cell r="C31">
            <v>31.5</v>
          </cell>
          <cell r="D31">
            <v>18.100000000000001</v>
          </cell>
          <cell r="E31">
            <v>75.875</v>
          </cell>
          <cell r="F31">
            <v>83</v>
          </cell>
          <cell r="G31">
            <v>60</v>
          </cell>
          <cell r="H31">
            <v>26.64</v>
          </cell>
          <cell r="I31" t="str">
            <v>O</v>
          </cell>
          <cell r="J31">
            <v>60.12</v>
          </cell>
          <cell r="K31">
            <v>21.4</v>
          </cell>
        </row>
        <row r="32">
          <cell r="B32">
            <v>22.574999999999992</v>
          </cell>
          <cell r="C32">
            <v>27.7</v>
          </cell>
          <cell r="D32">
            <v>19</v>
          </cell>
          <cell r="E32">
            <v>82.416666666666671</v>
          </cell>
          <cell r="F32">
            <v>91</v>
          </cell>
          <cell r="G32">
            <v>72</v>
          </cell>
          <cell r="H32">
            <v>11.879999999999999</v>
          </cell>
          <cell r="I32" t="str">
            <v>O</v>
          </cell>
          <cell r="J32">
            <v>24.48</v>
          </cell>
          <cell r="K32">
            <v>3.6</v>
          </cell>
        </row>
        <row r="33">
          <cell r="B33">
            <v>25.016666666666666</v>
          </cell>
          <cell r="C33">
            <v>30.7</v>
          </cell>
          <cell r="D33">
            <v>20.7</v>
          </cell>
          <cell r="E33">
            <v>75.5</v>
          </cell>
          <cell r="F33">
            <v>86</v>
          </cell>
          <cell r="G33">
            <v>58</v>
          </cell>
          <cell r="H33">
            <v>15.840000000000002</v>
          </cell>
          <cell r="I33" t="str">
            <v>O</v>
          </cell>
          <cell r="J33">
            <v>41.4</v>
          </cell>
          <cell r="K33">
            <v>0</v>
          </cell>
        </row>
        <row r="34">
          <cell r="B34">
            <v>22.700000000000003</v>
          </cell>
          <cell r="C34">
            <v>27.9</v>
          </cell>
          <cell r="D34">
            <v>18.8</v>
          </cell>
          <cell r="E34">
            <v>76.583333333333329</v>
          </cell>
          <cell r="F34">
            <v>83</v>
          </cell>
          <cell r="G34">
            <v>67</v>
          </cell>
          <cell r="H34">
            <v>21.240000000000002</v>
          </cell>
          <cell r="I34" t="str">
            <v>O</v>
          </cell>
          <cell r="J34">
            <v>51.12</v>
          </cell>
          <cell r="K34">
            <v>8.3999999999999986</v>
          </cell>
        </row>
        <row r="35">
          <cell r="B35">
            <v>22.137499999999999</v>
          </cell>
          <cell r="C35">
            <v>28.2</v>
          </cell>
          <cell r="D35">
            <v>17.5</v>
          </cell>
          <cell r="E35">
            <v>74.291666666666671</v>
          </cell>
          <cell r="F35">
            <v>84</v>
          </cell>
          <cell r="G35">
            <v>58</v>
          </cell>
          <cell r="H35">
            <v>15.120000000000001</v>
          </cell>
          <cell r="I35" t="str">
            <v>SO</v>
          </cell>
          <cell r="J35">
            <v>29.16</v>
          </cell>
          <cell r="K35">
            <v>0</v>
          </cell>
        </row>
        <row r="36">
          <cell r="I36" t="str">
            <v>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27.254166666666663</v>
          </cell>
          <cell r="C5">
            <v>35.299999999999997</v>
          </cell>
          <cell r="D5">
            <v>21.9</v>
          </cell>
          <cell r="E5">
            <v>62</v>
          </cell>
          <cell r="F5">
            <v>75</v>
          </cell>
          <cell r="G5">
            <v>34</v>
          </cell>
          <cell r="H5">
            <v>22.68</v>
          </cell>
          <cell r="I5" t="str">
            <v>N</v>
          </cell>
          <cell r="J5">
            <v>60.480000000000004</v>
          </cell>
          <cell r="K5">
            <v>0</v>
          </cell>
        </row>
        <row r="6">
          <cell r="B6">
            <v>19.679166666666667</v>
          </cell>
          <cell r="C6">
            <v>24.2</v>
          </cell>
          <cell r="D6">
            <v>16.2</v>
          </cell>
          <cell r="E6">
            <v>70.583333333333329</v>
          </cell>
          <cell r="F6">
            <v>88</v>
          </cell>
          <cell r="G6">
            <v>41</v>
          </cell>
          <cell r="H6">
            <v>19.440000000000001</v>
          </cell>
          <cell r="I6" t="str">
            <v>S</v>
          </cell>
          <cell r="J6">
            <v>49.680000000000007</v>
          </cell>
          <cell r="K6">
            <v>0</v>
          </cell>
        </row>
        <row r="7">
          <cell r="B7">
            <v>20.608333333333334</v>
          </cell>
          <cell r="C7">
            <v>30.6</v>
          </cell>
          <cell r="D7">
            <v>11.2</v>
          </cell>
          <cell r="E7">
            <v>54.458333333333336</v>
          </cell>
          <cell r="F7">
            <v>86</v>
          </cell>
          <cell r="G7">
            <v>14</v>
          </cell>
          <cell r="H7">
            <v>13.68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21.866666666666664</v>
          </cell>
          <cell r="C8">
            <v>32.5</v>
          </cell>
          <cell r="D8">
            <v>10.8</v>
          </cell>
          <cell r="E8">
            <v>44.083333333333336</v>
          </cell>
          <cell r="F8">
            <v>77</v>
          </cell>
          <cell r="G8">
            <v>14</v>
          </cell>
          <cell r="H8">
            <v>14.76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26.625</v>
          </cell>
          <cell r="C9">
            <v>36.1</v>
          </cell>
          <cell r="D9">
            <v>18.3</v>
          </cell>
          <cell r="E9">
            <v>38.041666666666664</v>
          </cell>
          <cell r="F9">
            <v>57</v>
          </cell>
          <cell r="G9">
            <v>21</v>
          </cell>
          <cell r="H9">
            <v>21.96</v>
          </cell>
          <cell r="I9" t="str">
            <v>N</v>
          </cell>
          <cell r="J9">
            <v>52.56</v>
          </cell>
          <cell r="K9">
            <v>0</v>
          </cell>
        </row>
        <row r="10">
          <cell r="B10">
            <v>31.754166666666663</v>
          </cell>
          <cell r="C10">
            <v>39.4</v>
          </cell>
          <cell r="D10">
            <v>24.8</v>
          </cell>
          <cell r="E10">
            <v>41.541666666666664</v>
          </cell>
          <cell r="F10">
            <v>59</v>
          </cell>
          <cell r="G10">
            <v>24</v>
          </cell>
          <cell r="H10">
            <v>18</v>
          </cell>
          <cell r="I10" t="str">
            <v>N</v>
          </cell>
          <cell r="J10">
            <v>41.04</v>
          </cell>
          <cell r="K10">
            <v>0</v>
          </cell>
        </row>
        <row r="11">
          <cell r="B11">
            <v>31.5625</v>
          </cell>
          <cell r="C11">
            <v>37.4</v>
          </cell>
          <cell r="D11">
            <v>26</v>
          </cell>
          <cell r="E11">
            <v>48.166666666666664</v>
          </cell>
          <cell r="F11">
            <v>64</v>
          </cell>
          <cell r="G11">
            <v>29</v>
          </cell>
          <cell r="H11">
            <v>11.879999999999999</v>
          </cell>
          <cell r="I11" t="str">
            <v>N</v>
          </cell>
          <cell r="J11">
            <v>26.64</v>
          </cell>
          <cell r="K11">
            <v>0</v>
          </cell>
        </row>
        <row r="12">
          <cell r="B12">
            <v>30.029166666666669</v>
          </cell>
          <cell r="C12">
            <v>37.4</v>
          </cell>
          <cell r="D12">
            <v>24</v>
          </cell>
          <cell r="E12">
            <v>58.75</v>
          </cell>
          <cell r="F12">
            <v>79</v>
          </cell>
          <cell r="G12">
            <v>34</v>
          </cell>
          <cell r="H12">
            <v>17.64</v>
          </cell>
          <cell r="I12" t="str">
            <v>N</v>
          </cell>
          <cell r="J12">
            <v>42.480000000000004</v>
          </cell>
          <cell r="K12">
            <v>0</v>
          </cell>
        </row>
        <row r="13">
          <cell r="B13">
            <v>32.012499999999996</v>
          </cell>
          <cell r="C13">
            <v>38.4</v>
          </cell>
          <cell r="D13">
            <v>25.9</v>
          </cell>
          <cell r="E13">
            <v>48.375</v>
          </cell>
          <cell r="F13">
            <v>68</v>
          </cell>
          <cell r="G13">
            <v>30</v>
          </cell>
          <cell r="H13">
            <v>15.48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32.554166666666667</v>
          </cell>
          <cell r="C14">
            <v>39.4</v>
          </cell>
          <cell r="D14">
            <v>26.2</v>
          </cell>
          <cell r="E14">
            <v>47.375</v>
          </cell>
          <cell r="F14">
            <v>70</v>
          </cell>
          <cell r="G14">
            <v>29</v>
          </cell>
          <cell r="H14">
            <v>14.76</v>
          </cell>
          <cell r="I14" t="str">
            <v>N</v>
          </cell>
          <cell r="J14">
            <v>31.680000000000003</v>
          </cell>
          <cell r="K14">
            <v>0</v>
          </cell>
        </row>
        <row r="15">
          <cell r="B15">
            <v>33.054166666666667</v>
          </cell>
          <cell r="C15">
            <v>40</v>
          </cell>
          <cell r="D15">
            <v>26.8</v>
          </cell>
          <cell r="E15">
            <v>43.958333333333336</v>
          </cell>
          <cell r="F15">
            <v>62</v>
          </cell>
          <cell r="G15">
            <v>27</v>
          </cell>
          <cell r="H15">
            <v>13.68</v>
          </cell>
          <cell r="I15" t="str">
            <v>N</v>
          </cell>
          <cell r="J15">
            <v>35.28</v>
          </cell>
          <cell r="K15">
            <v>0</v>
          </cell>
        </row>
        <row r="16">
          <cell r="B16">
            <v>32.137500000000003</v>
          </cell>
          <cell r="C16">
            <v>37.6</v>
          </cell>
          <cell r="D16">
            <v>27</v>
          </cell>
          <cell r="E16">
            <v>46.041666666666664</v>
          </cell>
          <cell r="F16">
            <v>63</v>
          </cell>
          <cell r="G16">
            <v>30</v>
          </cell>
          <cell r="H16">
            <v>14.4</v>
          </cell>
          <cell r="I16" t="str">
            <v>N</v>
          </cell>
          <cell r="J16">
            <v>37.080000000000005</v>
          </cell>
          <cell r="K16">
            <v>0</v>
          </cell>
        </row>
        <row r="17">
          <cell r="B17">
            <v>22.404166666666669</v>
          </cell>
          <cell r="C17">
            <v>33.6</v>
          </cell>
          <cell r="D17">
            <v>17.600000000000001</v>
          </cell>
          <cell r="E17">
            <v>69.541666666666671</v>
          </cell>
          <cell r="F17">
            <v>79</v>
          </cell>
          <cell r="G17">
            <v>36</v>
          </cell>
          <cell r="H17">
            <v>18.720000000000002</v>
          </cell>
          <cell r="I17" t="str">
            <v>S</v>
          </cell>
          <cell r="J17">
            <v>38.159999999999997</v>
          </cell>
          <cell r="K17">
            <v>0</v>
          </cell>
        </row>
        <row r="18">
          <cell r="B18">
            <v>18.508333333333333</v>
          </cell>
          <cell r="C18">
            <v>21.4</v>
          </cell>
          <cell r="D18">
            <v>16.3</v>
          </cell>
          <cell r="E18">
            <v>75.416666666666671</v>
          </cell>
          <cell r="F18">
            <v>82</v>
          </cell>
          <cell r="G18">
            <v>65</v>
          </cell>
          <cell r="H18">
            <v>16.559999999999999</v>
          </cell>
          <cell r="I18" t="str">
            <v>S</v>
          </cell>
          <cell r="J18">
            <v>37.440000000000005</v>
          </cell>
          <cell r="K18">
            <v>0</v>
          </cell>
        </row>
        <row r="19">
          <cell r="B19">
            <v>22.150000000000006</v>
          </cell>
          <cell r="C19">
            <v>30.3</v>
          </cell>
          <cell r="D19">
            <v>15.6</v>
          </cell>
          <cell r="E19">
            <v>63.041666666666664</v>
          </cell>
          <cell r="F19">
            <v>83</v>
          </cell>
          <cell r="G19">
            <v>36</v>
          </cell>
          <cell r="H19">
            <v>15.48</v>
          </cell>
          <cell r="I19" t="str">
            <v>S</v>
          </cell>
          <cell r="J19">
            <v>30.240000000000002</v>
          </cell>
          <cell r="K19">
            <v>0</v>
          </cell>
        </row>
        <row r="20">
          <cell r="B20">
            <v>28.058333333333337</v>
          </cell>
          <cell r="C20">
            <v>39.700000000000003</v>
          </cell>
          <cell r="D20">
            <v>18.399999999999999</v>
          </cell>
          <cell r="E20">
            <v>50.333333333333336</v>
          </cell>
          <cell r="F20">
            <v>75</v>
          </cell>
          <cell r="G20">
            <v>25</v>
          </cell>
          <cell r="H20">
            <v>13.32</v>
          </cell>
          <cell r="I20" t="str">
            <v>S</v>
          </cell>
          <cell r="J20">
            <v>30.96</v>
          </cell>
          <cell r="K20">
            <v>0</v>
          </cell>
        </row>
        <row r="21">
          <cell r="B21">
            <v>32.433333333333337</v>
          </cell>
          <cell r="C21">
            <v>41.3</v>
          </cell>
          <cell r="D21">
            <v>23</v>
          </cell>
          <cell r="E21">
            <v>42.916666666666664</v>
          </cell>
          <cell r="F21">
            <v>72</v>
          </cell>
          <cell r="G21">
            <v>21</v>
          </cell>
          <cell r="H21">
            <v>16.559999999999999</v>
          </cell>
          <cell r="I21" t="str">
            <v>N</v>
          </cell>
          <cell r="J21">
            <v>39.6</v>
          </cell>
          <cell r="K21">
            <v>0</v>
          </cell>
        </row>
        <row r="22">
          <cell r="B22">
            <v>34.045833333333341</v>
          </cell>
          <cell r="C22">
            <v>41.3</v>
          </cell>
          <cell r="D22">
            <v>28.3</v>
          </cell>
          <cell r="E22">
            <v>40.666666666666664</v>
          </cell>
          <cell r="F22">
            <v>61</v>
          </cell>
          <cell r="G22">
            <v>22</v>
          </cell>
          <cell r="H22">
            <v>19.440000000000001</v>
          </cell>
          <cell r="I22" t="str">
            <v>N</v>
          </cell>
          <cell r="J22">
            <v>44.28</v>
          </cell>
          <cell r="K22">
            <v>0</v>
          </cell>
        </row>
        <row r="23">
          <cell r="B23">
            <v>30.670833333333334</v>
          </cell>
          <cell r="C23">
            <v>40.200000000000003</v>
          </cell>
          <cell r="D23">
            <v>22.3</v>
          </cell>
          <cell r="E23">
            <v>47.708333333333336</v>
          </cell>
          <cell r="F23">
            <v>80</v>
          </cell>
          <cell r="G23">
            <v>21</v>
          </cell>
          <cell r="H23">
            <v>28.44</v>
          </cell>
          <cell r="I23" t="str">
            <v>N</v>
          </cell>
          <cell r="J23">
            <v>57.960000000000008</v>
          </cell>
          <cell r="K23">
            <v>0</v>
          </cell>
        </row>
        <row r="24">
          <cell r="B24">
            <v>24.770833333333332</v>
          </cell>
          <cell r="C24">
            <v>32.1</v>
          </cell>
          <cell r="D24">
            <v>20.399999999999999</v>
          </cell>
          <cell r="E24">
            <v>75.75</v>
          </cell>
          <cell r="F24">
            <v>88</v>
          </cell>
          <cell r="G24">
            <v>50</v>
          </cell>
          <cell r="H24">
            <v>17.28</v>
          </cell>
          <cell r="I24" t="str">
            <v>N</v>
          </cell>
          <cell r="J24">
            <v>33.840000000000003</v>
          </cell>
          <cell r="K24">
            <v>0.2</v>
          </cell>
        </row>
        <row r="25">
          <cell r="B25">
            <v>29.4375</v>
          </cell>
          <cell r="C25">
            <v>36</v>
          </cell>
          <cell r="D25">
            <v>23.5</v>
          </cell>
          <cell r="E25">
            <v>60.416666666666664</v>
          </cell>
          <cell r="F25">
            <v>80</v>
          </cell>
          <cell r="G25">
            <v>37</v>
          </cell>
          <cell r="H25">
            <v>15.120000000000001</v>
          </cell>
          <cell r="I25" t="str">
            <v>N</v>
          </cell>
          <cell r="J25">
            <v>36</v>
          </cell>
          <cell r="K25">
            <v>0</v>
          </cell>
        </row>
        <row r="26">
          <cell r="B26">
            <v>23.500000000000004</v>
          </cell>
          <cell r="C26">
            <v>32.4</v>
          </cell>
          <cell r="D26">
            <v>21.4</v>
          </cell>
          <cell r="E26">
            <v>77.25</v>
          </cell>
          <cell r="F26">
            <v>89</v>
          </cell>
          <cell r="G26">
            <v>41</v>
          </cell>
          <cell r="H26">
            <v>21.240000000000002</v>
          </cell>
          <cell r="I26" t="str">
            <v>S</v>
          </cell>
          <cell r="J26">
            <v>41.04</v>
          </cell>
          <cell r="K26">
            <v>0</v>
          </cell>
        </row>
        <row r="27">
          <cell r="B27">
            <v>23.191666666666666</v>
          </cell>
          <cell r="C27">
            <v>30.8</v>
          </cell>
          <cell r="D27">
            <v>17.8</v>
          </cell>
          <cell r="E27">
            <v>70.375</v>
          </cell>
          <cell r="F27">
            <v>82</v>
          </cell>
          <cell r="G27">
            <v>51</v>
          </cell>
          <cell r="H27">
            <v>13.68</v>
          </cell>
          <cell r="I27" t="str">
            <v>S</v>
          </cell>
          <cell r="J27">
            <v>26.64</v>
          </cell>
          <cell r="K27">
            <v>0</v>
          </cell>
        </row>
        <row r="28">
          <cell r="B28">
            <v>27.354166666666661</v>
          </cell>
          <cell r="C28">
            <v>35</v>
          </cell>
          <cell r="D28">
            <v>20.6</v>
          </cell>
          <cell r="E28">
            <v>64.875</v>
          </cell>
          <cell r="F28">
            <v>87</v>
          </cell>
          <cell r="G28">
            <v>37</v>
          </cell>
          <cell r="H28">
            <v>12.24</v>
          </cell>
          <cell r="I28" t="str">
            <v>N</v>
          </cell>
          <cell r="J28">
            <v>26.64</v>
          </cell>
          <cell r="K28">
            <v>0</v>
          </cell>
        </row>
        <row r="29">
          <cell r="B29">
            <v>30.549999999999997</v>
          </cell>
          <cell r="C29">
            <v>37.299999999999997</v>
          </cell>
          <cell r="D29">
            <v>24.6</v>
          </cell>
          <cell r="E29">
            <v>54.875</v>
          </cell>
          <cell r="F29">
            <v>75</v>
          </cell>
          <cell r="G29">
            <v>35</v>
          </cell>
          <cell r="H29">
            <v>14.04</v>
          </cell>
          <cell r="I29" t="str">
            <v>N</v>
          </cell>
          <cell r="J29">
            <v>30.6</v>
          </cell>
          <cell r="K29">
            <v>0</v>
          </cell>
        </row>
        <row r="30">
          <cell r="B30">
            <v>30.762500000000003</v>
          </cell>
          <cell r="C30">
            <v>38.200000000000003</v>
          </cell>
          <cell r="D30">
            <v>23.4</v>
          </cell>
          <cell r="E30">
            <v>54.5</v>
          </cell>
          <cell r="F30">
            <v>72</v>
          </cell>
          <cell r="G30">
            <v>32</v>
          </cell>
          <cell r="H30">
            <v>27.720000000000002</v>
          </cell>
          <cell r="I30" t="str">
            <v>N</v>
          </cell>
          <cell r="J30">
            <v>47.88</v>
          </cell>
          <cell r="K30">
            <v>0</v>
          </cell>
        </row>
        <row r="31">
          <cell r="B31">
            <v>27.583333333333329</v>
          </cell>
          <cell r="C31">
            <v>38.799999999999997</v>
          </cell>
          <cell r="D31">
            <v>22.8</v>
          </cell>
          <cell r="E31">
            <v>68.208333333333329</v>
          </cell>
          <cell r="F31">
            <v>84</v>
          </cell>
          <cell r="G31">
            <v>32</v>
          </cell>
          <cell r="H31">
            <v>25.2</v>
          </cell>
          <cell r="I31" t="str">
            <v>SE</v>
          </cell>
          <cell r="J31">
            <v>60.480000000000004</v>
          </cell>
          <cell r="K31">
            <v>0</v>
          </cell>
        </row>
        <row r="32">
          <cell r="B32">
            <v>24.708333333333339</v>
          </cell>
          <cell r="C32">
            <v>32.1</v>
          </cell>
          <cell r="D32">
            <v>19.8</v>
          </cell>
          <cell r="E32">
            <v>78.875</v>
          </cell>
          <cell r="F32">
            <v>91</v>
          </cell>
          <cell r="G32">
            <v>54</v>
          </cell>
          <cell r="H32">
            <v>11.520000000000001</v>
          </cell>
          <cell r="I32" t="str">
            <v>SE</v>
          </cell>
          <cell r="J32">
            <v>78.84</v>
          </cell>
          <cell r="K32">
            <v>0</v>
          </cell>
        </row>
        <row r="33">
          <cell r="B33">
            <v>27.487500000000001</v>
          </cell>
          <cell r="C33">
            <v>34.5</v>
          </cell>
          <cell r="D33">
            <v>22.9</v>
          </cell>
          <cell r="E33">
            <v>74.916666666666671</v>
          </cell>
          <cell r="F33">
            <v>93</v>
          </cell>
          <cell r="G33">
            <v>47</v>
          </cell>
          <cell r="H33">
            <v>17.28</v>
          </cell>
          <cell r="I33" t="str">
            <v>N</v>
          </cell>
          <cell r="J33">
            <v>46.800000000000004</v>
          </cell>
          <cell r="K33">
            <v>0</v>
          </cell>
        </row>
        <row r="34">
          <cell r="B34">
            <v>28.916666666666668</v>
          </cell>
          <cell r="C34">
            <v>34.299999999999997</v>
          </cell>
          <cell r="D34">
            <v>22.8</v>
          </cell>
          <cell r="E34">
            <v>64.541666666666671</v>
          </cell>
          <cell r="F34">
            <v>74</v>
          </cell>
          <cell r="G34">
            <v>49</v>
          </cell>
          <cell r="H34">
            <v>27</v>
          </cell>
          <cell r="I34" t="str">
            <v>N</v>
          </cell>
          <cell r="J34">
            <v>61.560000000000009</v>
          </cell>
          <cell r="K34">
            <v>0</v>
          </cell>
        </row>
        <row r="35">
          <cell r="B35">
            <v>25.316666666666666</v>
          </cell>
          <cell r="C35">
            <v>32.1</v>
          </cell>
          <cell r="D35">
            <v>20.6</v>
          </cell>
          <cell r="E35">
            <v>69.5</v>
          </cell>
          <cell r="F35">
            <v>88</v>
          </cell>
          <cell r="G35">
            <v>41</v>
          </cell>
          <cell r="H35">
            <v>17.64</v>
          </cell>
          <cell r="I35" t="str">
            <v>SE</v>
          </cell>
          <cell r="J35">
            <v>36.72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25.012499999999999</v>
          </cell>
          <cell r="C5">
            <v>35.6</v>
          </cell>
          <cell r="D5">
            <v>17.7</v>
          </cell>
          <cell r="E5">
            <v>31</v>
          </cell>
          <cell r="F5" t="str">
            <v>*</v>
          </cell>
          <cell r="G5" t="str">
            <v>*</v>
          </cell>
          <cell r="H5">
            <v>32.4</v>
          </cell>
          <cell r="I5" t="str">
            <v>NO</v>
          </cell>
          <cell r="J5">
            <v>66.600000000000009</v>
          </cell>
          <cell r="K5">
            <v>0</v>
          </cell>
        </row>
        <row r="6">
          <cell r="B6">
            <v>18.6875</v>
          </cell>
          <cell r="C6">
            <v>21.5</v>
          </cell>
          <cell r="D6">
            <v>17.399999999999999</v>
          </cell>
          <cell r="E6">
            <v>37.6</v>
          </cell>
          <cell r="F6">
            <v>100</v>
          </cell>
          <cell r="G6">
            <v>10</v>
          </cell>
          <cell r="H6">
            <v>19.079999999999998</v>
          </cell>
          <cell r="I6" t="str">
            <v>S</v>
          </cell>
          <cell r="J6">
            <v>45</v>
          </cell>
          <cell r="K6">
            <v>0.2</v>
          </cell>
        </row>
        <row r="7">
          <cell r="B7">
            <v>16.55833333333333</v>
          </cell>
          <cell r="C7">
            <v>24.8</v>
          </cell>
          <cell r="D7">
            <v>8.5</v>
          </cell>
          <cell r="E7" t="str">
            <v>*</v>
          </cell>
          <cell r="F7" t="str">
            <v>*</v>
          </cell>
          <cell r="G7" t="str">
            <v>*</v>
          </cell>
          <cell r="H7">
            <v>9.7200000000000006</v>
          </cell>
          <cell r="I7" t="str">
            <v>NE</v>
          </cell>
          <cell r="J7">
            <v>24.12</v>
          </cell>
          <cell r="K7">
            <v>0</v>
          </cell>
        </row>
        <row r="8">
          <cell r="B8">
            <v>19.058333333333334</v>
          </cell>
          <cell r="C8">
            <v>30.3</v>
          </cell>
          <cell r="D8">
            <v>7.1</v>
          </cell>
          <cell r="E8" t="str">
            <v>*</v>
          </cell>
          <cell r="F8" t="str">
            <v>*</v>
          </cell>
          <cell r="G8" t="str">
            <v>*</v>
          </cell>
          <cell r="H8">
            <v>15.48</v>
          </cell>
          <cell r="I8" t="str">
            <v>N</v>
          </cell>
          <cell r="J8">
            <v>38.159999999999997</v>
          </cell>
          <cell r="K8">
            <v>0.2</v>
          </cell>
        </row>
        <row r="9">
          <cell r="B9">
            <v>24.837500000000002</v>
          </cell>
          <cell r="C9">
            <v>36.9</v>
          </cell>
          <cell r="D9">
            <v>14.9</v>
          </cell>
          <cell r="E9" t="str">
            <v>*</v>
          </cell>
          <cell r="F9" t="str">
            <v>*</v>
          </cell>
          <cell r="G9" t="str">
            <v>*</v>
          </cell>
          <cell r="H9">
            <v>28.44</v>
          </cell>
          <cell r="I9" t="str">
            <v>N</v>
          </cell>
          <cell r="J9">
            <v>50.04</v>
          </cell>
          <cell r="K9">
            <v>0</v>
          </cell>
        </row>
        <row r="10">
          <cell r="B10">
            <v>27.387499999999999</v>
          </cell>
          <cell r="C10">
            <v>37.799999999999997</v>
          </cell>
          <cell r="D10">
            <v>19.3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20.52</v>
          </cell>
          <cell r="I10" t="str">
            <v>N</v>
          </cell>
          <cell r="J10">
            <v>38.880000000000003</v>
          </cell>
          <cell r="K10">
            <v>0</v>
          </cell>
        </row>
        <row r="11">
          <cell r="B11">
            <v>24.74166666666666</v>
          </cell>
          <cell r="C11">
            <v>30.6</v>
          </cell>
          <cell r="D11">
            <v>21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23.759999999999998</v>
          </cell>
          <cell r="I11" t="str">
            <v>NE</v>
          </cell>
          <cell r="J11">
            <v>55.800000000000004</v>
          </cell>
          <cell r="K11">
            <v>0.2</v>
          </cell>
        </row>
        <row r="12">
          <cell r="B12">
            <v>21.808333333333326</v>
          </cell>
          <cell r="C12">
            <v>28.8</v>
          </cell>
          <cell r="D12">
            <v>16.8</v>
          </cell>
          <cell r="E12" t="str">
            <v>*</v>
          </cell>
          <cell r="F12">
            <v>84</v>
          </cell>
          <cell r="G12" t="str">
            <v>*</v>
          </cell>
          <cell r="H12">
            <v>19.440000000000001</v>
          </cell>
          <cell r="I12" t="str">
            <v>NE</v>
          </cell>
          <cell r="J12">
            <v>41.4</v>
          </cell>
          <cell r="K12">
            <v>0</v>
          </cell>
        </row>
        <row r="13">
          <cell r="B13">
            <v>25.237500000000001</v>
          </cell>
          <cell r="C13">
            <v>34.299999999999997</v>
          </cell>
          <cell r="D13">
            <v>17.899999999999999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16.2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28.649999999999995</v>
          </cell>
          <cell r="C14">
            <v>38.200000000000003</v>
          </cell>
          <cell r="D14">
            <v>21.3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26.64</v>
          </cell>
          <cell r="I14" t="str">
            <v>NO</v>
          </cell>
          <cell r="J14">
            <v>46.080000000000005</v>
          </cell>
          <cell r="K14">
            <v>0</v>
          </cell>
        </row>
        <row r="15">
          <cell r="B15">
            <v>27.795833333333334</v>
          </cell>
          <cell r="C15">
            <v>38.299999999999997</v>
          </cell>
          <cell r="D15">
            <v>19.899999999999999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12.24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28.116666666666671</v>
          </cell>
          <cell r="C16">
            <v>38</v>
          </cell>
          <cell r="D16">
            <v>21.8</v>
          </cell>
          <cell r="E16">
            <v>52.5</v>
          </cell>
          <cell r="F16" t="str">
            <v>*</v>
          </cell>
          <cell r="G16" t="str">
            <v>*</v>
          </cell>
          <cell r="H16">
            <v>24.48</v>
          </cell>
          <cell r="I16" t="str">
            <v>N</v>
          </cell>
          <cell r="J16">
            <v>73.8</v>
          </cell>
          <cell r="K16">
            <v>0</v>
          </cell>
        </row>
        <row r="17">
          <cell r="B17">
            <v>25.608333333333338</v>
          </cell>
          <cell r="C17">
            <v>35.200000000000003</v>
          </cell>
          <cell r="D17">
            <v>20.100000000000001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30.6</v>
          </cell>
          <cell r="I17" t="str">
            <v>SE</v>
          </cell>
          <cell r="J17">
            <v>64.08</v>
          </cell>
          <cell r="K17">
            <v>0</v>
          </cell>
        </row>
        <row r="18">
          <cell r="B18">
            <v>21.741666666666671</v>
          </cell>
          <cell r="C18">
            <v>28.8</v>
          </cell>
          <cell r="D18">
            <v>17.600000000000001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21.96</v>
          </cell>
          <cell r="I18" t="str">
            <v>SE</v>
          </cell>
          <cell r="J18">
            <v>41.4</v>
          </cell>
          <cell r="K18">
            <v>0</v>
          </cell>
        </row>
        <row r="19">
          <cell r="B19">
            <v>22.854166666666661</v>
          </cell>
          <cell r="C19">
            <v>32.299999999999997</v>
          </cell>
          <cell r="D19">
            <v>15.7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14.04</v>
          </cell>
          <cell r="I19" t="str">
            <v>SE</v>
          </cell>
          <cell r="J19">
            <v>30.96</v>
          </cell>
          <cell r="K19">
            <v>0</v>
          </cell>
        </row>
        <row r="20">
          <cell r="B20">
            <v>25.870833333333334</v>
          </cell>
          <cell r="C20">
            <v>33.1</v>
          </cell>
          <cell r="D20">
            <v>20.399999999999999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15.120000000000001</v>
          </cell>
          <cell r="I20" t="str">
            <v>NE</v>
          </cell>
          <cell r="J20">
            <v>30.240000000000002</v>
          </cell>
          <cell r="K20">
            <v>0</v>
          </cell>
        </row>
        <row r="21">
          <cell r="B21">
            <v>27.920833333333331</v>
          </cell>
          <cell r="C21">
            <v>37.5</v>
          </cell>
          <cell r="D21">
            <v>21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13.32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30.541666666666661</v>
          </cell>
          <cell r="C22">
            <v>38.5</v>
          </cell>
          <cell r="D22">
            <v>24.1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25.56</v>
          </cell>
          <cell r="I22" t="str">
            <v>NO</v>
          </cell>
          <cell r="J22">
            <v>45.36</v>
          </cell>
          <cell r="K22">
            <v>0</v>
          </cell>
        </row>
        <row r="23">
          <cell r="B23">
            <v>25.354166666666661</v>
          </cell>
          <cell r="C23">
            <v>38.200000000000003</v>
          </cell>
          <cell r="D23">
            <v>20.100000000000001</v>
          </cell>
          <cell r="E23">
            <v>31</v>
          </cell>
          <cell r="F23">
            <v>94</v>
          </cell>
          <cell r="G23" t="str">
            <v>*</v>
          </cell>
          <cell r="H23">
            <v>36.36</v>
          </cell>
          <cell r="I23" t="str">
            <v>L</v>
          </cell>
          <cell r="J23">
            <v>71.28</v>
          </cell>
          <cell r="K23">
            <v>0</v>
          </cell>
        </row>
        <row r="24">
          <cell r="B24">
            <v>23.691666666666666</v>
          </cell>
          <cell r="C24">
            <v>29.3</v>
          </cell>
          <cell r="D24">
            <v>20</v>
          </cell>
          <cell r="E24" t="str">
            <v>*</v>
          </cell>
          <cell r="F24">
            <v>8</v>
          </cell>
          <cell r="G24" t="str">
            <v>*</v>
          </cell>
          <cell r="H24">
            <v>23.040000000000003</v>
          </cell>
          <cell r="I24" t="str">
            <v>NO</v>
          </cell>
          <cell r="J24">
            <v>41.4</v>
          </cell>
          <cell r="K24">
            <v>0</v>
          </cell>
        </row>
        <row r="25">
          <cell r="B25">
            <v>24.887500000000003</v>
          </cell>
          <cell r="C25">
            <v>29.6</v>
          </cell>
          <cell r="D25">
            <v>20.8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21.96</v>
          </cell>
          <cell r="I25" t="str">
            <v>NO</v>
          </cell>
          <cell r="J25">
            <v>42.480000000000004</v>
          </cell>
          <cell r="K25">
            <v>0</v>
          </cell>
        </row>
        <row r="26">
          <cell r="B26">
            <v>21.12916666666667</v>
          </cell>
          <cell r="C26">
            <v>25.1</v>
          </cell>
          <cell r="D26">
            <v>19</v>
          </cell>
          <cell r="E26">
            <v>49</v>
          </cell>
          <cell r="F26">
            <v>100</v>
          </cell>
          <cell r="G26">
            <v>15</v>
          </cell>
          <cell r="H26">
            <v>21.96</v>
          </cell>
          <cell r="I26" t="str">
            <v>NO</v>
          </cell>
          <cell r="J26">
            <v>40.680000000000007</v>
          </cell>
          <cell r="K26">
            <v>0</v>
          </cell>
        </row>
        <row r="27">
          <cell r="B27">
            <v>22.600000000000005</v>
          </cell>
          <cell r="C27">
            <v>29.4</v>
          </cell>
          <cell r="D27">
            <v>18</v>
          </cell>
          <cell r="E27">
            <v>16</v>
          </cell>
          <cell r="F27">
            <v>16</v>
          </cell>
          <cell r="G27" t="str">
            <v>*</v>
          </cell>
          <cell r="H27">
            <v>7.5600000000000005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25.479166666666671</v>
          </cell>
          <cell r="C28">
            <v>32.5</v>
          </cell>
          <cell r="D28">
            <v>19.7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11.520000000000001</v>
          </cell>
          <cell r="I28" t="str">
            <v>NE</v>
          </cell>
          <cell r="J28">
            <v>25.2</v>
          </cell>
          <cell r="K28">
            <v>0</v>
          </cell>
        </row>
        <row r="29">
          <cell r="B29">
            <v>26.787500000000005</v>
          </cell>
          <cell r="C29">
            <v>34.5</v>
          </cell>
          <cell r="D29">
            <v>21.9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15.840000000000002</v>
          </cell>
          <cell r="I29" t="str">
            <v>NE</v>
          </cell>
          <cell r="J29">
            <v>27.720000000000002</v>
          </cell>
          <cell r="K29">
            <v>0</v>
          </cell>
        </row>
        <row r="30">
          <cell r="B30">
            <v>23.150000000000002</v>
          </cell>
          <cell r="C30">
            <v>28.3</v>
          </cell>
          <cell r="D30">
            <v>18.5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23.040000000000003</v>
          </cell>
          <cell r="I30" t="str">
            <v>L</v>
          </cell>
          <cell r="J30">
            <v>44.64</v>
          </cell>
          <cell r="K30">
            <v>0</v>
          </cell>
        </row>
        <row r="31">
          <cell r="B31">
            <v>25.087500000000002</v>
          </cell>
          <cell r="C31">
            <v>35.799999999999997</v>
          </cell>
          <cell r="D31">
            <v>18.7</v>
          </cell>
          <cell r="E31" t="str">
            <v>*</v>
          </cell>
          <cell r="F31">
            <v>94</v>
          </cell>
          <cell r="G31" t="str">
            <v>*</v>
          </cell>
          <cell r="H31">
            <v>39.96</v>
          </cell>
          <cell r="I31" t="str">
            <v>O</v>
          </cell>
          <cell r="J31">
            <v>69.84</v>
          </cell>
          <cell r="K31">
            <v>0</v>
          </cell>
        </row>
        <row r="32">
          <cell r="B32">
            <v>23.379166666666666</v>
          </cell>
          <cell r="C32">
            <v>28.6</v>
          </cell>
          <cell r="D32">
            <v>19.600000000000001</v>
          </cell>
          <cell r="E32">
            <v>33.857142857142854</v>
          </cell>
          <cell r="F32">
            <v>63</v>
          </cell>
          <cell r="G32">
            <v>32</v>
          </cell>
          <cell r="H32">
            <v>23.400000000000002</v>
          </cell>
          <cell r="I32" t="str">
            <v>O</v>
          </cell>
          <cell r="J32">
            <v>38.159999999999997</v>
          </cell>
          <cell r="K32">
            <v>0</v>
          </cell>
        </row>
        <row r="33">
          <cell r="B33">
            <v>24.633333333333336</v>
          </cell>
          <cell r="C33">
            <v>31.1</v>
          </cell>
          <cell r="D33">
            <v>20.399999999999999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18.36</v>
          </cell>
          <cell r="I33" t="str">
            <v>NO</v>
          </cell>
          <cell r="J33">
            <v>33.840000000000003</v>
          </cell>
          <cell r="K33">
            <v>0</v>
          </cell>
        </row>
        <row r="34">
          <cell r="B34">
            <v>23.200000000000003</v>
          </cell>
          <cell r="C34">
            <v>30.5</v>
          </cell>
          <cell r="D34">
            <v>18.399999999999999</v>
          </cell>
          <cell r="E34">
            <v>43.8</v>
          </cell>
          <cell r="F34">
            <v>94</v>
          </cell>
          <cell r="G34">
            <v>11</v>
          </cell>
          <cell r="H34">
            <v>33.119999999999997</v>
          </cell>
          <cell r="I34" t="str">
            <v>NO</v>
          </cell>
          <cell r="J34">
            <v>78.12</v>
          </cell>
          <cell r="K34">
            <v>0</v>
          </cell>
        </row>
        <row r="35">
          <cell r="B35">
            <v>21.625</v>
          </cell>
          <cell r="C35">
            <v>29.4</v>
          </cell>
          <cell r="D35">
            <v>16.399999999999999</v>
          </cell>
          <cell r="E35">
            <v>25.666666666666668</v>
          </cell>
          <cell r="F35">
            <v>41</v>
          </cell>
          <cell r="G35">
            <v>11</v>
          </cell>
          <cell r="H35">
            <v>10.08</v>
          </cell>
          <cell r="I35" t="str">
            <v>L</v>
          </cell>
          <cell r="J35">
            <v>22.68</v>
          </cell>
          <cell r="K35">
            <v>0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24.554166666666664</v>
          </cell>
          <cell r="C5">
            <v>32.299999999999997</v>
          </cell>
          <cell r="D5">
            <v>19.399999999999999</v>
          </cell>
          <cell r="E5">
            <v>64.458333333333329</v>
          </cell>
          <cell r="F5">
            <v>85</v>
          </cell>
          <cell r="G5">
            <v>39</v>
          </cell>
          <cell r="H5">
            <v>23.400000000000002</v>
          </cell>
          <cell r="I5" t="str">
            <v>N</v>
          </cell>
          <cell r="J5">
            <v>58.32</v>
          </cell>
          <cell r="K5">
            <v>0</v>
          </cell>
        </row>
        <row r="6">
          <cell r="B6">
            <v>18.175000000000001</v>
          </cell>
          <cell r="C6">
            <v>26.5</v>
          </cell>
          <cell r="D6">
            <v>15.7</v>
          </cell>
          <cell r="E6">
            <v>88.666666666666671</v>
          </cell>
          <cell r="F6">
            <v>97</v>
          </cell>
          <cell r="G6">
            <v>62</v>
          </cell>
          <cell r="H6">
            <v>38.159999999999997</v>
          </cell>
          <cell r="I6" t="str">
            <v>S</v>
          </cell>
          <cell r="J6">
            <v>72.72</v>
          </cell>
          <cell r="K6">
            <v>69.599999999999994</v>
          </cell>
        </row>
        <row r="7">
          <cell r="B7">
            <v>18.216666666666665</v>
          </cell>
          <cell r="C7">
            <v>23.9</v>
          </cell>
          <cell r="D7">
            <v>14.5</v>
          </cell>
          <cell r="E7">
            <v>76.083333333333329</v>
          </cell>
          <cell r="F7">
            <v>98</v>
          </cell>
          <cell r="G7">
            <v>36</v>
          </cell>
          <cell r="H7">
            <v>24.48</v>
          </cell>
          <cell r="I7" t="str">
            <v>L</v>
          </cell>
          <cell r="J7">
            <v>36.36</v>
          </cell>
          <cell r="K7">
            <v>1.4000000000000001</v>
          </cell>
        </row>
        <row r="8">
          <cell r="B8">
            <v>19.724999999999998</v>
          </cell>
          <cell r="C8">
            <v>28.6</v>
          </cell>
          <cell r="D8">
            <v>12.9</v>
          </cell>
          <cell r="E8">
            <v>44.791666666666664</v>
          </cell>
          <cell r="F8">
            <v>65</v>
          </cell>
          <cell r="G8">
            <v>20</v>
          </cell>
          <cell r="H8">
            <v>18.720000000000002</v>
          </cell>
          <cell r="I8" t="str">
            <v>L</v>
          </cell>
          <cell r="J8">
            <v>42.480000000000004</v>
          </cell>
          <cell r="K8">
            <v>0</v>
          </cell>
        </row>
        <row r="9">
          <cell r="B9">
            <v>24.883333333333336</v>
          </cell>
          <cell r="C9">
            <v>34.6</v>
          </cell>
          <cell r="D9">
            <v>17.5</v>
          </cell>
          <cell r="E9">
            <v>46.833333333333336</v>
          </cell>
          <cell r="F9">
            <v>69</v>
          </cell>
          <cell r="G9">
            <v>23</v>
          </cell>
          <cell r="H9">
            <v>21.96</v>
          </cell>
          <cell r="I9" t="str">
            <v>L</v>
          </cell>
          <cell r="J9">
            <v>48.96</v>
          </cell>
          <cell r="K9">
            <v>0</v>
          </cell>
        </row>
        <row r="10">
          <cell r="B10">
            <v>27.900000000000006</v>
          </cell>
          <cell r="C10">
            <v>35.4</v>
          </cell>
          <cell r="D10">
            <v>21.5</v>
          </cell>
          <cell r="E10">
            <v>49.875</v>
          </cell>
          <cell r="F10">
            <v>73</v>
          </cell>
          <cell r="G10">
            <v>30</v>
          </cell>
          <cell r="H10">
            <v>23.040000000000003</v>
          </cell>
          <cell r="I10" t="str">
            <v>NO</v>
          </cell>
          <cell r="J10">
            <v>42.12</v>
          </cell>
          <cell r="K10">
            <v>0</v>
          </cell>
        </row>
        <row r="11">
          <cell r="B11">
            <v>25.125000000000004</v>
          </cell>
          <cell r="C11">
            <v>34.200000000000003</v>
          </cell>
          <cell r="D11">
            <v>20.3</v>
          </cell>
          <cell r="E11">
            <v>67.25</v>
          </cell>
          <cell r="F11">
            <v>91</v>
          </cell>
          <cell r="G11">
            <v>30</v>
          </cell>
          <cell r="H11">
            <v>12.24</v>
          </cell>
          <cell r="I11" t="str">
            <v>SE</v>
          </cell>
          <cell r="J11">
            <v>51.12</v>
          </cell>
          <cell r="K11">
            <v>1</v>
          </cell>
        </row>
        <row r="12">
          <cell r="B12">
            <v>24.125</v>
          </cell>
          <cell r="C12">
            <v>31.5</v>
          </cell>
          <cell r="D12">
            <v>19.100000000000001</v>
          </cell>
          <cell r="E12">
            <v>72.541666666666671</v>
          </cell>
          <cell r="F12">
            <v>95</v>
          </cell>
          <cell r="G12">
            <v>38</v>
          </cell>
          <cell r="H12">
            <v>10.44</v>
          </cell>
          <cell r="I12" t="str">
            <v>L</v>
          </cell>
          <cell r="J12">
            <v>30.240000000000002</v>
          </cell>
          <cell r="K12">
            <v>2.4</v>
          </cell>
        </row>
        <row r="13">
          <cell r="B13">
            <v>26.254166666666666</v>
          </cell>
          <cell r="C13">
            <v>35.799999999999997</v>
          </cell>
          <cell r="D13">
            <v>19.3</v>
          </cell>
          <cell r="E13">
            <v>60.666666666666664</v>
          </cell>
          <cell r="F13">
            <v>85</v>
          </cell>
          <cell r="G13">
            <v>29</v>
          </cell>
          <cell r="H13">
            <v>19.8</v>
          </cell>
          <cell r="I13" t="str">
            <v>L</v>
          </cell>
          <cell r="J13">
            <v>42.12</v>
          </cell>
          <cell r="K13">
            <v>0.4</v>
          </cell>
        </row>
        <row r="14">
          <cell r="B14">
            <v>27.087499999999995</v>
          </cell>
          <cell r="C14">
            <v>35.200000000000003</v>
          </cell>
          <cell r="D14">
            <v>20.6</v>
          </cell>
          <cell r="E14">
            <v>59.416666666666664</v>
          </cell>
          <cell r="F14">
            <v>89</v>
          </cell>
          <cell r="G14">
            <v>28</v>
          </cell>
          <cell r="H14">
            <v>17.28</v>
          </cell>
          <cell r="I14" t="str">
            <v>SE</v>
          </cell>
          <cell r="J14">
            <v>51.480000000000004</v>
          </cell>
          <cell r="K14">
            <v>0.2</v>
          </cell>
        </row>
        <row r="15">
          <cell r="B15">
            <v>28.620833333333334</v>
          </cell>
          <cell r="C15">
            <v>37.299999999999997</v>
          </cell>
          <cell r="D15">
            <v>19.899999999999999</v>
          </cell>
          <cell r="E15">
            <v>50.958333333333336</v>
          </cell>
          <cell r="F15">
            <v>88</v>
          </cell>
          <cell r="G15">
            <v>19</v>
          </cell>
          <cell r="H15">
            <v>11.520000000000001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28.558333333333326</v>
          </cell>
          <cell r="C16">
            <v>36.200000000000003</v>
          </cell>
          <cell r="D16">
            <v>22.2</v>
          </cell>
          <cell r="E16">
            <v>50.833333333333336</v>
          </cell>
          <cell r="F16">
            <v>73</v>
          </cell>
          <cell r="G16">
            <v>24</v>
          </cell>
          <cell r="H16">
            <v>19.079999999999998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26.2</v>
          </cell>
          <cell r="C17">
            <v>35.799999999999997</v>
          </cell>
          <cell r="D17">
            <v>21.2</v>
          </cell>
          <cell r="E17">
            <v>60.708333333333336</v>
          </cell>
          <cell r="F17">
            <v>84</v>
          </cell>
          <cell r="G17">
            <v>23</v>
          </cell>
          <cell r="H17">
            <v>33.119999999999997</v>
          </cell>
          <cell r="I17" t="str">
            <v>SO</v>
          </cell>
          <cell r="J17">
            <v>50.4</v>
          </cell>
          <cell r="K17">
            <v>0</v>
          </cell>
        </row>
        <row r="18">
          <cell r="B18">
            <v>20.508333333333333</v>
          </cell>
          <cell r="C18">
            <v>25</v>
          </cell>
          <cell r="D18">
            <v>17.3</v>
          </cell>
          <cell r="E18">
            <v>85.375</v>
          </cell>
          <cell r="F18">
            <v>98</v>
          </cell>
          <cell r="G18">
            <v>65</v>
          </cell>
          <cell r="H18">
            <v>25.92</v>
          </cell>
          <cell r="I18" t="str">
            <v>SO</v>
          </cell>
          <cell r="J18">
            <v>37.800000000000004</v>
          </cell>
          <cell r="K18">
            <v>0</v>
          </cell>
        </row>
        <row r="19">
          <cell r="B19">
            <v>22.945833333333329</v>
          </cell>
          <cell r="C19">
            <v>32</v>
          </cell>
          <cell r="D19">
            <v>16.2</v>
          </cell>
          <cell r="E19">
            <v>68.916666666666671</v>
          </cell>
          <cell r="F19">
            <v>91</v>
          </cell>
          <cell r="G19">
            <v>41</v>
          </cell>
          <cell r="H19">
            <v>20.52</v>
          </cell>
          <cell r="I19" t="str">
            <v>S</v>
          </cell>
          <cell r="J19">
            <v>32.04</v>
          </cell>
          <cell r="K19">
            <v>0</v>
          </cell>
        </row>
        <row r="20">
          <cell r="B20">
            <v>26.645833333333332</v>
          </cell>
          <cell r="C20">
            <v>34.200000000000003</v>
          </cell>
          <cell r="D20">
            <v>21.7</v>
          </cell>
          <cell r="E20">
            <v>58.041666666666664</v>
          </cell>
          <cell r="F20">
            <v>78</v>
          </cell>
          <cell r="G20">
            <v>28</v>
          </cell>
          <cell r="H20">
            <v>17.28</v>
          </cell>
          <cell r="I20" t="str">
            <v>L</v>
          </cell>
          <cell r="J20">
            <v>42.480000000000004</v>
          </cell>
          <cell r="K20">
            <v>0</v>
          </cell>
        </row>
        <row r="21">
          <cell r="B21">
            <v>28.945833333333336</v>
          </cell>
          <cell r="C21">
            <v>37.5</v>
          </cell>
          <cell r="D21">
            <v>22.7</v>
          </cell>
          <cell r="E21">
            <v>48.791666666666664</v>
          </cell>
          <cell r="F21">
            <v>70</v>
          </cell>
          <cell r="G21">
            <v>22</v>
          </cell>
          <cell r="H21">
            <v>23.040000000000003</v>
          </cell>
          <cell r="I21" t="str">
            <v>L</v>
          </cell>
          <cell r="J21">
            <v>43.56</v>
          </cell>
          <cell r="K21">
            <v>0</v>
          </cell>
        </row>
        <row r="22">
          <cell r="B22">
            <v>25.933333333333326</v>
          </cell>
          <cell r="C22">
            <v>31.7</v>
          </cell>
          <cell r="D22">
            <v>20.100000000000001</v>
          </cell>
          <cell r="E22">
            <v>66.666666666666671</v>
          </cell>
          <cell r="F22">
            <v>96</v>
          </cell>
          <cell r="G22">
            <v>41</v>
          </cell>
          <cell r="H22">
            <v>45.72</v>
          </cell>
          <cell r="I22" t="str">
            <v>S</v>
          </cell>
          <cell r="J22">
            <v>90</v>
          </cell>
          <cell r="K22">
            <v>4.2</v>
          </cell>
        </row>
        <row r="23">
          <cell r="B23">
            <v>25.391666666666669</v>
          </cell>
          <cell r="C23">
            <v>31.9</v>
          </cell>
          <cell r="D23">
            <v>21.6</v>
          </cell>
          <cell r="E23">
            <v>70.833333333333329</v>
          </cell>
          <cell r="F23">
            <v>90</v>
          </cell>
          <cell r="G23">
            <v>41</v>
          </cell>
          <cell r="H23">
            <v>27.36</v>
          </cell>
          <cell r="I23" t="str">
            <v>L</v>
          </cell>
          <cell r="J23">
            <v>48.24</v>
          </cell>
          <cell r="K23">
            <v>1.7999999999999998</v>
          </cell>
        </row>
        <row r="24">
          <cell r="B24">
            <v>21.633333333333336</v>
          </cell>
          <cell r="C24">
            <v>25.4</v>
          </cell>
          <cell r="D24">
            <v>19.2</v>
          </cell>
          <cell r="E24">
            <v>82.458333333333329</v>
          </cell>
          <cell r="F24">
            <v>94</v>
          </cell>
          <cell r="G24">
            <v>59</v>
          </cell>
          <cell r="H24">
            <v>26.28</v>
          </cell>
          <cell r="I24" t="str">
            <v>L</v>
          </cell>
          <cell r="J24">
            <v>55.800000000000004</v>
          </cell>
          <cell r="K24">
            <v>0.4</v>
          </cell>
        </row>
        <row r="25">
          <cell r="B25">
            <v>22.779166666666665</v>
          </cell>
          <cell r="C25">
            <v>27.5</v>
          </cell>
          <cell r="D25">
            <v>20.3</v>
          </cell>
          <cell r="E25">
            <v>78.416666666666671</v>
          </cell>
          <cell r="F25">
            <v>89</v>
          </cell>
          <cell r="G25">
            <v>61</v>
          </cell>
          <cell r="H25">
            <v>2.52</v>
          </cell>
          <cell r="I25" t="str">
            <v>L</v>
          </cell>
          <cell r="J25">
            <v>45</v>
          </cell>
          <cell r="K25">
            <v>0.4</v>
          </cell>
        </row>
        <row r="26">
          <cell r="B26">
            <v>20.249999999999996</v>
          </cell>
          <cell r="C26">
            <v>24.1</v>
          </cell>
          <cell r="D26">
            <v>17.899999999999999</v>
          </cell>
          <cell r="E26">
            <v>86.541666666666671</v>
          </cell>
          <cell r="F26">
            <v>94</v>
          </cell>
          <cell r="G26">
            <v>74</v>
          </cell>
          <cell r="H26">
            <v>13.68</v>
          </cell>
          <cell r="I26" t="str">
            <v>N</v>
          </cell>
          <cell r="J26">
            <v>42.480000000000004</v>
          </cell>
          <cell r="K26">
            <v>0.2</v>
          </cell>
        </row>
        <row r="27">
          <cell r="B27">
            <v>21.954166666666666</v>
          </cell>
          <cell r="C27">
            <v>28.4</v>
          </cell>
          <cell r="D27">
            <v>17.7</v>
          </cell>
          <cell r="E27">
            <v>75.166666666666671</v>
          </cell>
          <cell r="F27">
            <v>95</v>
          </cell>
          <cell r="G27">
            <v>48</v>
          </cell>
          <cell r="H27">
            <v>10.8</v>
          </cell>
          <cell r="I27" t="str">
            <v>L</v>
          </cell>
          <cell r="J27">
            <v>28.44</v>
          </cell>
          <cell r="K27">
            <v>0.4</v>
          </cell>
        </row>
        <row r="28">
          <cell r="B28">
            <v>24.050000000000008</v>
          </cell>
          <cell r="C28">
            <v>31</v>
          </cell>
          <cell r="D28">
            <v>19.5</v>
          </cell>
          <cell r="E28">
            <v>69.375</v>
          </cell>
          <cell r="F28">
            <v>88</v>
          </cell>
          <cell r="G28">
            <v>43</v>
          </cell>
          <cell r="H28">
            <v>11.879999999999999</v>
          </cell>
          <cell r="I28" t="str">
            <v>L</v>
          </cell>
          <cell r="J28">
            <v>39.6</v>
          </cell>
          <cell r="K28">
            <v>0.2</v>
          </cell>
        </row>
        <row r="29">
          <cell r="B29">
            <v>25.683333333333334</v>
          </cell>
          <cell r="C29">
            <v>33</v>
          </cell>
          <cell r="D29">
            <v>20.7</v>
          </cell>
          <cell r="E29">
            <v>64.75</v>
          </cell>
          <cell r="F29">
            <v>84</v>
          </cell>
          <cell r="G29">
            <v>33</v>
          </cell>
          <cell r="H29">
            <v>12.24</v>
          </cell>
          <cell r="I29" t="str">
            <v>L</v>
          </cell>
          <cell r="J29">
            <v>33.480000000000004</v>
          </cell>
          <cell r="K29">
            <v>0.2</v>
          </cell>
        </row>
        <row r="30">
          <cell r="B30">
            <v>27.370833333333334</v>
          </cell>
          <cell r="C30">
            <v>35.1</v>
          </cell>
          <cell r="D30">
            <v>21.8</v>
          </cell>
          <cell r="E30">
            <v>61.583333333333336</v>
          </cell>
          <cell r="F30">
            <v>87</v>
          </cell>
          <cell r="G30">
            <v>28</v>
          </cell>
          <cell r="H30">
            <v>24.840000000000003</v>
          </cell>
          <cell r="I30" t="str">
            <v>L</v>
          </cell>
          <cell r="J30">
            <v>43.92</v>
          </cell>
          <cell r="K30">
            <v>3.6</v>
          </cell>
        </row>
        <row r="31">
          <cell r="B31">
            <v>26.516666666666669</v>
          </cell>
          <cell r="C31">
            <v>32.9</v>
          </cell>
          <cell r="D31">
            <v>20.8</v>
          </cell>
          <cell r="E31">
            <v>62.333333333333336</v>
          </cell>
          <cell r="F31">
            <v>88</v>
          </cell>
          <cell r="G31">
            <v>42</v>
          </cell>
          <cell r="H31">
            <v>40.680000000000007</v>
          </cell>
          <cell r="I31" t="str">
            <v>NO</v>
          </cell>
          <cell r="J31">
            <v>63.72</v>
          </cell>
          <cell r="K31">
            <v>1.7999999999999998</v>
          </cell>
        </row>
        <row r="32">
          <cell r="B32">
            <v>22.408333333333331</v>
          </cell>
          <cell r="C32">
            <v>26.4</v>
          </cell>
          <cell r="D32">
            <v>19.8</v>
          </cell>
          <cell r="E32">
            <v>77.375</v>
          </cell>
          <cell r="F32">
            <v>91</v>
          </cell>
          <cell r="G32">
            <v>50</v>
          </cell>
          <cell r="H32">
            <v>37.800000000000004</v>
          </cell>
          <cell r="I32" t="str">
            <v>NO</v>
          </cell>
          <cell r="J32">
            <v>67.319999999999993</v>
          </cell>
          <cell r="K32">
            <v>2.2000000000000002</v>
          </cell>
        </row>
        <row r="33">
          <cell r="B33">
            <v>22.841666666666672</v>
          </cell>
          <cell r="C33">
            <v>28.7</v>
          </cell>
          <cell r="D33">
            <v>19.5</v>
          </cell>
          <cell r="E33">
            <v>77.166666666666671</v>
          </cell>
          <cell r="F33">
            <v>91</v>
          </cell>
          <cell r="G33">
            <v>53</v>
          </cell>
          <cell r="H33">
            <v>7.5600000000000005</v>
          </cell>
          <cell r="I33" t="str">
            <v>N</v>
          </cell>
          <cell r="J33">
            <v>23.759999999999998</v>
          </cell>
          <cell r="K33">
            <v>0.2</v>
          </cell>
        </row>
        <row r="34">
          <cell r="B34">
            <v>24.637499999999999</v>
          </cell>
          <cell r="C34">
            <v>31.3</v>
          </cell>
          <cell r="D34">
            <v>17.899999999999999</v>
          </cell>
          <cell r="E34">
            <v>72.125</v>
          </cell>
          <cell r="F34">
            <v>91</v>
          </cell>
          <cell r="G34">
            <v>48</v>
          </cell>
          <cell r="H34">
            <v>36.36</v>
          </cell>
          <cell r="I34" t="str">
            <v>NO</v>
          </cell>
          <cell r="J34">
            <v>59.4</v>
          </cell>
          <cell r="K34">
            <v>0.2</v>
          </cell>
        </row>
        <row r="35">
          <cell r="B35">
            <v>19.508333333333329</v>
          </cell>
          <cell r="C35">
            <v>23.1</v>
          </cell>
          <cell r="D35">
            <v>17.5</v>
          </cell>
          <cell r="E35">
            <v>90.916666666666671</v>
          </cell>
          <cell r="F35">
            <v>95</v>
          </cell>
          <cell r="G35">
            <v>78</v>
          </cell>
          <cell r="H35">
            <v>2.16</v>
          </cell>
          <cell r="I35" t="str">
            <v>L</v>
          </cell>
          <cell r="J35">
            <v>36.72</v>
          </cell>
          <cell r="K35">
            <v>2.2000000000000002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24.693333333333335</v>
          </cell>
          <cell r="C5">
            <v>32.6</v>
          </cell>
          <cell r="D5">
            <v>17.899999999999999</v>
          </cell>
          <cell r="E5">
            <v>67.533333333333331</v>
          </cell>
          <cell r="F5">
            <v>94</v>
          </cell>
          <cell r="G5">
            <v>43</v>
          </cell>
          <cell r="H5">
            <v>27.36</v>
          </cell>
          <cell r="I5" t="str">
            <v>N</v>
          </cell>
          <cell r="J5">
            <v>66.239999999999995</v>
          </cell>
          <cell r="K5">
            <v>24.4</v>
          </cell>
        </row>
        <row r="6">
          <cell r="B6">
            <v>17.974999999999998</v>
          </cell>
          <cell r="C6">
            <v>21.4</v>
          </cell>
          <cell r="D6">
            <v>14.9</v>
          </cell>
          <cell r="E6">
            <v>65.166666666666671</v>
          </cell>
          <cell r="F6">
            <v>94</v>
          </cell>
          <cell r="G6">
            <v>41</v>
          </cell>
          <cell r="H6">
            <v>12.96</v>
          </cell>
          <cell r="I6" t="str">
            <v>SO</v>
          </cell>
          <cell r="J6">
            <v>36</v>
          </cell>
          <cell r="K6">
            <v>0</v>
          </cell>
        </row>
        <row r="7">
          <cell r="B7">
            <v>21.133333333333333</v>
          </cell>
          <cell r="C7">
            <v>26.7</v>
          </cell>
          <cell r="D7">
            <v>11.7</v>
          </cell>
          <cell r="E7">
            <v>37.866666666666667</v>
          </cell>
          <cell r="F7">
            <v>80</v>
          </cell>
          <cell r="G7">
            <v>17</v>
          </cell>
          <cell r="H7">
            <v>1.4400000000000002</v>
          </cell>
          <cell r="I7" t="str">
            <v>NE</v>
          </cell>
          <cell r="J7">
            <v>20.16</v>
          </cell>
          <cell r="K7">
            <v>0</v>
          </cell>
        </row>
        <row r="8">
          <cell r="B8">
            <v>22.772222222222222</v>
          </cell>
          <cell r="C8">
            <v>29.3</v>
          </cell>
          <cell r="D8">
            <v>15.9</v>
          </cell>
          <cell r="E8">
            <v>33.777777777777779</v>
          </cell>
          <cell r="F8">
            <v>53</v>
          </cell>
          <cell r="G8">
            <v>17</v>
          </cell>
          <cell r="H8">
            <v>20.16</v>
          </cell>
          <cell r="I8" t="str">
            <v>NE</v>
          </cell>
          <cell r="J8">
            <v>39.6</v>
          </cell>
          <cell r="K8">
            <v>0</v>
          </cell>
        </row>
        <row r="9">
          <cell r="B9">
            <v>25.352380952380951</v>
          </cell>
          <cell r="C9">
            <v>34.299999999999997</v>
          </cell>
          <cell r="D9">
            <v>17.7</v>
          </cell>
          <cell r="E9">
            <v>41.238095238095241</v>
          </cell>
          <cell r="F9">
            <v>65</v>
          </cell>
          <cell r="G9">
            <v>25</v>
          </cell>
          <cell r="H9">
            <v>26.28</v>
          </cell>
          <cell r="I9" t="str">
            <v>NE</v>
          </cell>
          <cell r="J9">
            <v>49.32</v>
          </cell>
          <cell r="K9">
            <v>0</v>
          </cell>
        </row>
        <row r="10">
          <cell r="B10">
            <v>29.079999999999995</v>
          </cell>
          <cell r="C10">
            <v>36.299999999999997</v>
          </cell>
          <cell r="D10">
            <v>20.9</v>
          </cell>
          <cell r="E10">
            <v>45.65</v>
          </cell>
          <cell r="F10">
            <v>73</v>
          </cell>
          <cell r="G10">
            <v>29</v>
          </cell>
          <cell r="H10">
            <v>18.720000000000002</v>
          </cell>
          <cell r="I10" t="str">
            <v>NE</v>
          </cell>
          <cell r="J10">
            <v>39.96</v>
          </cell>
          <cell r="K10">
            <v>1</v>
          </cell>
        </row>
        <row r="11">
          <cell r="B11">
            <v>22.40625</v>
          </cell>
          <cell r="C11">
            <v>26.3</v>
          </cell>
          <cell r="D11">
            <v>18.7</v>
          </cell>
          <cell r="E11">
            <v>79.9375</v>
          </cell>
          <cell r="F11">
            <v>94</v>
          </cell>
          <cell r="G11">
            <v>65</v>
          </cell>
          <cell r="H11">
            <v>23.400000000000002</v>
          </cell>
          <cell r="I11" t="str">
            <v>NE</v>
          </cell>
          <cell r="J11">
            <v>40.32</v>
          </cell>
          <cell r="K11">
            <v>0</v>
          </cell>
        </row>
        <row r="12">
          <cell r="B12">
            <v>23.759999999999994</v>
          </cell>
          <cell r="C12">
            <v>28.2</v>
          </cell>
          <cell r="D12">
            <v>18.5</v>
          </cell>
          <cell r="E12">
            <v>67.599999999999994</v>
          </cell>
          <cell r="F12">
            <v>92</v>
          </cell>
          <cell r="G12">
            <v>46</v>
          </cell>
          <cell r="H12">
            <v>27.720000000000002</v>
          </cell>
          <cell r="I12" t="str">
            <v>NE</v>
          </cell>
          <cell r="J12">
            <v>52.56</v>
          </cell>
          <cell r="K12">
            <v>0</v>
          </cell>
        </row>
        <row r="13">
          <cell r="B13">
            <v>22.766666666666662</v>
          </cell>
          <cell r="C13">
            <v>25.7</v>
          </cell>
          <cell r="D13">
            <v>19</v>
          </cell>
          <cell r="E13">
            <v>71.333333333333329</v>
          </cell>
          <cell r="F13">
            <v>93</v>
          </cell>
          <cell r="G13">
            <v>59</v>
          </cell>
          <cell r="H13">
            <v>23.400000000000002</v>
          </cell>
          <cell r="I13" t="str">
            <v>L</v>
          </cell>
          <cell r="J13">
            <v>59.4</v>
          </cell>
          <cell r="K13">
            <v>0</v>
          </cell>
        </row>
        <row r="14">
          <cell r="B14">
            <v>26.299999999999994</v>
          </cell>
          <cell r="C14">
            <v>32.9</v>
          </cell>
          <cell r="D14">
            <v>20.399999999999999</v>
          </cell>
          <cell r="E14">
            <v>68.777777777777771</v>
          </cell>
          <cell r="F14">
            <v>87</v>
          </cell>
          <cell r="G14">
            <v>51</v>
          </cell>
          <cell r="H14">
            <v>12.96</v>
          </cell>
          <cell r="I14" t="str">
            <v>L</v>
          </cell>
          <cell r="J14">
            <v>33.480000000000004</v>
          </cell>
          <cell r="K14">
            <v>0.2</v>
          </cell>
        </row>
        <row r="15">
          <cell r="B15">
            <v>28.274999999999999</v>
          </cell>
          <cell r="C15">
            <v>37</v>
          </cell>
          <cell r="D15">
            <v>22.4</v>
          </cell>
          <cell r="E15">
            <v>61.875</v>
          </cell>
          <cell r="F15">
            <v>85</v>
          </cell>
          <cell r="G15">
            <v>32</v>
          </cell>
          <cell r="H15">
            <v>30.240000000000002</v>
          </cell>
          <cell r="I15" t="str">
            <v>NE</v>
          </cell>
          <cell r="J15">
            <v>49.32</v>
          </cell>
          <cell r="K15">
            <v>2.8</v>
          </cell>
        </row>
        <row r="16">
          <cell r="B16">
            <v>27.360000000000003</v>
          </cell>
          <cell r="C16">
            <v>33.4</v>
          </cell>
          <cell r="D16">
            <v>22.2</v>
          </cell>
          <cell r="E16">
            <v>60.7</v>
          </cell>
          <cell r="F16">
            <v>83</v>
          </cell>
          <cell r="G16">
            <v>41</v>
          </cell>
          <cell r="H16">
            <v>16.920000000000002</v>
          </cell>
          <cell r="I16" t="str">
            <v>N</v>
          </cell>
          <cell r="J16">
            <v>49.32</v>
          </cell>
          <cell r="K16">
            <v>0.2</v>
          </cell>
        </row>
        <row r="17">
          <cell r="B17">
            <v>23.137500000000003</v>
          </cell>
          <cell r="C17">
            <v>27.1</v>
          </cell>
          <cell r="D17">
            <v>20.399999999999999</v>
          </cell>
          <cell r="E17">
            <v>83.125</v>
          </cell>
          <cell r="F17">
            <v>90</v>
          </cell>
          <cell r="G17">
            <v>70</v>
          </cell>
          <cell r="H17">
            <v>3.6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19.950000000000003</v>
          </cell>
          <cell r="C18">
            <v>21.3</v>
          </cell>
          <cell r="D18">
            <v>16.7</v>
          </cell>
          <cell r="E18">
            <v>71.875</v>
          </cell>
          <cell r="F18">
            <v>88</v>
          </cell>
          <cell r="G18">
            <v>65</v>
          </cell>
          <cell r="H18">
            <v>7.2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25.816666666666666</v>
          </cell>
          <cell r="C19">
            <v>30.1</v>
          </cell>
          <cell r="D19">
            <v>16.3</v>
          </cell>
          <cell r="E19">
            <v>48.416666666666664</v>
          </cell>
          <cell r="F19">
            <v>78</v>
          </cell>
          <cell r="G19">
            <v>33</v>
          </cell>
          <cell r="H19">
            <v>6.48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28.200000000000003</v>
          </cell>
          <cell r="C20">
            <v>31.9</v>
          </cell>
          <cell r="D20">
            <v>21.5</v>
          </cell>
          <cell r="E20">
            <v>51.333333333333336</v>
          </cell>
          <cell r="F20">
            <v>74</v>
          </cell>
          <cell r="G20">
            <v>41</v>
          </cell>
          <cell r="H20">
            <v>15.840000000000002</v>
          </cell>
          <cell r="I20" t="str">
            <v>NE</v>
          </cell>
          <cell r="J20">
            <v>36.72</v>
          </cell>
          <cell r="K20">
            <v>0</v>
          </cell>
        </row>
        <row r="21">
          <cell r="B21">
            <v>29.112500000000001</v>
          </cell>
          <cell r="C21">
            <v>34.9</v>
          </cell>
          <cell r="D21">
            <v>22.2</v>
          </cell>
          <cell r="E21">
            <v>49.75</v>
          </cell>
          <cell r="F21">
            <v>68</v>
          </cell>
          <cell r="G21">
            <v>33</v>
          </cell>
          <cell r="H21">
            <v>24.12</v>
          </cell>
          <cell r="I21" t="str">
            <v>NE</v>
          </cell>
          <cell r="J21">
            <v>43.2</v>
          </cell>
          <cell r="K21">
            <v>0</v>
          </cell>
        </row>
        <row r="22">
          <cell r="B22">
            <v>30.862500000000001</v>
          </cell>
          <cell r="C22">
            <v>37.200000000000003</v>
          </cell>
          <cell r="D22">
            <v>21.2</v>
          </cell>
          <cell r="E22">
            <v>49.6875</v>
          </cell>
          <cell r="F22">
            <v>88</v>
          </cell>
          <cell r="G22">
            <v>30</v>
          </cell>
          <cell r="H22">
            <v>22.32</v>
          </cell>
          <cell r="I22" t="str">
            <v>NE</v>
          </cell>
          <cell r="J22">
            <v>87.84</v>
          </cell>
          <cell r="K22">
            <v>23.200000000000003</v>
          </cell>
        </row>
        <row r="23">
          <cell r="B23">
            <v>21.8</v>
          </cell>
          <cell r="C23">
            <v>27.5</v>
          </cell>
          <cell r="D23">
            <v>18.399999999999999</v>
          </cell>
          <cell r="E23">
            <v>78.5</v>
          </cell>
          <cell r="F23">
            <v>91</v>
          </cell>
          <cell r="G23">
            <v>60</v>
          </cell>
          <cell r="H23">
            <v>38.519999999999996</v>
          </cell>
          <cell r="I23" t="str">
            <v>SE</v>
          </cell>
          <cell r="J23">
            <v>69.48</v>
          </cell>
          <cell r="K23">
            <v>3.8000000000000003</v>
          </cell>
        </row>
        <row r="24">
          <cell r="B24">
            <v>24.533333333333335</v>
          </cell>
          <cell r="C24">
            <v>27.6</v>
          </cell>
          <cell r="D24">
            <v>19.2</v>
          </cell>
          <cell r="E24">
            <v>72.25</v>
          </cell>
          <cell r="F24">
            <v>87</v>
          </cell>
          <cell r="G24">
            <v>61</v>
          </cell>
          <cell r="H24">
            <v>14.76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25.9</v>
          </cell>
          <cell r="C25">
            <v>29.5</v>
          </cell>
          <cell r="D25">
            <v>22.8</v>
          </cell>
          <cell r="E25">
            <v>73.8</v>
          </cell>
          <cell r="F25">
            <v>88</v>
          </cell>
          <cell r="G25">
            <v>59</v>
          </cell>
          <cell r="H25">
            <v>14.4</v>
          </cell>
          <cell r="I25" t="str">
            <v>N</v>
          </cell>
          <cell r="J25">
            <v>30.6</v>
          </cell>
          <cell r="K25">
            <v>1.2</v>
          </cell>
        </row>
        <row r="26">
          <cell r="B26">
            <v>20.166666666666664</v>
          </cell>
          <cell r="C26">
            <v>21.5</v>
          </cell>
          <cell r="D26">
            <v>19.100000000000001</v>
          </cell>
          <cell r="E26">
            <v>83.222222222222229</v>
          </cell>
          <cell r="F26">
            <v>91</v>
          </cell>
          <cell r="G26">
            <v>77</v>
          </cell>
          <cell r="H26">
            <v>16.559999999999999</v>
          </cell>
          <cell r="I26" t="str">
            <v>S</v>
          </cell>
          <cell r="J26">
            <v>36.72</v>
          </cell>
          <cell r="K26">
            <v>0.2</v>
          </cell>
        </row>
        <row r="27">
          <cell r="B27">
            <v>24.591666666666669</v>
          </cell>
          <cell r="C27">
            <v>28.2</v>
          </cell>
          <cell r="D27">
            <v>16.2</v>
          </cell>
          <cell r="E27">
            <v>55.083333333333336</v>
          </cell>
          <cell r="F27">
            <v>73</v>
          </cell>
          <cell r="G27">
            <v>40</v>
          </cell>
          <cell r="H27">
            <v>8.64</v>
          </cell>
          <cell r="I27" t="str">
            <v>L</v>
          </cell>
          <cell r="J27">
            <v>23.400000000000002</v>
          </cell>
          <cell r="K27">
            <v>0</v>
          </cell>
        </row>
        <row r="28">
          <cell r="B28">
            <v>26.16</v>
          </cell>
          <cell r="C28">
            <v>30.8</v>
          </cell>
          <cell r="D28">
            <v>20.7</v>
          </cell>
          <cell r="E28">
            <v>61.266666666666666</v>
          </cell>
          <cell r="F28">
            <v>82</v>
          </cell>
          <cell r="G28">
            <v>45</v>
          </cell>
          <cell r="H28">
            <v>16.920000000000002</v>
          </cell>
          <cell r="I28" t="str">
            <v>NE</v>
          </cell>
          <cell r="J28">
            <v>31.680000000000003</v>
          </cell>
          <cell r="K28">
            <v>0</v>
          </cell>
        </row>
        <row r="29">
          <cell r="B29">
            <v>22.211111111111116</v>
          </cell>
          <cell r="C29">
            <v>27.8</v>
          </cell>
          <cell r="D29">
            <v>19.5</v>
          </cell>
          <cell r="E29">
            <v>72.166666666666671</v>
          </cell>
          <cell r="F29">
            <v>86</v>
          </cell>
          <cell r="G29">
            <v>55</v>
          </cell>
          <cell r="H29">
            <v>29.880000000000003</v>
          </cell>
          <cell r="I29" t="str">
            <v>SE</v>
          </cell>
          <cell r="J29">
            <v>52.2</v>
          </cell>
          <cell r="K29">
            <v>0.4</v>
          </cell>
        </row>
        <row r="30">
          <cell r="B30">
            <v>19.328571428571429</v>
          </cell>
          <cell r="C30">
            <v>20.8</v>
          </cell>
          <cell r="D30">
            <v>17.8</v>
          </cell>
          <cell r="E30">
            <v>86</v>
          </cell>
          <cell r="F30">
            <v>95</v>
          </cell>
          <cell r="G30">
            <v>76</v>
          </cell>
          <cell r="H30">
            <v>21.6</v>
          </cell>
          <cell r="I30" t="str">
            <v>L</v>
          </cell>
          <cell r="J30">
            <v>45</v>
          </cell>
          <cell r="K30">
            <v>2.8000000000000003</v>
          </cell>
        </row>
        <row r="31">
          <cell r="B31">
            <v>23.155555555555555</v>
          </cell>
          <cell r="C31">
            <v>28.1</v>
          </cell>
          <cell r="D31">
            <v>20</v>
          </cell>
          <cell r="E31">
            <v>82.555555555555557</v>
          </cell>
          <cell r="F31">
            <v>91</v>
          </cell>
          <cell r="G31">
            <v>69</v>
          </cell>
          <cell r="H31">
            <v>11.520000000000001</v>
          </cell>
          <cell r="I31" t="str">
            <v>O</v>
          </cell>
          <cell r="J31">
            <v>22.68</v>
          </cell>
          <cell r="K31">
            <v>0.8</v>
          </cell>
        </row>
        <row r="32">
          <cell r="B32">
            <v>25.491666666666671</v>
          </cell>
          <cell r="C32">
            <v>28.9</v>
          </cell>
          <cell r="D32">
            <v>20.8</v>
          </cell>
          <cell r="E32">
            <v>62.833333333333336</v>
          </cell>
          <cell r="F32">
            <v>79</v>
          </cell>
          <cell r="G32">
            <v>49</v>
          </cell>
          <cell r="H32">
            <v>11.16</v>
          </cell>
          <cell r="I32" t="str">
            <v>SE</v>
          </cell>
          <cell r="J32">
            <v>22.32</v>
          </cell>
          <cell r="K32">
            <v>0</v>
          </cell>
        </row>
        <row r="33">
          <cell r="B33">
            <v>25.183333333333334</v>
          </cell>
          <cell r="C33">
            <v>32.200000000000003</v>
          </cell>
          <cell r="D33">
            <v>20.6</v>
          </cell>
          <cell r="E33">
            <v>71.666666666666671</v>
          </cell>
          <cell r="F33">
            <v>93</v>
          </cell>
          <cell r="G33">
            <v>42</v>
          </cell>
          <cell r="H33">
            <v>12.96</v>
          </cell>
          <cell r="I33" t="str">
            <v>N</v>
          </cell>
          <cell r="J33">
            <v>39.96</v>
          </cell>
          <cell r="K33">
            <v>0</v>
          </cell>
        </row>
        <row r="34">
          <cell r="B34">
            <v>21.629166666666666</v>
          </cell>
          <cell r="C34">
            <v>26.9</v>
          </cell>
          <cell r="D34">
            <v>18.5</v>
          </cell>
          <cell r="E34">
            <v>86.333333333333329</v>
          </cell>
          <cell r="F34">
            <v>96</v>
          </cell>
          <cell r="G34">
            <v>70</v>
          </cell>
          <cell r="H34">
            <v>20.88</v>
          </cell>
          <cell r="I34" t="str">
            <v>N</v>
          </cell>
          <cell r="J34">
            <v>45.36</v>
          </cell>
          <cell r="K34">
            <v>53.6</v>
          </cell>
        </row>
        <row r="35">
          <cell r="B35">
            <v>23.658823529411762</v>
          </cell>
          <cell r="C35">
            <v>29.7</v>
          </cell>
          <cell r="D35">
            <v>18.8</v>
          </cell>
          <cell r="E35">
            <v>69.941176470588232</v>
          </cell>
          <cell r="F35">
            <v>96</v>
          </cell>
          <cell r="G35">
            <v>38</v>
          </cell>
          <cell r="H35">
            <v>14.04</v>
          </cell>
          <cell r="I35" t="str">
            <v>S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26.133333333333329</v>
          </cell>
          <cell r="C5">
            <v>34.5</v>
          </cell>
          <cell r="D5">
            <v>20</v>
          </cell>
          <cell r="E5">
            <v>59.666666666666664</v>
          </cell>
          <cell r="F5">
            <v>81</v>
          </cell>
          <cell r="G5">
            <v>34</v>
          </cell>
          <cell r="H5">
            <v>27.720000000000002</v>
          </cell>
          <cell r="I5" t="str">
            <v>N</v>
          </cell>
          <cell r="J5">
            <v>59.04</v>
          </cell>
          <cell r="K5">
            <v>0</v>
          </cell>
        </row>
        <row r="6">
          <cell r="B6">
            <v>17.954166666666669</v>
          </cell>
          <cell r="C6">
            <v>23.4</v>
          </cell>
          <cell r="D6">
            <v>16.7</v>
          </cell>
          <cell r="E6">
            <v>89.083333333333329</v>
          </cell>
          <cell r="F6">
            <v>95</v>
          </cell>
          <cell r="G6">
            <v>63</v>
          </cell>
          <cell r="H6">
            <v>17.28</v>
          </cell>
          <cell r="I6" t="str">
            <v>SO</v>
          </cell>
          <cell r="J6">
            <v>78.12</v>
          </cell>
          <cell r="K6">
            <v>43.600000000000009</v>
          </cell>
        </row>
        <row r="7">
          <cell r="B7">
            <v>16.887500000000003</v>
          </cell>
          <cell r="C7">
            <v>23.8</v>
          </cell>
          <cell r="D7">
            <v>10.4</v>
          </cell>
          <cell r="E7">
            <v>61.416666666666664</v>
          </cell>
          <cell r="F7">
            <v>89</v>
          </cell>
          <cell r="G7">
            <v>22</v>
          </cell>
          <cell r="H7">
            <v>11.16</v>
          </cell>
          <cell r="I7" t="str">
            <v>SE</v>
          </cell>
          <cell r="J7">
            <v>26.64</v>
          </cell>
          <cell r="K7">
            <v>0</v>
          </cell>
        </row>
        <row r="8">
          <cell r="B8">
            <v>19.704166666666666</v>
          </cell>
          <cell r="C8">
            <v>30.8</v>
          </cell>
          <cell r="D8">
            <v>8.9</v>
          </cell>
          <cell r="E8">
            <v>44.166666666666664</v>
          </cell>
          <cell r="F8">
            <v>81</v>
          </cell>
          <cell r="G8">
            <v>15</v>
          </cell>
          <cell r="H8">
            <v>13.68</v>
          </cell>
          <cell r="I8" t="str">
            <v>SE</v>
          </cell>
          <cell r="J8">
            <v>36</v>
          </cell>
          <cell r="K8">
            <v>0</v>
          </cell>
        </row>
        <row r="9">
          <cell r="B9">
            <v>26.787499999999994</v>
          </cell>
          <cell r="C9">
            <v>35.1</v>
          </cell>
          <cell r="D9">
            <v>20</v>
          </cell>
          <cell r="E9">
            <v>39.458333333333336</v>
          </cell>
          <cell r="F9">
            <v>54</v>
          </cell>
          <cell r="G9">
            <v>24</v>
          </cell>
          <cell r="H9">
            <v>20.52</v>
          </cell>
          <cell r="I9" t="str">
            <v>NE</v>
          </cell>
          <cell r="J9">
            <v>46.080000000000005</v>
          </cell>
          <cell r="K9">
            <v>0</v>
          </cell>
        </row>
        <row r="10">
          <cell r="B10">
            <v>29.320833333333329</v>
          </cell>
          <cell r="C10">
            <v>36.6</v>
          </cell>
          <cell r="D10">
            <v>23.3</v>
          </cell>
          <cell r="E10">
            <v>44.458333333333336</v>
          </cell>
          <cell r="F10">
            <v>63</v>
          </cell>
          <cell r="G10">
            <v>28</v>
          </cell>
          <cell r="H10">
            <v>16.2</v>
          </cell>
          <cell r="I10" t="str">
            <v>NO</v>
          </cell>
          <cell r="J10">
            <v>39.96</v>
          </cell>
          <cell r="K10">
            <v>0</v>
          </cell>
        </row>
        <row r="11">
          <cell r="B11">
            <v>26.404166666666669</v>
          </cell>
          <cell r="C11">
            <v>33.700000000000003</v>
          </cell>
          <cell r="D11">
            <v>20.3</v>
          </cell>
          <cell r="E11">
            <v>63.875</v>
          </cell>
          <cell r="F11">
            <v>94</v>
          </cell>
          <cell r="G11">
            <v>40</v>
          </cell>
          <cell r="H11">
            <v>17.64</v>
          </cell>
          <cell r="I11" t="str">
            <v>L</v>
          </cell>
          <cell r="J11">
            <v>56.519999999999996</v>
          </cell>
          <cell r="K11">
            <v>6.0000000000000009</v>
          </cell>
        </row>
        <row r="12">
          <cell r="B12">
            <v>23.441666666666663</v>
          </cell>
          <cell r="C12">
            <v>30.1</v>
          </cell>
          <cell r="D12">
            <v>19.399999999999999</v>
          </cell>
          <cell r="E12">
            <v>74.125</v>
          </cell>
          <cell r="F12">
            <v>91</v>
          </cell>
          <cell r="G12">
            <v>48</v>
          </cell>
          <cell r="H12">
            <v>24.840000000000003</v>
          </cell>
          <cell r="I12" t="str">
            <v>L</v>
          </cell>
          <cell r="J12">
            <v>44.28</v>
          </cell>
          <cell r="K12">
            <v>0.4</v>
          </cell>
        </row>
        <row r="13">
          <cell r="B13">
            <v>27.183333333333334</v>
          </cell>
          <cell r="C13">
            <v>35.6</v>
          </cell>
          <cell r="D13">
            <v>20.2</v>
          </cell>
          <cell r="E13">
            <v>56.625</v>
          </cell>
          <cell r="F13">
            <v>79</v>
          </cell>
          <cell r="G13">
            <v>26</v>
          </cell>
          <cell r="H13">
            <v>14.04</v>
          </cell>
          <cell r="I13" t="str">
            <v>NO</v>
          </cell>
          <cell r="J13">
            <v>36.72</v>
          </cell>
          <cell r="K13">
            <v>0</v>
          </cell>
        </row>
        <row r="14">
          <cell r="B14">
            <v>29.229166666666661</v>
          </cell>
          <cell r="C14">
            <v>36.299999999999997</v>
          </cell>
          <cell r="D14">
            <v>23.1</v>
          </cell>
          <cell r="E14">
            <v>54</v>
          </cell>
          <cell r="F14">
            <v>75</v>
          </cell>
          <cell r="G14">
            <v>27</v>
          </cell>
          <cell r="H14">
            <v>16.559999999999999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29.629166666666666</v>
          </cell>
          <cell r="C15">
            <v>37.299999999999997</v>
          </cell>
          <cell r="D15">
            <v>23.6</v>
          </cell>
          <cell r="E15">
            <v>51.916666666666664</v>
          </cell>
          <cell r="F15">
            <v>73</v>
          </cell>
          <cell r="G15">
            <v>26</v>
          </cell>
          <cell r="H15">
            <v>14.4</v>
          </cell>
          <cell r="I15" t="str">
            <v>NO</v>
          </cell>
          <cell r="J15">
            <v>39.96</v>
          </cell>
          <cell r="K15">
            <v>0</v>
          </cell>
        </row>
        <row r="16">
          <cell r="B16">
            <v>30.037499999999998</v>
          </cell>
          <cell r="C16">
            <v>36.200000000000003</v>
          </cell>
          <cell r="D16">
            <v>23</v>
          </cell>
          <cell r="E16">
            <v>47.916666666666664</v>
          </cell>
          <cell r="F16">
            <v>71</v>
          </cell>
          <cell r="G16">
            <v>29</v>
          </cell>
          <cell r="H16">
            <v>25.56</v>
          </cell>
          <cell r="I16" t="str">
            <v>L</v>
          </cell>
          <cell r="J16">
            <v>43.92</v>
          </cell>
          <cell r="K16">
            <v>0</v>
          </cell>
        </row>
        <row r="17">
          <cell r="B17">
            <v>27.137499999999999</v>
          </cell>
          <cell r="C17">
            <v>36.1</v>
          </cell>
          <cell r="D17">
            <v>20.399999999999999</v>
          </cell>
          <cell r="E17">
            <v>63.333333333333336</v>
          </cell>
          <cell r="F17">
            <v>86</v>
          </cell>
          <cell r="G17">
            <v>31</v>
          </cell>
          <cell r="H17">
            <v>14.76</v>
          </cell>
          <cell r="I17" t="str">
            <v>S</v>
          </cell>
          <cell r="J17">
            <v>84.960000000000008</v>
          </cell>
          <cell r="K17">
            <v>9.1999999999999975</v>
          </cell>
        </row>
        <row r="18">
          <cell r="B18">
            <v>20.887500000000003</v>
          </cell>
          <cell r="C18">
            <v>27.6</v>
          </cell>
          <cell r="D18">
            <v>16.3</v>
          </cell>
          <cell r="E18">
            <v>76.375</v>
          </cell>
          <cell r="F18">
            <v>93</v>
          </cell>
          <cell r="G18">
            <v>52</v>
          </cell>
          <cell r="H18">
            <v>14.76</v>
          </cell>
          <cell r="I18" t="str">
            <v>S</v>
          </cell>
          <cell r="J18">
            <v>37.080000000000005</v>
          </cell>
          <cell r="K18">
            <v>0</v>
          </cell>
        </row>
        <row r="19">
          <cell r="B19">
            <v>22.362499999999997</v>
          </cell>
          <cell r="C19">
            <v>32</v>
          </cell>
          <cell r="D19">
            <v>15.2</v>
          </cell>
          <cell r="E19">
            <v>66.041666666666671</v>
          </cell>
          <cell r="F19">
            <v>91</v>
          </cell>
          <cell r="G19">
            <v>33</v>
          </cell>
          <cell r="H19">
            <v>13.68</v>
          </cell>
          <cell r="I19" t="str">
            <v>S</v>
          </cell>
          <cell r="J19">
            <v>29.880000000000003</v>
          </cell>
          <cell r="K19">
            <v>0</v>
          </cell>
        </row>
        <row r="20">
          <cell r="B20">
            <v>26.833333333333343</v>
          </cell>
          <cell r="C20">
            <v>34.799999999999997</v>
          </cell>
          <cell r="D20">
            <v>20.7</v>
          </cell>
          <cell r="E20">
            <v>57.541666666666664</v>
          </cell>
          <cell r="F20">
            <v>80</v>
          </cell>
          <cell r="G20">
            <v>30</v>
          </cell>
          <cell r="H20">
            <v>16.2</v>
          </cell>
          <cell r="I20" t="str">
            <v>SE</v>
          </cell>
          <cell r="J20">
            <v>34.92</v>
          </cell>
          <cell r="K20">
            <v>0</v>
          </cell>
        </row>
        <row r="21">
          <cell r="B21">
            <v>28.704166666666662</v>
          </cell>
          <cell r="C21">
            <v>38.9</v>
          </cell>
          <cell r="D21">
            <v>22.3</v>
          </cell>
          <cell r="E21">
            <v>53.041666666666664</v>
          </cell>
          <cell r="F21">
            <v>73</v>
          </cell>
          <cell r="G21">
            <v>22</v>
          </cell>
          <cell r="H21">
            <v>14.4</v>
          </cell>
          <cell r="I21" t="str">
            <v>SE</v>
          </cell>
          <cell r="J21">
            <v>33.119999999999997</v>
          </cell>
          <cell r="K21">
            <v>0</v>
          </cell>
        </row>
        <row r="22">
          <cell r="B22">
            <v>28.566666666666666</v>
          </cell>
          <cell r="C22">
            <v>33.700000000000003</v>
          </cell>
          <cell r="D22">
            <v>22.9</v>
          </cell>
          <cell r="E22">
            <v>58.375</v>
          </cell>
          <cell r="F22">
            <v>81</v>
          </cell>
          <cell r="G22">
            <v>41</v>
          </cell>
          <cell r="H22">
            <v>16.559999999999999</v>
          </cell>
          <cell r="I22" t="str">
            <v>L</v>
          </cell>
          <cell r="J22">
            <v>62.639999999999993</v>
          </cell>
          <cell r="K22">
            <v>0</v>
          </cell>
        </row>
        <row r="23">
          <cell r="B23">
            <v>26.945833333333329</v>
          </cell>
          <cell r="C23">
            <v>36.1</v>
          </cell>
          <cell r="D23">
            <v>20.2</v>
          </cell>
          <cell r="E23">
            <v>62.958333333333336</v>
          </cell>
          <cell r="F23">
            <v>90</v>
          </cell>
          <cell r="G23">
            <v>33</v>
          </cell>
          <cell r="H23">
            <v>22.32</v>
          </cell>
          <cell r="I23" t="str">
            <v>NO</v>
          </cell>
          <cell r="J23">
            <v>58.680000000000007</v>
          </cell>
          <cell r="K23">
            <v>0</v>
          </cell>
        </row>
        <row r="24">
          <cell r="B24">
            <v>23.241666666666664</v>
          </cell>
          <cell r="C24">
            <v>27.4</v>
          </cell>
          <cell r="D24">
            <v>20.2</v>
          </cell>
          <cell r="E24">
            <v>75.708333333333329</v>
          </cell>
          <cell r="F24">
            <v>91</v>
          </cell>
          <cell r="G24">
            <v>59</v>
          </cell>
          <cell r="H24">
            <v>19.079999999999998</v>
          </cell>
          <cell r="I24" t="str">
            <v>N</v>
          </cell>
          <cell r="J24">
            <v>45.72</v>
          </cell>
          <cell r="K24">
            <v>0</v>
          </cell>
        </row>
        <row r="25">
          <cell r="B25">
            <v>24.875</v>
          </cell>
          <cell r="C25">
            <v>29.5</v>
          </cell>
          <cell r="D25">
            <v>22.1</v>
          </cell>
          <cell r="E25">
            <v>70.208333333333329</v>
          </cell>
          <cell r="F25">
            <v>85</v>
          </cell>
          <cell r="G25">
            <v>50</v>
          </cell>
          <cell r="H25">
            <v>14.4</v>
          </cell>
          <cell r="I25" t="str">
            <v>N</v>
          </cell>
          <cell r="J25">
            <v>40.680000000000007</v>
          </cell>
          <cell r="K25">
            <v>0.2</v>
          </cell>
        </row>
        <row r="26">
          <cell r="B26">
            <v>20.612500000000001</v>
          </cell>
          <cell r="C26">
            <v>25.1</v>
          </cell>
          <cell r="D26">
            <v>18.399999999999999</v>
          </cell>
          <cell r="E26">
            <v>87</v>
          </cell>
          <cell r="F26">
            <v>95</v>
          </cell>
          <cell r="G26">
            <v>66</v>
          </cell>
          <cell r="H26">
            <v>17.28</v>
          </cell>
          <cell r="I26" t="str">
            <v>N</v>
          </cell>
          <cell r="J26">
            <v>44.64</v>
          </cell>
          <cell r="K26">
            <v>0</v>
          </cell>
        </row>
        <row r="27">
          <cell r="B27">
            <v>21.958333333333339</v>
          </cell>
          <cell r="C27">
            <v>29.6</v>
          </cell>
          <cell r="D27">
            <v>17.100000000000001</v>
          </cell>
          <cell r="E27">
            <v>78.166666666666671</v>
          </cell>
          <cell r="F27">
            <v>96</v>
          </cell>
          <cell r="G27">
            <v>42</v>
          </cell>
          <cell r="H27">
            <v>9.3600000000000012</v>
          </cell>
          <cell r="I27" t="str">
            <v>SE</v>
          </cell>
          <cell r="J27">
            <v>34.56</v>
          </cell>
          <cell r="K27">
            <v>0.2</v>
          </cell>
        </row>
        <row r="28">
          <cell r="B28">
            <v>26.312500000000004</v>
          </cell>
          <cell r="C28">
            <v>33</v>
          </cell>
          <cell r="D28">
            <v>20.6</v>
          </cell>
          <cell r="E28">
            <v>62.541666666666664</v>
          </cell>
          <cell r="F28">
            <v>82</v>
          </cell>
          <cell r="G28">
            <v>37</v>
          </cell>
          <cell r="H28">
            <v>13.32</v>
          </cell>
          <cell r="I28" t="str">
            <v>NE</v>
          </cell>
          <cell r="J28">
            <v>29.880000000000003</v>
          </cell>
          <cell r="K28">
            <v>0</v>
          </cell>
        </row>
        <row r="29">
          <cell r="B29">
            <v>27.841666666666669</v>
          </cell>
          <cell r="C29">
            <v>34.200000000000003</v>
          </cell>
          <cell r="D29">
            <v>22.1</v>
          </cell>
          <cell r="E29">
            <v>59.083333333333336</v>
          </cell>
          <cell r="F29">
            <v>80</v>
          </cell>
          <cell r="G29">
            <v>38</v>
          </cell>
          <cell r="H29">
            <v>21.6</v>
          </cell>
          <cell r="I29" t="str">
            <v>NE</v>
          </cell>
          <cell r="J29">
            <v>41.76</v>
          </cell>
          <cell r="K29">
            <v>0</v>
          </cell>
        </row>
        <row r="30">
          <cell r="B30">
            <v>24.933333333333334</v>
          </cell>
          <cell r="C30">
            <v>34.200000000000003</v>
          </cell>
          <cell r="D30">
            <v>19.7</v>
          </cell>
          <cell r="E30">
            <v>74.291666666666671</v>
          </cell>
          <cell r="F30">
            <v>92</v>
          </cell>
          <cell r="G30">
            <v>43</v>
          </cell>
          <cell r="H30">
            <v>16.920000000000002</v>
          </cell>
          <cell r="I30" t="str">
            <v>SE</v>
          </cell>
          <cell r="J30">
            <v>35.64</v>
          </cell>
          <cell r="K30">
            <v>0.6</v>
          </cell>
        </row>
        <row r="31">
          <cell r="B31">
            <v>25.479166666666668</v>
          </cell>
          <cell r="C31">
            <v>33.1</v>
          </cell>
          <cell r="D31">
            <v>20.100000000000001</v>
          </cell>
          <cell r="E31">
            <v>70.75</v>
          </cell>
          <cell r="F31">
            <v>91</v>
          </cell>
          <cell r="G31">
            <v>45</v>
          </cell>
          <cell r="H31">
            <v>23.400000000000002</v>
          </cell>
          <cell r="I31" t="str">
            <v>NO</v>
          </cell>
          <cell r="J31">
            <v>59.4</v>
          </cell>
          <cell r="K31">
            <v>1.8</v>
          </cell>
        </row>
        <row r="32">
          <cell r="B32">
            <v>23.024999999999995</v>
          </cell>
          <cell r="C32">
            <v>27.8</v>
          </cell>
          <cell r="D32">
            <v>18.7</v>
          </cell>
          <cell r="E32">
            <v>81.083333333333329</v>
          </cell>
          <cell r="F32">
            <v>95</v>
          </cell>
          <cell r="G32">
            <v>63</v>
          </cell>
          <cell r="H32">
            <v>20.52</v>
          </cell>
          <cell r="I32" t="str">
            <v>NO</v>
          </cell>
          <cell r="J32">
            <v>44.64</v>
          </cell>
          <cell r="K32">
            <v>2.4000000000000004</v>
          </cell>
        </row>
        <row r="33">
          <cell r="B33">
            <v>23.858333333333334</v>
          </cell>
          <cell r="C33">
            <v>29.3</v>
          </cell>
          <cell r="D33">
            <v>19.100000000000001</v>
          </cell>
          <cell r="E33">
            <v>75.875</v>
          </cell>
          <cell r="F33">
            <v>93</v>
          </cell>
          <cell r="G33">
            <v>53</v>
          </cell>
          <cell r="H33">
            <v>15.48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23.245833333333334</v>
          </cell>
          <cell r="C34">
            <v>30.7</v>
          </cell>
          <cell r="D34">
            <v>18</v>
          </cell>
          <cell r="E34">
            <v>80.125</v>
          </cell>
          <cell r="F34">
            <v>95</v>
          </cell>
          <cell r="G34">
            <v>53</v>
          </cell>
          <cell r="H34">
            <v>31.680000000000003</v>
          </cell>
          <cell r="I34" t="str">
            <v>NO</v>
          </cell>
          <cell r="J34">
            <v>52.92</v>
          </cell>
          <cell r="K34">
            <v>15.000000000000002</v>
          </cell>
        </row>
        <row r="35">
          <cell r="B35">
            <v>20.99583333333333</v>
          </cell>
          <cell r="C35">
            <v>28.2</v>
          </cell>
          <cell r="D35">
            <v>17.2</v>
          </cell>
          <cell r="E35">
            <v>80.375</v>
          </cell>
          <cell r="F35">
            <v>96</v>
          </cell>
          <cell r="G35">
            <v>47</v>
          </cell>
          <cell r="H35">
            <v>16.559999999999999</v>
          </cell>
          <cell r="I35" t="str">
            <v>SE</v>
          </cell>
          <cell r="J35">
            <v>30.96</v>
          </cell>
          <cell r="K35">
            <v>0.4</v>
          </cell>
        </row>
        <row r="36">
          <cell r="I36" t="str">
            <v>SE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25.566666666666663</v>
          </cell>
          <cell r="C5">
            <v>33</v>
          </cell>
          <cell r="D5">
            <v>20.2</v>
          </cell>
          <cell r="E5">
            <v>59.875</v>
          </cell>
          <cell r="F5">
            <v>76</v>
          </cell>
          <cell r="G5">
            <v>38</v>
          </cell>
          <cell r="H5">
            <v>31.680000000000003</v>
          </cell>
          <cell r="I5" t="str">
            <v>NE</v>
          </cell>
          <cell r="J5">
            <v>51.84</v>
          </cell>
          <cell r="K5">
            <v>0</v>
          </cell>
        </row>
        <row r="6">
          <cell r="B6">
            <v>23.057142857142857</v>
          </cell>
          <cell r="C6">
            <v>27.1</v>
          </cell>
          <cell r="D6">
            <v>17.3</v>
          </cell>
          <cell r="E6">
            <v>73.857142857142861</v>
          </cell>
          <cell r="F6">
            <v>95</v>
          </cell>
          <cell r="G6">
            <v>60</v>
          </cell>
          <cell r="H6">
            <v>33.840000000000003</v>
          </cell>
          <cell r="I6" t="str">
            <v>N</v>
          </cell>
          <cell r="J6">
            <v>51.12</v>
          </cell>
          <cell r="K6">
            <v>7.6</v>
          </cell>
        </row>
        <row r="7">
          <cell r="B7">
            <v>22.436363636363637</v>
          </cell>
          <cell r="C7">
            <v>24.2</v>
          </cell>
          <cell r="D7">
            <v>18.5</v>
          </cell>
          <cell r="E7">
            <v>65.272727272727266</v>
          </cell>
          <cell r="F7">
            <v>88</v>
          </cell>
          <cell r="G7">
            <v>54</v>
          </cell>
          <cell r="H7">
            <v>18.36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22.281818181818185</v>
          </cell>
          <cell r="C8">
            <v>30.4</v>
          </cell>
          <cell r="D8">
            <v>16.2</v>
          </cell>
          <cell r="E8">
            <v>59.227272727272727</v>
          </cell>
          <cell r="F8">
            <v>87</v>
          </cell>
          <cell r="G8">
            <v>25</v>
          </cell>
          <cell r="H8">
            <v>20.16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28.347368421052632</v>
          </cell>
          <cell r="C9">
            <v>36.299999999999997</v>
          </cell>
          <cell r="D9">
            <v>19.399999999999999</v>
          </cell>
          <cell r="E9">
            <v>43</v>
          </cell>
          <cell r="F9">
            <v>68</v>
          </cell>
          <cell r="G9">
            <v>22</v>
          </cell>
          <cell r="H9">
            <v>24.840000000000003</v>
          </cell>
          <cell r="I9" t="str">
            <v>L</v>
          </cell>
          <cell r="J9">
            <v>42.12</v>
          </cell>
          <cell r="K9">
            <v>0</v>
          </cell>
        </row>
        <row r="10">
          <cell r="B10">
            <v>30.835294117647063</v>
          </cell>
          <cell r="C10">
            <v>35.5</v>
          </cell>
          <cell r="D10">
            <v>25.6</v>
          </cell>
          <cell r="E10">
            <v>41.352941176470587</v>
          </cell>
          <cell r="F10">
            <v>57</v>
          </cell>
          <cell r="G10">
            <v>26</v>
          </cell>
          <cell r="H10">
            <v>23.759999999999998</v>
          </cell>
          <cell r="I10" t="str">
            <v>L</v>
          </cell>
          <cell r="J10">
            <v>44.64</v>
          </cell>
          <cell r="K10">
            <v>0</v>
          </cell>
        </row>
        <row r="11">
          <cell r="B11">
            <v>27.325000000000003</v>
          </cell>
          <cell r="C11">
            <v>31</v>
          </cell>
          <cell r="D11">
            <v>24.1</v>
          </cell>
          <cell r="E11">
            <v>57.166666666666664</v>
          </cell>
          <cell r="F11">
            <v>67</v>
          </cell>
          <cell r="G11">
            <v>45</v>
          </cell>
          <cell r="H11">
            <v>23.759999999999998</v>
          </cell>
          <cell r="I11" t="str">
            <v>L</v>
          </cell>
          <cell r="J11">
            <v>37.080000000000005</v>
          </cell>
          <cell r="K11">
            <v>0</v>
          </cell>
        </row>
        <row r="12">
          <cell r="B12">
            <v>31.777777777777786</v>
          </cell>
          <cell r="C12">
            <v>35.5</v>
          </cell>
          <cell r="D12">
            <v>24</v>
          </cell>
          <cell r="E12">
            <v>40.555555555555557</v>
          </cell>
          <cell r="F12">
            <v>64</v>
          </cell>
          <cell r="G12">
            <v>29</v>
          </cell>
          <cell r="H12">
            <v>14.4</v>
          </cell>
          <cell r="I12" t="str">
            <v>NO</v>
          </cell>
          <cell r="J12">
            <v>28.08</v>
          </cell>
          <cell r="K12">
            <v>0</v>
          </cell>
        </row>
        <row r="13">
          <cell r="B13">
            <v>29.676923076923078</v>
          </cell>
          <cell r="C13">
            <v>36.6</v>
          </cell>
          <cell r="D13">
            <v>22.1</v>
          </cell>
          <cell r="E13">
            <v>51.692307692307693</v>
          </cell>
          <cell r="F13">
            <v>87</v>
          </cell>
          <cell r="G13">
            <v>28</v>
          </cell>
          <cell r="H13">
            <v>24.840000000000003</v>
          </cell>
          <cell r="I13" t="str">
            <v>NO</v>
          </cell>
          <cell r="J13">
            <v>50.76</v>
          </cell>
          <cell r="K13">
            <v>12.4</v>
          </cell>
        </row>
        <row r="14">
          <cell r="B14">
            <v>32.081818181818178</v>
          </cell>
          <cell r="C14">
            <v>35.9</v>
          </cell>
          <cell r="D14">
            <v>24</v>
          </cell>
          <cell r="E14">
            <v>43</v>
          </cell>
          <cell r="F14">
            <v>84</v>
          </cell>
          <cell r="G14">
            <v>29</v>
          </cell>
          <cell r="H14">
            <v>24.48</v>
          </cell>
          <cell r="I14" t="str">
            <v>NO</v>
          </cell>
          <cell r="J14">
            <v>37.440000000000005</v>
          </cell>
          <cell r="K14">
            <v>3.6</v>
          </cell>
        </row>
        <row r="15">
          <cell r="B15">
            <v>32.146153846153844</v>
          </cell>
          <cell r="C15">
            <v>36.5</v>
          </cell>
          <cell r="D15">
            <v>23.9</v>
          </cell>
          <cell r="E15">
            <v>41.230769230769234</v>
          </cell>
          <cell r="F15">
            <v>67</v>
          </cell>
          <cell r="G15">
            <v>26</v>
          </cell>
          <cell r="H15">
            <v>19.440000000000001</v>
          </cell>
          <cell r="I15" t="str">
            <v>NO</v>
          </cell>
          <cell r="J15">
            <v>42.84</v>
          </cell>
          <cell r="K15">
            <v>0</v>
          </cell>
        </row>
        <row r="16">
          <cell r="B16">
            <v>31.661538461538459</v>
          </cell>
          <cell r="C16">
            <v>35.4</v>
          </cell>
          <cell r="D16">
            <v>26.8</v>
          </cell>
          <cell r="E16">
            <v>41.692307692307693</v>
          </cell>
          <cell r="F16">
            <v>63</v>
          </cell>
          <cell r="G16">
            <v>27</v>
          </cell>
          <cell r="H16">
            <v>14.04</v>
          </cell>
          <cell r="I16" t="str">
            <v>O</v>
          </cell>
          <cell r="J16">
            <v>31.680000000000003</v>
          </cell>
          <cell r="K16">
            <v>0</v>
          </cell>
        </row>
        <row r="17">
          <cell r="B17">
            <v>31.71</v>
          </cell>
          <cell r="C17">
            <v>37.700000000000003</v>
          </cell>
          <cell r="D17">
            <v>26.7</v>
          </cell>
          <cell r="E17">
            <v>44.3</v>
          </cell>
          <cell r="F17">
            <v>68</v>
          </cell>
          <cell r="G17">
            <v>24</v>
          </cell>
          <cell r="H17">
            <v>28.08</v>
          </cell>
          <cell r="I17" t="str">
            <v>SE</v>
          </cell>
          <cell r="J17">
            <v>63.72</v>
          </cell>
          <cell r="K17">
            <v>1.4</v>
          </cell>
        </row>
        <row r="18">
          <cell r="B18">
            <v>19.8</v>
          </cell>
          <cell r="C18">
            <v>23.1</v>
          </cell>
          <cell r="D18">
            <v>17.7</v>
          </cell>
          <cell r="E18">
            <v>87.714285714285708</v>
          </cell>
          <cell r="F18">
            <v>96</v>
          </cell>
          <cell r="G18">
            <v>74</v>
          </cell>
          <cell r="H18">
            <v>18.720000000000002</v>
          </cell>
          <cell r="I18" t="str">
            <v>SO</v>
          </cell>
          <cell r="J18">
            <v>31.680000000000003</v>
          </cell>
          <cell r="K18">
            <v>0</v>
          </cell>
        </row>
        <row r="19">
          <cell r="B19">
            <v>27.089999999999996</v>
          </cell>
          <cell r="C19">
            <v>31.2</v>
          </cell>
          <cell r="D19">
            <v>17.399999999999999</v>
          </cell>
          <cell r="E19">
            <v>58.5</v>
          </cell>
          <cell r="F19">
            <v>94</v>
          </cell>
          <cell r="G19">
            <v>45</v>
          </cell>
          <cell r="H19">
            <v>18</v>
          </cell>
          <cell r="I19" t="str">
            <v>S</v>
          </cell>
          <cell r="J19">
            <v>33.840000000000003</v>
          </cell>
          <cell r="K19">
            <v>0</v>
          </cell>
        </row>
        <row r="20">
          <cell r="B20">
            <v>32.300000000000004</v>
          </cell>
          <cell r="C20">
            <v>37.9</v>
          </cell>
          <cell r="D20">
            <v>26.1</v>
          </cell>
          <cell r="E20">
            <v>42.75</v>
          </cell>
          <cell r="F20">
            <v>67</v>
          </cell>
          <cell r="G20">
            <v>23</v>
          </cell>
          <cell r="H20">
            <v>18.720000000000002</v>
          </cell>
          <cell r="I20" t="str">
            <v>SE</v>
          </cell>
          <cell r="J20">
            <v>43.2</v>
          </cell>
          <cell r="K20">
            <v>0</v>
          </cell>
        </row>
        <row r="21">
          <cell r="B21">
            <v>34.587499999999999</v>
          </cell>
          <cell r="C21">
            <v>38.1</v>
          </cell>
          <cell r="D21">
            <v>27.9</v>
          </cell>
          <cell r="E21">
            <v>35</v>
          </cell>
          <cell r="F21">
            <v>52</v>
          </cell>
          <cell r="G21">
            <v>27</v>
          </cell>
          <cell r="H21">
            <v>23.759999999999998</v>
          </cell>
          <cell r="I21" t="str">
            <v>NE</v>
          </cell>
          <cell r="J21">
            <v>42.480000000000004</v>
          </cell>
          <cell r="K21">
            <v>0</v>
          </cell>
        </row>
        <row r="22">
          <cell r="B22">
            <v>31.857142857142858</v>
          </cell>
          <cell r="C22">
            <v>34.5</v>
          </cell>
          <cell r="D22">
            <v>28.1</v>
          </cell>
          <cell r="E22">
            <v>44.571428571428569</v>
          </cell>
          <cell r="F22">
            <v>66</v>
          </cell>
          <cell r="G22">
            <v>31</v>
          </cell>
          <cell r="H22">
            <v>13.32</v>
          </cell>
          <cell r="I22" t="str">
            <v>O</v>
          </cell>
          <cell r="J22">
            <v>24.12</v>
          </cell>
          <cell r="K22">
            <v>0</v>
          </cell>
        </row>
        <row r="23">
          <cell r="B23">
            <v>32.1</v>
          </cell>
          <cell r="C23">
            <v>35</v>
          </cell>
          <cell r="D23">
            <v>26.8</v>
          </cell>
          <cell r="E23">
            <v>43.857142857142854</v>
          </cell>
          <cell r="F23">
            <v>66</v>
          </cell>
          <cell r="G23">
            <v>33</v>
          </cell>
          <cell r="H23">
            <v>17.64</v>
          </cell>
          <cell r="I23" t="str">
            <v>SO</v>
          </cell>
          <cell r="J23">
            <v>30.6</v>
          </cell>
          <cell r="K23">
            <v>0</v>
          </cell>
        </row>
        <row r="24">
          <cell r="B24">
            <v>23.566666666666666</v>
          </cell>
          <cell r="C24">
            <v>25.9</v>
          </cell>
          <cell r="D24">
            <v>22.1</v>
          </cell>
          <cell r="E24">
            <v>83.333333333333329</v>
          </cell>
          <cell r="F24">
            <v>90</v>
          </cell>
          <cell r="G24">
            <v>70</v>
          </cell>
          <cell r="H24">
            <v>18</v>
          </cell>
          <cell r="I24" t="str">
            <v>SO</v>
          </cell>
          <cell r="J24">
            <v>29.16</v>
          </cell>
          <cell r="K24">
            <v>0</v>
          </cell>
        </row>
        <row r="25">
          <cell r="B25">
            <v>29.724999999999998</v>
          </cell>
          <cell r="C25">
            <v>32.200000000000003</v>
          </cell>
          <cell r="D25">
            <v>24.7</v>
          </cell>
          <cell r="E25">
            <v>56.875</v>
          </cell>
          <cell r="F25">
            <v>80</v>
          </cell>
          <cell r="G25">
            <v>45</v>
          </cell>
          <cell r="H25">
            <v>12.24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23.424999999999997</v>
          </cell>
          <cell r="C26">
            <v>24</v>
          </cell>
          <cell r="D26">
            <v>22.7</v>
          </cell>
          <cell r="E26">
            <v>79.5</v>
          </cell>
          <cell r="F26">
            <v>86</v>
          </cell>
          <cell r="G26">
            <v>72</v>
          </cell>
          <cell r="H26">
            <v>24.12</v>
          </cell>
          <cell r="I26" t="str">
            <v>S</v>
          </cell>
          <cell r="J26">
            <v>23.400000000000002</v>
          </cell>
          <cell r="K26">
            <v>0.2</v>
          </cell>
        </row>
        <row r="27">
          <cell r="B27">
            <v>24.683333333333334</v>
          </cell>
          <cell r="C27">
            <v>27.5</v>
          </cell>
          <cell r="D27">
            <v>19.5</v>
          </cell>
          <cell r="E27">
            <v>62.166666666666664</v>
          </cell>
          <cell r="F27">
            <v>88</v>
          </cell>
          <cell r="G27">
            <v>48</v>
          </cell>
          <cell r="H27">
            <v>17.28</v>
          </cell>
          <cell r="I27" t="str">
            <v>SE</v>
          </cell>
          <cell r="J27">
            <v>27.36</v>
          </cell>
          <cell r="K27">
            <v>0</v>
          </cell>
        </row>
        <row r="28">
          <cell r="B28">
            <v>29.199999999999996</v>
          </cell>
          <cell r="C28">
            <v>33.4</v>
          </cell>
          <cell r="D28">
            <v>23.8</v>
          </cell>
          <cell r="E28">
            <v>48.142857142857146</v>
          </cell>
          <cell r="F28">
            <v>73</v>
          </cell>
          <cell r="G28">
            <v>28</v>
          </cell>
          <cell r="H28">
            <v>16.559999999999999</v>
          </cell>
          <cell r="I28" t="str">
            <v>SE</v>
          </cell>
          <cell r="J28">
            <v>28.8</v>
          </cell>
          <cell r="K28">
            <v>0</v>
          </cell>
        </row>
        <row r="29">
          <cell r="B29">
            <v>30.853846153846153</v>
          </cell>
          <cell r="C29">
            <v>35.700000000000003</v>
          </cell>
          <cell r="D29">
            <v>25.8</v>
          </cell>
          <cell r="E29">
            <v>45.46153846153846</v>
          </cell>
          <cell r="F29">
            <v>70</v>
          </cell>
          <cell r="G29">
            <v>30</v>
          </cell>
          <cell r="H29">
            <v>14.4</v>
          </cell>
          <cell r="I29" t="str">
            <v>O</v>
          </cell>
          <cell r="J29">
            <v>28.8</v>
          </cell>
          <cell r="K29">
            <v>0</v>
          </cell>
        </row>
        <row r="30">
          <cell r="B30">
            <v>32.400000000000006</v>
          </cell>
          <cell r="C30">
            <v>36.1</v>
          </cell>
          <cell r="D30">
            <v>25.4</v>
          </cell>
          <cell r="E30">
            <v>39.444444444444443</v>
          </cell>
          <cell r="F30">
            <v>66</v>
          </cell>
          <cell r="G30">
            <v>25</v>
          </cell>
          <cell r="H30">
            <v>15.840000000000002</v>
          </cell>
          <cell r="I30" t="str">
            <v>O</v>
          </cell>
          <cell r="J30">
            <v>46.080000000000005</v>
          </cell>
          <cell r="K30">
            <v>0</v>
          </cell>
        </row>
        <row r="31">
          <cell r="B31">
            <v>30.116666666666664</v>
          </cell>
          <cell r="C31">
            <v>33.4</v>
          </cell>
          <cell r="D31">
            <v>25</v>
          </cell>
          <cell r="E31">
            <v>45.916666666666664</v>
          </cell>
          <cell r="F31">
            <v>69</v>
          </cell>
          <cell r="G31">
            <v>35</v>
          </cell>
          <cell r="H31">
            <v>34.200000000000003</v>
          </cell>
          <cell r="I31" t="str">
            <v>NO</v>
          </cell>
          <cell r="J31">
            <v>59.4</v>
          </cell>
          <cell r="K31">
            <v>0</v>
          </cell>
        </row>
        <row r="32">
          <cell r="B32">
            <v>26.311764705882354</v>
          </cell>
          <cell r="C32">
            <v>32</v>
          </cell>
          <cell r="D32">
            <v>21.3</v>
          </cell>
          <cell r="E32">
            <v>65.352941176470594</v>
          </cell>
          <cell r="F32">
            <v>87</v>
          </cell>
          <cell r="G32">
            <v>47</v>
          </cell>
          <cell r="H32">
            <v>29.52</v>
          </cell>
          <cell r="I32" t="str">
            <v>NO</v>
          </cell>
          <cell r="J32">
            <v>46.800000000000004</v>
          </cell>
          <cell r="K32">
            <v>1.2</v>
          </cell>
        </row>
        <row r="33">
          <cell r="B33">
            <v>24.637499999999999</v>
          </cell>
          <cell r="C33">
            <v>31.3</v>
          </cell>
          <cell r="D33">
            <v>20.7</v>
          </cell>
          <cell r="E33">
            <v>69.208333333333329</v>
          </cell>
          <cell r="F33">
            <v>88</v>
          </cell>
          <cell r="G33">
            <v>41</v>
          </cell>
          <cell r="H33">
            <v>19.8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27.162499999999994</v>
          </cell>
          <cell r="C34">
            <v>33.799999999999997</v>
          </cell>
          <cell r="D34">
            <v>22.1</v>
          </cell>
          <cell r="E34">
            <v>62.708333333333336</v>
          </cell>
          <cell r="F34">
            <v>82</v>
          </cell>
          <cell r="G34">
            <v>37</v>
          </cell>
          <cell r="H34">
            <v>26.28</v>
          </cell>
          <cell r="I34" t="str">
            <v>NO</v>
          </cell>
          <cell r="J34">
            <v>50.4</v>
          </cell>
          <cell r="K34">
            <v>0</v>
          </cell>
        </row>
        <row r="35">
          <cell r="B35">
            <v>22.329166666666666</v>
          </cell>
          <cell r="C35">
            <v>27.5</v>
          </cell>
          <cell r="D35">
            <v>19.600000000000001</v>
          </cell>
          <cell r="E35">
            <v>85.166666666666671</v>
          </cell>
          <cell r="F35">
            <v>95</v>
          </cell>
          <cell r="G35">
            <v>56</v>
          </cell>
          <cell r="H35">
            <v>35.28</v>
          </cell>
          <cell r="I35" t="str">
            <v>L</v>
          </cell>
          <cell r="J35">
            <v>55.080000000000005</v>
          </cell>
          <cell r="K35">
            <v>34.6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19.509090909090908</v>
          </cell>
          <cell r="C6">
            <v>20.8</v>
          </cell>
          <cell r="D6">
            <v>17.5</v>
          </cell>
          <cell r="E6">
            <v>84.181818181818187</v>
          </cell>
          <cell r="F6">
            <v>95</v>
          </cell>
          <cell r="G6">
            <v>74</v>
          </cell>
          <cell r="H6">
            <v>13.68</v>
          </cell>
          <cell r="I6" t="str">
            <v>NO</v>
          </cell>
          <cell r="J6">
            <v>38.519999999999996</v>
          </cell>
          <cell r="K6">
            <v>6.8000000000000007</v>
          </cell>
        </row>
        <row r="7">
          <cell r="B7">
            <v>19.925000000000001</v>
          </cell>
          <cell r="C7">
            <v>25.5</v>
          </cell>
          <cell r="D7">
            <v>15</v>
          </cell>
          <cell r="E7">
            <v>68.166666666666671</v>
          </cell>
          <cell r="F7">
            <v>97</v>
          </cell>
          <cell r="G7">
            <v>25</v>
          </cell>
          <cell r="H7">
            <v>11.520000000000001</v>
          </cell>
          <cell r="I7" t="str">
            <v>S</v>
          </cell>
          <cell r="J7">
            <v>28.8</v>
          </cell>
          <cell r="K7">
            <v>1.5999999999999999</v>
          </cell>
        </row>
        <row r="8">
          <cell r="B8">
            <v>21.120833333333326</v>
          </cell>
          <cell r="C8">
            <v>31</v>
          </cell>
          <cell r="D8">
            <v>13.9</v>
          </cell>
          <cell r="E8">
            <v>52.625</v>
          </cell>
          <cell r="F8">
            <v>77</v>
          </cell>
          <cell r="G8">
            <v>27</v>
          </cell>
          <cell r="H8">
            <v>12.24</v>
          </cell>
          <cell r="I8" t="str">
            <v>S</v>
          </cell>
          <cell r="J8">
            <v>28.44</v>
          </cell>
          <cell r="K8">
            <v>0</v>
          </cell>
        </row>
        <row r="9">
          <cell r="B9">
            <v>25.341666666666672</v>
          </cell>
          <cell r="C9">
            <v>36.5</v>
          </cell>
          <cell r="D9">
            <v>16.600000000000001</v>
          </cell>
          <cell r="E9">
            <v>60.541666666666664</v>
          </cell>
          <cell r="F9">
            <v>89</v>
          </cell>
          <cell r="G9">
            <v>28</v>
          </cell>
          <cell r="H9">
            <v>12.24</v>
          </cell>
          <cell r="I9" t="str">
            <v>NE</v>
          </cell>
          <cell r="J9">
            <v>24.48</v>
          </cell>
          <cell r="K9">
            <v>0</v>
          </cell>
        </row>
        <row r="10">
          <cell r="B10">
            <v>28.341666666666672</v>
          </cell>
          <cell r="C10">
            <v>35.799999999999997</v>
          </cell>
          <cell r="D10">
            <v>22.7</v>
          </cell>
          <cell r="E10">
            <v>56.416666666666664</v>
          </cell>
          <cell r="F10">
            <v>83</v>
          </cell>
          <cell r="G10">
            <v>31</v>
          </cell>
          <cell r="H10">
            <v>15.120000000000001</v>
          </cell>
          <cell r="I10" t="str">
            <v>NE</v>
          </cell>
          <cell r="J10">
            <v>38.519999999999996</v>
          </cell>
          <cell r="K10">
            <v>2.2000000000000002</v>
          </cell>
        </row>
        <row r="11">
          <cell r="B11">
            <v>25.654166666666669</v>
          </cell>
          <cell r="C11">
            <v>31.6</v>
          </cell>
          <cell r="D11">
            <v>22.3</v>
          </cell>
          <cell r="E11">
            <v>67.875</v>
          </cell>
          <cell r="F11">
            <v>90</v>
          </cell>
          <cell r="G11">
            <v>45</v>
          </cell>
          <cell r="H11">
            <v>20.16</v>
          </cell>
          <cell r="I11" t="str">
            <v>SE</v>
          </cell>
          <cell r="J11">
            <v>48.96</v>
          </cell>
          <cell r="K11">
            <v>1</v>
          </cell>
        </row>
        <row r="12">
          <cell r="B12">
            <v>24.458333333333332</v>
          </cell>
          <cell r="C12">
            <v>31.9</v>
          </cell>
          <cell r="D12">
            <v>19.3</v>
          </cell>
          <cell r="E12">
            <v>63.958333333333336</v>
          </cell>
          <cell r="F12">
            <v>89</v>
          </cell>
          <cell r="G12">
            <v>37</v>
          </cell>
          <cell r="H12">
            <v>19.8</v>
          </cell>
          <cell r="I12" t="str">
            <v>SE</v>
          </cell>
          <cell r="J12">
            <v>44.28</v>
          </cell>
          <cell r="K12">
            <v>0</v>
          </cell>
        </row>
        <row r="13">
          <cell r="B13">
            <v>27.204166666666666</v>
          </cell>
          <cell r="C13">
            <v>37</v>
          </cell>
          <cell r="D13">
            <v>20</v>
          </cell>
          <cell r="E13">
            <v>56.791666666666664</v>
          </cell>
          <cell r="F13">
            <v>85</v>
          </cell>
          <cell r="G13">
            <v>24</v>
          </cell>
          <cell r="H13">
            <v>9.7200000000000006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30.112499999999997</v>
          </cell>
          <cell r="C14">
            <v>39.9</v>
          </cell>
          <cell r="D14">
            <v>22.5</v>
          </cell>
          <cell r="E14">
            <v>50.458333333333336</v>
          </cell>
          <cell r="F14">
            <v>82</v>
          </cell>
          <cell r="G14">
            <v>19</v>
          </cell>
          <cell r="H14">
            <v>11.879999999999999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30.654166666666665</v>
          </cell>
          <cell r="C15">
            <v>39.1</v>
          </cell>
          <cell r="D15">
            <v>22.6</v>
          </cell>
          <cell r="E15">
            <v>45.708333333333336</v>
          </cell>
          <cell r="F15">
            <v>78</v>
          </cell>
          <cell r="G15">
            <v>20</v>
          </cell>
          <cell r="H15">
            <v>7.5600000000000005</v>
          </cell>
          <cell r="I15" t="str">
            <v>S</v>
          </cell>
          <cell r="J15">
            <v>21.240000000000002</v>
          </cell>
          <cell r="K15">
            <v>0</v>
          </cell>
        </row>
        <row r="16">
          <cell r="B16">
            <v>32.291666666666664</v>
          </cell>
          <cell r="C16">
            <v>40.1</v>
          </cell>
          <cell r="D16">
            <v>27.5</v>
          </cell>
          <cell r="E16">
            <v>35.958333333333336</v>
          </cell>
          <cell r="F16">
            <v>59</v>
          </cell>
          <cell r="G16">
            <v>15</v>
          </cell>
          <cell r="H16">
            <v>12.6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30.941666666666674</v>
          </cell>
          <cell r="C17">
            <v>39.700000000000003</v>
          </cell>
          <cell r="D17">
            <v>24.1</v>
          </cell>
          <cell r="E17">
            <v>39.541666666666664</v>
          </cell>
          <cell r="F17">
            <v>66</v>
          </cell>
          <cell r="G17">
            <v>16</v>
          </cell>
          <cell r="H17">
            <v>7.5600000000000005</v>
          </cell>
          <cell r="I17" t="str">
            <v>S</v>
          </cell>
          <cell r="J17">
            <v>23.040000000000003</v>
          </cell>
          <cell r="K17">
            <v>0</v>
          </cell>
        </row>
        <row r="18">
          <cell r="B18">
            <v>27.8</v>
          </cell>
          <cell r="C18">
            <v>33</v>
          </cell>
          <cell r="D18">
            <v>22.8</v>
          </cell>
          <cell r="E18">
            <v>61.833333333333336</v>
          </cell>
          <cell r="F18">
            <v>82</v>
          </cell>
          <cell r="G18">
            <v>38</v>
          </cell>
          <cell r="H18">
            <v>14.4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26.875000000000004</v>
          </cell>
          <cell r="C19">
            <v>35.6</v>
          </cell>
          <cell r="D19">
            <v>19.7</v>
          </cell>
          <cell r="E19">
            <v>59.958333333333336</v>
          </cell>
          <cell r="F19">
            <v>80</v>
          </cell>
          <cell r="G19">
            <v>35</v>
          </cell>
          <cell r="H19">
            <v>13.32</v>
          </cell>
          <cell r="I19" t="str">
            <v>S</v>
          </cell>
          <cell r="J19">
            <v>30.240000000000002</v>
          </cell>
          <cell r="K19">
            <v>0</v>
          </cell>
        </row>
        <row r="20">
          <cell r="B20">
            <v>27.408333333333328</v>
          </cell>
          <cell r="C20">
            <v>36.6</v>
          </cell>
          <cell r="D20">
            <v>19</v>
          </cell>
          <cell r="E20">
            <v>52.958333333333336</v>
          </cell>
          <cell r="F20">
            <v>75</v>
          </cell>
          <cell r="G20">
            <v>30</v>
          </cell>
          <cell r="H20">
            <v>11.16</v>
          </cell>
          <cell r="I20" t="str">
            <v>SE</v>
          </cell>
          <cell r="J20">
            <v>29.16</v>
          </cell>
          <cell r="K20">
            <v>0</v>
          </cell>
        </row>
        <row r="21">
          <cell r="B21">
            <v>28.945833333333336</v>
          </cell>
          <cell r="C21">
            <v>38.200000000000003</v>
          </cell>
          <cell r="D21">
            <v>20.8</v>
          </cell>
          <cell r="E21">
            <v>51.541666666666664</v>
          </cell>
          <cell r="F21">
            <v>76</v>
          </cell>
          <cell r="G21">
            <v>24</v>
          </cell>
          <cell r="H21">
            <v>14.4</v>
          </cell>
          <cell r="I21" t="str">
            <v>SE</v>
          </cell>
          <cell r="J21">
            <v>30.96</v>
          </cell>
          <cell r="K21">
            <v>0</v>
          </cell>
        </row>
        <row r="22">
          <cell r="B22">
            <v>31.441666666666666</v>
          </cell>
          <cell r="C22">
            <v>39.6</v>
          </cell>
          <cell r="D22">
            <v>25.3</v>
          </cell>
          <cell r="E22">
            <v>41.75</v>
          </cell>
          <cell r="F22">
            <v>62</v>
          </cell>
          <cell r="G22">
            <v>19</v>
          </cell>
          <cell r="H22">
            <v>16.2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28.916666666666671</v>
          </cell>
          <cell r="C23">
            <v>38.799999999999997</v>
          </cell>
          <cell r="D23">
            <v>20.7</v>
          </cell>
          <cell r="E23">
            <v>54.041666666666664</v>
          </cell>
          <cell r="F23">
            <v>93</v>
          </cell>
          <cell r="G23">
            <v>26</v>
          </cell>
          <cell r="H23">
            <v>25.2</v>
          </cell>
          <cell r="I23" t="str">
            <v>N</v>
          </cell>
          <cell r="J23">
            <v>86.039999999999992</v>
          </cell>
          <cell r="K23">
            <v>33.199999999999996</v>
          </cell>
        </row>
        <row r="24">
          <cell r="B24">
            <v>23.558333333333334</v>
          </cell>
          <cell r="C24">
            <v>27.1</v>
          </cell>
          <cell r="D24">
            <v>20.7</v>
          </cell>
          <cell r="E24">
            <v>83.5</v>
          </cell>
          <cell r="F24">
            <v>93</v>
          </cell>
          <cell r="G24">
            <v>67</v>
          </cell>
          <cell r="H24">
            <v>12.6</v>
          </cell>
          <cell r="I24" t="str">
            <v>S</v>
          </cell>
          <cell r="J24">
            <v>36.72</v>
          </cell>
          <cell r="K24">
            <v>8</v>
          </cell>
        </row>
        <row r="25">
          <cell r="B25">
            <v>25.991666666666664</v>
          </cell>
          <cell r="C25">
            <v>31.7</v>
          </cell>
          <cell r="D25">
            <v>22.7</v>
          </cell>
          <cell r="E25">
            <v>70.625</v>
          </cell>
          <cell r="F25">
            <v>89</v>
          </cell>
          <cell r="G25">
            <v>42</v>
          </cell>
          <cell r="H25">
            <v>10.08</v>
          </cell>
          <cell r="I25" t="str">
            <v>SE</v>
          </cell>
          <cell r="J25">
            <v>21.96</v>
          </cell>
          <cell r="K25">
            <v>0</v>
          </cell>
        </row>
        <row r="26">
          <cell r="B26">
            <v>21.399999999999995</v>
          </cell>
          <cell r="C26">
            <v>26.3</v>
          </cell>
          <cell r="D26">
            <v>18.399999999999999</v>
          </cell>
          <cell r="E26">
            <v>87.541666666666671</v>
          </cell>
          <cell r="F26">
            <v>94</v>
          </cell>
          <cell r="G26">
            <v>72</v>
          </cell>
          <cell r="H26">
            <v>21.6</v>
          </cell>
          <cell r="I26" t="str">
            <v>S</v>
          </cell>
          <cell r="J26">
            <v>44.64</v>
          </cell>
          <cell r="K26">
            <v>16.200000000000003</v>
          </cell>
        </row>
        <row r="27">
          <cell r="B27">
            <v>22.704166666666666</v>
          </cell>
          <cell r="C27">
            <v>28.7</v>
          </cell>
          <cell r="D27">
            <v>18.8</v>
          </cell>
          <cell r="E27">
            <v>79.375</v>
          </cell>
          <cell r="F27">
            <v>95</v>
          </cell>
          <cell r="G27">
            <v>52</v>
          </cell>
          <cell r="H27">
            <v>9.3600000000000012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25.499999999999989</v>
          </cell>
          <cell r="C28">
            <v>33.299999999999997</v>
          </cell>
          <cell r="D28">
            <v>18.899999999999999</v>
          </cell>
          <cell r="E28">
            <v>64.625</v>
          </cell>
          <cell r="F28">
            <v>87</v>
          </cell>
          <cell r="G28">
            <v>38</v>
          </cell>
          <cell r="H28">
            <v>7.2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27.650000000000002</v>
          </cell>
          <cell r="C29">
            <v>35.5</v>
          </cell>
          <cell r="D29">
            <v>21.4</v>
          </cell>
          <cell r="E29">
            <v>59.708333333333336</v>
          </cell>
          <cell r="F29">
            <v>83</v>
          </cell>
          <cell r="G29">
            <v>32</v>
          </cell>
          <cell r="H29">
            <v>7.9200000000000008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26.945833333333336</v>
          </cell>
          <cell r="C30">
            <v>35.299999999999997</v>
          </cell>
          <cell r="D30">
            <v>20.9</v>
          </cell>
          <cell r="E30">
            <v>62.25</v>
          </cell>
          <cell r="F30">
            <v>85</v>
          </cell>
          <cell r="G30">
            <v>34</v>
          </cell>
          <cell r="H30">
            <v>18</v>
          </cell>
          <cell r="I30" t="str">
            <v>S</v>
          </cell>
          <cell r="J30">
            <v>39.24</v>
          </cell>
          <cell r="K30">
            <v>1</v>
          </cell>
        </row>
        <row r="31">
          <cell r="B31">
            <v>26.520833333333329</v>
          </cell>
          <cell r="C31">
            <v>36.5</v>
          </cell>
          <cell r="D31">
            <v>21</v>
          </cell>
          <cell r="E31">
            <v>67.75</v>
          </cell>
          <cell r="F31">
            <v>90</v>
          </cell>
          <cell r="G31">
            <v>33</v>
          </cell>
          <cell r="H31">
            <v>17.64</v>
          </cell>
          <cell r="I31" t="str">
            <v>N</v>
          </cell>
          <cell r="J31">
            <v>58.680000000000007</v>
          </cell>
          <cell r="K31">
            <v>3.4000000000000004</v>
          </cell>
        </row>
        <row r="32">
          <cell r="B32">
            <v>25.508333333333336</v>
          </cell>
          <cell r="C32">
            <v>33.6</v>
          </cell>
          <cell r="D32">
            <v>20</v>
          </cell>
          <cell r="E32">
            <v>72.125</v>
          </cell>
          <cell r="F32">
            <v>91</v>
          </cell>
          <cell r="G32">
            <v>43</v>
          </cell>
          <cell r="H32">
            <v>14.4</v>
          </cell>
          <cell r="I32" t="str">
            <v>NE</v>
          </cell>
          <cell r="J32">
            <v>34.92</v>
          </cell>
          <cell r="K32">
            <v>4.2</v>
          </cell>
        </row>
        <row r="33">
          <cell r="B33">
            <v>25.658333333333331</v>
          </cell>
          <cell r="C33">
            <v>31.4</v>
          </cell>
          <cell r="D33">
            <v>21.8</v>
          </cell>
          <cell r="E33">
            <v>71.791666666666671</v>
          </cell>
          <cell r="F33">
            <v>89</v>
          </cell>
          <cell r="G33">
            <v>43</v>
          </cell>
          <cell r="H33">
            <v>12.6</v>
          </cell>
          <cell r="I33" t="str">
            <v>N</v>
          </cell>
          <cell r="J33">
            <v>24.840000000000003</v>
          </cell>
          <cell r="K33">
            <v>0</v>
          </cell>
        </row>
        <row r="34">
          <cell r="B34">
            <v>23.291666666666671</v>
          </cell>
          <cell r="C34">
            <v>29.1</v>
          </cell>
          <cell r="D34">
            <v>18.5</v>
          </cell>
          <cell r="E34">
            <v>80.5</v>
          </cell>
          <cell r="F34">
            <v>96</v>
          </cell>
          <cell r="G34">
            <v>59</v>
          </cell>
          <cell r="H34">
            <v>17.64</v>
          </cell>
          <cell r="I34" t="str">
            <v>N</v>
          </cell>
          <cell r="J34">
            <v>44.64</v>
          </cell>
          <cell r="K34">
            <v>26.4</v>
          </cell>
        </row>
        <row r="35">
          <cell r="B35">
            <v>22.845833333333331</v>
          </cell>
          <cell r="C35">
            <v>29.3</v>
          </cell>
          <cell r="D35">
            <v>18.3</v>
          </cell>
          <cell r="E35">
            <v>77.916666666666671</v>
          </cell>
          <cell r="F35">
            <v>96</v>
          </cell>
          <cell r="G35">
            <v>51</v>
          </cell>
          <cell r="H35">
            <v>10.08</v>
          </cell>
          <cell r="I35" t="str">
            <v>S</v>
          </cell>
          <cell r="J35">
            <v>20.88</v>
          </cell>
          <cell r="K35">
            <v>0.2</v>
          </cell>
        </row>
        <row r="36">
          <cell r="I36" t="str">
            <v>S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28.079166666666666</v>
          </cell>
          <cell r="C5">
            <v>36.299999999999997</v>
          </cell>
          <cell r="D5">
            <v>21.4</v>
          </cell>
          <cell r="E5">
            <v>60.625</v>
          </cell>
          <cell r="F5">
            <v>91</v>
          </cell>
          <cell r="G5">
            <v>32</v>
          </cell>
          <cell r="H5">
            <v>27</v>
          </cell>
          <cell r="I5" t="str">
            <v>N</v>
          </cell>
          <cell r="J5">
            <v>64.08</v>
          </cell>
          <cell r="K5">
            <v>0</v>
          </cell>
        </row>
        <row r="6">
          <cell r="B6">
            <v>19.416666666666668</v>
          </cell>
          <cell r="C6">
            <v>24.2</v>
          </cell>
          <cell r="D6">
            <v>17.8</v>
          </cell>
          <cell r="E6">
            <v>90.375</v>
          </cell>
          <cell r="F6">
            <v>96</v>
          </cell>
          <cell r="G6">
            <v>63</v>
          </cell>
          <cell r="H6">
            <v>14.4</v>
          </cell>
          <cell r="I6" t="str">
            <v>S</v>
          </cell>
          <cell r="J6">
            <v>46.800000000000004</v>
          </cell>
          <cell r="K6">
            <v>65.199999999999989</v>
          </cell>
        </row>
        <row r="7">
          <cell r="B7">
            <v>19.641666666666666</v>
          </cell>
          <cell r="C7">
            <v>26.5</v>
          </cell>
          <cell r="D7">
            <v>13.7</v>
          </cell>
          <cell r="E7">
            <v>63.458333333333336</v>
          </cell>
          <cell r="F7">
            <v>96</v>
          </cell>
          <cell r="G7">
            <v>24</v>
          </cell>
          <cell r="H7">
            <v>15.48</v>
          </cell>
          <cell r="I7" t="str">
            <v>SE</v>
          </cell>
          <cell r="J7">
            <v>31.680000000000003</v>
          </cell>
          <cell r="K7">
            <v>0.2</v>
          </cell>
        </row>
        <row r="8">
          <cell r="B8">
            <v>21.116666666666664</v>
          </cell>
          <cell r="C8">
            <v>32.6</v>
          </cell>
          <cell r="D8">
            <v>9.6</v>
          </cell>
          <cell r="E8">
            <v>50.458333333333336</v>
          </cell>
          <cell r="F8">
            <v>88</v>
          </cell>
          <cell r="G8">
            <v>12</v>
          </cell>
          <cell r="H8">
            <v>18.720000000000002</v>
          </cell>
          <cell r="I8" t="str">
            <v>S</v>
          </cell>
          <cell r="J8">
            <v>34.200000000000003</v>
          </cell>
          <cell r="K8">
            <v>0</v>
          </cell>
        </row>
        <row r="9">
          <cell r="B9">
            <v>25.445833333333329</v>
          </cell>
          <cell r="C9">
            <v>38</v>
          </cell>
          <cell r="D9">
            <v>14.4</v>
          </cell>
          <cell r="E9">
            <v>55.833333333333336</v>
          </cell>
          <cell r="F9">
            <v>94</v>
          </cell>
          <cell r="G9">
            <v>23</v>
          </cell>
          <cell r="H9">
            <v>21.240000000000002</v>
          </cell>
          <cell r="I9" t="str">
            <v>SE</v>
          </cell>
          <cell r="J9">
            <v>43.56</v>
          </cell>
          <cell r="K9">
            <v>0</v>
          </cell>
        </row>
        <row r="10">
          <cell r="B10">
            <v>29.320833333333336</v>
          </cell>
          <cell r="C10">
            <v>38.6</v>
          </cell>
          <cell r="D10">
            <v>21.4</v>
          </cell>
          <cell r="E10">
            <v>54.5</v>
          </cell>
          <cell r="F10">
            <v>85</v>
          </cell>
          <cell r="G10">
            <v>27</v>
          </cell>
          <cell r="H10">
            <v>12.6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28.624999999999996</v>
          </cell>
          <cell r="C11">
            <v>40</v>
          </cell>
          <cell r="D11">
            <v>22.1</v>
          </cell>
          <cell r="E11">
            <v>65.166666666666671</v>
          </cell>
          <cell r="F11">
            <v>94</v>
          </cell>
          <cell r="G11">
            <v>26</v>
          </cell>
          <cell r="H11">
            <v>17.28</v>
          </cell>
          <cell r="I11" t="str">
            <v>L</v>
          </cell>
          <cell r="J11">
            <v>52.2</v>
          </cell>
          <cell r="K11">
            <v>7</v>
          </cell>
        </row>
        <row r="12">
          <cell r="B12">
            <v>27.091666666666665</v>
          </cell>
          <cell r="C12">
            <v>35.299999999999997</v>
          </cell>
          <cell r="D12">
            <v>21</v>
          </cell>
          <cell r="E12">
            <v>69.416666666666671</v>
          </cell>
          <cell r="F12">
            <v>95</v>
          </cell>
          <cell r="G12">
            <v>37</v>
          </cell>
          <cell r="H12">
            <v>13.68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29.695833333333336</v>
          </cell>
          <cell r="C13">
            <v>38.1</v>
          </cell>
          <cell r="D13">
            <v>21.3</v>
          </cell>
          <cell r="E13">
            <v>57.125</v>
          </cell>
          <cell r="F13">
            <v>90</v>
          </cell>
          <cell r="G13">
            <v>31</v>
          </cell>
          <cell r="H13">
            <v>12.6</v>
          </cell>
          <cell r="I13" t="str">
            <v>NO</v>
          </cell>
          <cell r="J13">
            <v>33.119999999999997</v>
          </cell>
          <cell r="K13">
            <v>0</v>
          </cell>
        </row>
        <row r="14">
          <cell r="B14">
            <v>30.020833333333332</v>
          </cell>
          <cell r="C14">
            <v>38.5</v>
          </cell>
          <cell r="D14">
            <v>22</v>
          </cell>
          <cell r="E14">
            <v>62.75</v>
          </cell>
          <cell r="F14">
            <v>93</v>
          </cell>
          <cell r="G14">
            <v>29</v>
          </cell>
          <cell r="H14">
            <v>10.08</v>
          </cell>
          <cell r="I14" t="str">
            <v>NO</v>
          </cell>
          <cell r="J14">
            <v>27</v>
          </cell>
          <cell r="K14">
            <v>0</v>
          </cell>
        </row>
        <row r="15">
          <cell r="B15">
            <v>30.870833333333334</v>
          </cell>
          <cell r="C15">
            <v>39.4</v>
          </cell>
          <cell r="D15">
            <v>22.9</v>
          </cell>
          <cell r="E15">
            <v>59.166666666666664</v>
          </cell>
          <cell r="F15">
            <v>94</v>
          </cell>
          <cell r="G15">
            <v>27</v>
          </cell>
          <cell r="H15">
            <v>9.3600000000000012</v>
          </cell>
          <cell r="I15" t="str">
            <v>NO</v>
          </cell>
          <cell r="J15">
            <v>29.16</v>
          </cell>
          <cell r="K15">
            <v>0</v>
          </cell>
        </row>
        <row r="16">
          <cell r="B16">
            <v>31.287499999999994</v>
          </cell>
          <cell r="C16">
            <v>38</v>
          </cell>
          <cell r="D16">
            <v>25.5</v>
          </cell>
          <cell r="E16">
            <v>55.916666666666664</v>
          </cell>
          <cell r="F16">
            <v>79</v>
          </cell>
          <cell r="G16">
            <v>33</v>
          </cell>
          <cell r="H16">
            <v>15.120000000000001</v>
          </cell>
          <cell r="I16" t="str">
            <v>SE</v>
          </cell>
          <cell r="J16">
            <v>29.880000000000003</v>
          </cell>
          <cell r="K16">
            <v>0</v>
          </cell>
        </row>
        <row r="17">
          <cell r="B17">
            <v>28.008333333333336</v>
          </cell>
          <cell r="C17">
            <v>35.1</v>
          </cell>
          <cell r="D17">
            <v>22.4</v>
          </cell>
          <cell r="E17">
            <v>71.375</v>
          </cell>
          <cell r="F17">
            <v>93</v>
          </cell>
          <cell r="G17">
            <v>47</v>
          </cell>
          <cell r="H17">
            <v>12.24</v>
          </cell>
          <cell r="I17" t="str">
            <v>SO</v>
          </cell>
          <cell r="J17">
            <v>36.36</v>
          </cell>
          <cell r="K17">
            <v>0</v>
          </cell>
        </row>
        <row r="18">
          <cell r="B18">
            <v>21.879166666666666</v>
          </cell>
          <cell r="C18">
            <v>28.2</v>
          </cell>
          <cell r="D18">
            <v>18.399999999999999</v>
          </cell>
          <cell r="E18">
            <v>69.583333333333329</v>
          </cell>
          <cell r="F18">
            <v>85</v>
          </cell>
          <cell r="G18">
            <v>49</v>
          </cell>
          <cell r="H18">
            <v>9.7200000000000006</v>
          </cell>
          <cell r="I18" t="str">
            <v>SO</v>
          </cell>
          <cell r="J18">
            <v>30.6</v>
          </cell>
          <cell r="K18">
            <v>0</v>
          </cell>
        </row>
        <row r="19">
          <cell r="B19">
            <v>23.425000000000001</v>
          </cell>
          <cell r="C19">
            <v>32.9</v>
          </cell>
          <cell r="D19">
            <v>16.600000000000001</v>
          </cell>
          <cell r="E19">
            <v>66</v>
          </cell>
          <cell r="F19">
            <v>90</v>
          </cell>
          <cell r="G19">
            <v>35</v>
          </cell>
          <cell r="H19">
            <v>5.4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28.291666666666671</v>
          </cell>
          <cell r="C20">
            <v>37.9</v>
          </cell>
          <cell r="D20">
            <v>20.100000000000001</v>
          </cell>
          <cell r="E20">
            <v>60.333333333333336</v>
          </cell>
          <cell r="F20">
            <v>88</v>
          </cell>
          <cell r="G20">
            <v>29</v>
          </cell>
          <cell r="H20">
            <v>10.08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31.308333333333334</v>
          </cell>
          <cell r="C21">
            <v>39.9</v>
          </cell>
          <cell r="D21">
            <v>26.6</v>
          </cell>
          <cell r="E21">
            <v>48.041666666666664</v>
          </cell>
          <cell r="F21">
            <v>72</v>
          </cell>
          <cell r="G21">
            <v>25</v>
          </cell>
          <cell r="H21">
            <v>13.32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30.754166666666666</v>
          </cell>
          <cell r="C22">
            <v>38.200000000000003</v>
          </cell>
          <cell r="D22">
            <v>24.3</v>
          </cell>
          <cell r="E22">
            <v>56.291666666666664</v>
          </cell>
          <cell r="F22">
            <v>83</v>
          </cell>
          <cell r="G22">
            <v>33</v>
          </cell>
          <cell r="H22">
            <v>12.96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28.645833333333329</v>
          </cell>
          <cell r="C23">
            <v>38.200000000000003</v>
          </cell>
          <cell r="D23">
            <v>22.9</v>
          </cell>
          <cell r="E23">
            <v>63.125</v>
          </cell>
          <cell r="F23">
            <v>88</v>
          </cell>
          <cell r="G23">
            <v>30</v>
          </cell>
          <cell r="H23">
            <v>23.759999999999998</v>
          </cell>
          <cell r="I23" t="str">
            <v>SE</v>
          </cell>
          <cell r="J23">
            <v>50.04</v>
          </cell>
          <cell r="K23">
            <v>3.4000000000000004</v>
          </cell>
        </row>
        <row r="24">
          <cell r="B24">
            <v>25.4375</v>
          </cell>
          <cell r="C24">
            <v>30.4</v>
          </cell>
          <cell r="D24">
            <v>22.2</v>
          </cell>
          <cell r="E24">
            <v>72</v>
          </cell>
          <cell r="F24">
            <v>84</v>
          </cell>
          <cell r="G24">
            <v>54</v>
          </cell>
          <cell r="H24">
            <v>24.12</v>
          </cell>
          <cell r="I24" t="str">
            <v>N</v>
          </cell>
          <cell r="J24">
            <v>43.2</v>
          </cell>
          <cell r="K24">
            <v>0.2</v>
          </cell>
        </row>
        <row r="25">
          <cell r="B25">
            <v>27.012499999999999</v>
          </cell>
          <cell r="C25">
            <v>33.200000000000003</v>
          </cell>
          <cell r="D25">
            <v>22.9</v>
          </cell>
          <cell r="E25">
            <v>71.083333333333329</v>
          </cell>
          <cell r="F25">
            <v>94</v>
          </cell>
          <cell r="G25">
            <v>44</v>
          </cell>
          <cell r="H25">
            <v>14.76</v>
          </cell>
          <cell r="I25" t="str">
            <v>NE</v>
          </cell>
          <cell r="J25">
            <v>26.64</v>
          </cell>
          <cell r="K25">
            <v>0</v>
          </cell>
        </row>
        <row r="26">
          <cell r="B26">
            <v>22.929166666666674</v>
          </cell>
          <cell r="C26">
            <v>28.5</v>
          </cell>
          <cell r="D26">
            <v>20.100000000000001</v>
          </cell>
          <cell r="E26">
            <v>83.458333333333329</v>
          </cell>
          <cell r="F26">
            <v>95</v>
          </cell>
          <cell r="G26">
            <v>56</v>
          </cell>
          <cell r="H26">
            <v>11.16</v>
          </cell>
          <cell r="I26" t="str">
            <v>N</v>
          </cell>
          <cell r="J26">
            <v>32.04</v>
          </cell>
          <cell r="K26">
            <v>43.4</v>
          </cell>
        </row>
        <row r="27">
          <cell r="B27">
            <v>23.474999999999998</v>
          </cell>
          <cell r="C27">
            <v>31.7</v>
          </cell>
          <cell r="D27">
            <v>19</v>
          </cell>
          <cell r="E27">
            <v>78.958333333333329</v>
          </cell>
          <cell r="F27">
            <v>96</v>
          </cell>
          <cell r="G27">
            <v>44</v>
          </cell>
          <cell r="H27">
            <v>6.48</v>
          </cell>
          <cell r="I27" t="str">
            <v>S</v>
          </cell>
          <cell r="J27">
            <v>19.8</v>
          </cell>
          <cell r="K27">
            <v>0.2</v>
          </cell>
        </row>
        <row r="28">
          <cell r="B28">
            <v>26.845833333333331</v>
          </cell>
          <cell r="C28">
            <v>34.799999999999997</v>
          </cell>
          <cell r="D28">
            <v>20.7</v>
          </cell>
          <cell r="E28">
            <v>70.291666666666671</v>
          </cell>
          <cell r="F28">
            <v>95</v>
          </cell>
          <cell r="G28">
            <v>36</v>
          </cell>
          <cell r="H28">
            <v>6.12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28.854166666666657</v>
          </cell>
          <cell r="C29">
            <v>36.4</v>
          </cell>
          <cell r="D29">
            <v>22.3</v>
          </cell>
          <cell r="E29">
            <v>66.083333333333329</v>
          </cell>
          <cell r="F29">
            <v>92</v>
          </cell>
          <cell r="G29">
            <v>33</v>
          </cell>
          <cell r="H29">
            <v>12.24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29.320833333333329</v>
          </cell>
          <cell r="C30">
            <v>37.200000000000003</v>
          </cell>
          <cell r="D30">
            <v>22.1</v>
          </cell>
          <cell r="E30">
            <v>65.75</v>
          </cell>
          <cell r="F30">
            <v>92</v>
          </cell>
          <cell r="G30">
            <v>37</v>
          </cell>
          <cell r="H30">
            <v>17.28</v>
          </cell>
          <cell r="I30" t="str">
            <v>SE</v>
          </cell>
          <cell r="J30">
            <v>33.480000000000004</v>
          </cell>
          <cell r="K30">
            <v>0</v>
          </cell>
        </row>
        <row r="31">
          <cell r="B31">
            <v>28.349999999999998</v>
          </cell>
          <cell r="C31">
            <v>36.6</v>
          </cell>
          <cell r="D31">
            <v>20.8</v>
          </cell>
          <cell r="E31">
            <v>64.217391304347828</v>
          </cell>
          <cell r="F31">
            <v>100</v>
          </cell>
          <cell r="G31">
            <v>40</v>
          </cell>
          <cell r="H31">
            <v>18.36</v>
          </cell>
          <cell r="I31" t="str">
            <v>NO</v>
          </cell>
          <cell r="J31">
            <v>64.8</v>
          </cell>
          <cell r="K31">
            <v>47.2</v>
          </cell>
        </row>
        <row r="32">
          <cell r="B32">
            <v>24.387499999999999</v>
          </cell>
          <cell r="C32">
            <v>29.3</v>
          </cell>
          <cell r="D32">
            <v>21</v>
          </cell>
          <cell r="E32">
            <v>84.666666666666671</v>
          </cell>
          <cell r="F32">
            <v>96</v>
          </cell>
          <cell r="G32">
            <v>65</v>
          </cell>
          <cell r="H32">
            <v>12.6</v>
          </cell>
          <cell r="I32" t="str">
            <v>NO</v>
          </cell>
          <cell r="J32">
            <v>32.4</v>
          </cell>
          <cell r="K32">
            <v>8.4</v>
          </cell>
        </row>
        <row r="33">
          <cell r="B33">
            <v>26.395833333333332</v>
          </cell>
          <cell r="C33">
            <v>33.200000000000003</v>
          </cell>
          <cell r="D33">
            <v>21.2</v>
          </cell>
          <cell r="E33">
            <v>74.375</v>
          </cell>
          <cell r="F33">
            <v>95</v>
          </cell>
          <cell r="G33">
            <v>44</v>
          </cell>
          <cell r="H33">
            <v>17.64</v>
          </cell>
          <cell r="I33" t="str">
            <v>N</v>
          </cell>
          <cell r="J33">
            <v>31.319999999999997</v>
          </cell>
          <cell r="K33">
            <v>0</v>
          </cell>
        </row>
        <row r="34">
          <cell r="B34">
            <v>26.741666666666674</v>
          </cell>
          <cell r="C34">
            <v>35.1</v>
          </cell>
          <cell r="D34">
            <v>19.5</v>
          </cell>
          <cell r="E34">
            <v>72.416666666666671</v>
          </cell>
          <cell r="F34">
            <v>95</v>
          </cell>
          <cell r="G34">
            <v>45</v>
          </cell>
          <cell r="H34">
            <v>17.64</v>
          </cell>
          <cell r="I34" t="str">
            <v>NO</v>
          </cell>
          <cell r="J34">
            <v>48.96</v>
          </cell>
          <cell r="K34">
            <v>23.2</v>
          </cell>
        </row>
        <row r="35">
          <cell r="B35">
            <v>22.675000000000001</v>
          </cell>
          <cell r="C35">
            <v>29.5</v>
          </cell>
          <cell r="D35">
            <v>19.3</v>
          </cell>
          <cell r="E35">
            <v>79.875</v>
          </cell>
          <cell r="F35">
            <v>95</v>
          </cell>
          <cell r="G35">
            <v>51</v>
          </cell>
          <cell r="H35">
            <v>14.4</v>
          </cell>
          <cell r="I35" t="str">
            <v>SE</v>
          </cell>
          <cell r="J35">
            <v>32.4</v>
          </cell>
          <cell r="K35">
            <v>1</v>
          </cell>
        </row>
        <row r="36">
          <cell r="I36" t="str">
            <v>SE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22.500000000000004</v>
          </cell>
          <cell r="C5">
            <v>29.4</v>
          </cell>
          <cell r="D5">
            <v>19.2</v>
          </cell>
          <cell r="E5">
            <v>70.916666666666671</v>
          </cell>
          <cell r="F5">
            <v>98</v>
          </cell>
          <cell r="G5">
            <v>43</v>
          </cell>
          <cell r="H5">
            <v>22.68</v>
          </cell>
          <cell r="I5" t="str">
            <v>NE</v>
          </cell>
          <cell r="J5">
            <v>48.96</v>
          </cell>
          <cell r="K5">
            <v>8.7999999999999989</v>
          </cell>
        </row>
        <row r="6">
          <cell r="B6">
            <v>18.55833333333333</v>
          </cell>
          <cell r="C6">
            <v>23.5</v>
          </cell>
          <cell r="D6">
            <v>16.8</v>
          </cell>
          <cell r="E6">
            <v>91</v>
          </cell>
          <cell r="F6">
            <v>100</v>
          </cell>
          <cell r="G6">
            <v>64</v>
          </cell>
          <cell r="H6">
            <v>36</v>
          </cell>
          <cell r="I6" t="str">
            <v>N</v>
          </cell>
          <cell r="J6">
            <v>66.960000000000008</v>
          </cell>
          <cell r="K6">
            <v>58.399999999999977</v>
          </cell>
        </row>
        <row r="7">
          <cell r="B7">
            <v>18.845833333333331</v>
          </cell>
          <cell r="C7">
            <v>23.4</v>
          </cell>
          <cell r="D7">
            <v>14.6</v>
          </cell>
          <cell r="E7">
            <v>58.833333333333336</v>
          </cell>
          <cell r="F7">
            <v>97</v>
          </cell>
          <cell r="G7">
            <v>14</v>
          </cell>
          <cell r="H7">
            <v>19.440000000000001</v>
          </cell>
          <cell r="I7" t="str">
            <v>S</v>
          </cell>
          <cell r="J7">
            <v>34.200000000000003</v>
          </cell>
          <cell r="K7">
            <v>0</v>
          </cell>
        </row>
        <row r="8">
          <cell r="B8">
            <v>21.625</v>
          </cell>
          <cell r="C8">
            <v>29.4</v>
          </cell>
          <cell r="D8">
            <v>15.1</v>
          </cell>
          <cell r="E8">
            <v>42.625</v>
          </cell>
          <cell r="F8">
            <v>66</v>
          </cell>
          <cell r="G8">
            <v>20</v>
          </cell>
          <cell r="H8">
            <v>25.56</v>
          </cell>
          <cell r="I8" t="str">
            <v>SE</v>
          </cell>
          <cell r="J8">
            <v>37.800000000000004</v>
          </cell>
          <cell r="K8">
            <v>0</v>
          </cell>
        </row>
        <row r="9">
          <cell r="B9">
            <v>26.229166666666668</v>
          </cell>
          <cell r="C9">
            <v>36.200000000000003</v>
          </cell>
          <cell r="D9">
            <v>18.600000000000001</v>
          </cell>
          <cell r="E9">
            <v>46.875</v>
          </cell>
          <cell r="F9">
            <v>75</v>
          </cell>
          <cell r="G9">
            <v>23</v>
          </cell>
          <cell r="H9">
            <v>20.52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29.816666666666663</v>
          </cell>
          <cell r="C10">
            <v>36.5</v>
          </cell>
          <cell r="D10">
            <v>25.6</v>
          </cell>
          <cell r="E10">
            <v>44.458333333333336</v>
          </cell>
          <cell r="F10">
            <v>58</v>
          </cell>
          <cell r="G10">
            <v>29</v>
          </cell>
          <cell r="H10">
            <v>21.6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24.487500000000008</v>
          </cell>
          <cell r="C11">
            <v>30</v>
          </cell>
          <cell r="D11">
            <v>19.3</v>
          </cell>
          <cell r="E11">
            <v>70.791666666666671</v>
          </cell>
          <cell r="F11">
            <v>98</v>
          </cell>
          <cell r="G11">
            <v>43</v>
          </cell>
          <cell r="H11">
            <v>41.76</v>
          </cell>
          <cell r="I11" t="str">
            <v>L</v>
          </cell>
          <cell r="J11">
            <v>61.560000000000009</v>
          </cell>
          <cell r="K11">
            <v>13.399999999999999</v>
          </cell>
        </row>
        <row r="12">
          <cell r="B12">
            <v>21.583333333333332</v>
          </cell>
          <cell r="C12">
            <v>26.1</v>
          </cell>
          <cell r="D12">
            <v>18.8</v>
          </cell>
          <cell r="E12">
            <v>77.666666666666671</v>
          </cell>
          <cell r="F12">
            <v>97</v>
          </cell>
          <cell r="G12">
            <v>52</v>
          </cell>
          <cell r="H12">
            <v>30.6</v>
          </cell>
          <cell r="I12" t="str">
            <v>L</v>
          </cell>
          <cell r="J12">
            <v>54.36</v>
          </cell>
          <cell r="K12">
            <v>0</v>
          </cell>
        </row>
        <row r="13">
          <cell r="B13">
            <v>25.066666666666666</v>
          </cell>
          <cell r="C13">
            <v>32.299999999999997</v>
          </cell>
          <cell r="D13">
            <v>19</v>
          </cell>
          <cell r="E13">
            <v>66.375</v>
          </cell>
          <cell r="F13">
            <v>96</v>
          </cell>
          <cell r="G13">
            <v>34</v>
          </cell>
          <cell r="H13">
            <v>23.759999999999998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28.795833333333334</v>
          </cell>
          <cell r="C14">
            <v>37</v>
          </cell>
          <cell r="D14">
            <v>22.2</v>
          </cell>
          <cell r="E14">
            <v>51.458333333333336</v>
          </cell>
          <cell r="F14">
            <v>77</v>
          </cell>
          <cell r="G14">
            <v>25</v>
          </cell>
          <cell r="H14">
            <v>18.720000000000002</v>
          </cell>
          <cell r="I14" t="str">
            <v>NE</v>
          </cell>
          <cell r="J14">
            <v>27.36</v>
          </cell>
          <cell r="K14">
            <v>0</v>
          </cell>
        </row>
        <row r="15">
          <cell r="B15">
            <v>30.345833333333335</v>
          </cell>
          <cell r="C15">
            <v>38.200000000000003</v>
          </cell>
          <cell r="D15">
            <v>23.3</v>
          </cell>
          <cell r="E15">
            <v>47.166666666666664</v>
          </cell>
          <cell r="F15">
            <v>75</v>
          </cell>
          <cell r="G15">
            <v>25</v>
          </cell>
          <cell r="H15">
            <v>18.720000000000002</v>
          </cell>
          <cell r="I15" t="str">
            <v>SE</v>
          </cell>
          <cell r="J15">
            <v>28.44</v>
          </cell>
          <cell r="K15">
            <v>0</v>
          </cell>
        </row>
        <row r="16">
          <cell r="B16">
            <v>31.558333333333334</v>
          </cell>
          <cell r="C16">
            <v>38.9</v>
          </cell>
          <cell r="D16">
            <v>24.3</v>
          </cell>
          <cell r="E16">
            <v>39</v>
          </cell>
          <cell r="F16">
            <v>67</v>
          </cell>
          <cell r="G16">
            <v>16</v>
          </cell>
          <cell r="H16">
            <v>16.920000000000002</v>
          </cell>
          <cell r="I16" t="str">
            <v>L</v>
          </cell>
          <cell r="J16">
            <v>32.04</v>
          </cell>
          <cell r="K16">
            <v>0</v>
          </cell>
        </row>
        <row r="17">
          <cell r="B17">
            <v>30.954166666666669</v>
          </cell>
          <cell r="C17">
            <v>37.299999999999997</v>
          </cell>
          <cell r="D17">
            <v>24.3</v>
          </cell>
          <cell r="E17">
            <v>38.416666666666664</v>
          </cell>
          <cell r="F17">
            <v>67</v>
          </cell>
          <cell r="G17">
            <v>20</v>
          </cell>
          <cell r="H17">
            <v>19.440000000000001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23.929166666666664</v>
          </cell>
          <cell r="C18">
            <v>30</v>
          </cell>
          <cell r="D18">
            <v>19.399999999999999</v>
          </cell>
          <cell r="E18">
            <v>72.708333333333329</v>
          </cell>
          <cell r="F18">
            <v>93</v>
          </cell>
          <cell r="G18">
            <v>45</v>
          </cell>
          <cell r="H18">
            <v>30.96</v>
          </cell>
          <cell r="I18" t="str">
            <v>SO</v>
          </cell>
          <cell r="J18">
            <v>48.6</v>
          </cell>
          <cell r="K18">
            <v>0</v>
          </cell>
        </row>
        <row r="19">
          <cell r="B19">
            <v>24.345833333333331</v>
          </cell>
          <cell r="C19">
            <v>32.1</v>
          </cell>
          <cell r="D19">
            <v>17.7</v>
          </cell>
          <cell r="E19">
            <v>63.791666666666664</v>
          </cell>
          <cell r="F19">
            <v>93</v>
          </cell>
          <cell r="G19">
            <v>38</v>
          </cell>
          <cell r="H19">
            <v>23.759999999999998</v>
          </cell>
          <cell r="I19" t="str">
            <v>SO</v>
          </cell>
          <cell r="J19">
            <v>42.84</v>
          </cell>
          <cell r="K19">
            <v>0</v>
          </cell>
        </row>
        <row r="20">
          <cell r="B20">
            <v>25.541666666666668</v>
          </cell>
          <cell r="C20">
            <v>32.5</v>
          </cell>
          <cell r="D20">
            <v>18.899999999999999</v>
          </cell>
          <cell r="E20">
            <v>54.291666666666664</v>
          </cell>
          <cell r="F20">
            <v>72</v>
          </cell>
          <cell r="G20">
            <v>35</v>
          </cell>
          <cell r="H20">
            <v>25.2</v>
          </cell>
          <cell r="I20" t="str">
            <v>L</v>
          </cell>
          <cell r="J20">
            <v>40.32</v>
          </cell>
          <cell r="K20">
            <v>0</v>
          </cell>
        </row>
        <row r="21">
          <cell r="B21">
            <v>27.100000000000005</v>
          </cell>
          <cell r="C21">
            <v>35.299999999999997</v>
          </cell>
          <cell r="D21">
            <v>19.7</v>
          </cell>
          <cell r="E21">
            <v>54.458333333333336</v>
          </cell>
          <cell r="F21">
            <v>77</v>
          </cell>
          <cell r="G21">
            <v>32</v>
          </cell>
          <cell r="H21">
            <v>30.240000000000002</v>
          </cell>
          <cell r="I21" t="str">
            <v>SE</v>
          </cell>
          <cell r="J21">
            <v>45.36</v>
          </cell>
          <cell r="K21">
            <v>0</v>
          </cell>
        </row>
        <row r="22">
          <cell r="B22">
            <v>30.508333333333336</v>
          </cell>
          <cell r="C22">
            <v>37.9</v>
          </cell>
          <cell r="D22">
            <v>23.3</v>
          </cell>
          <cell r="E22">
            <v>45.708333333333336</v>
          </cell>
          <cell r="F22">
            <v>74</v>
          </cell>
          <cell r="G22">
            <v>21</v>
          </cell>
          <cell r="H22">
            <v>23.040000000000003</v>
          </cell>
          <cell r="I22" t="str">
            <v>L</v>
          </cell>
          <cell r="J22">
            <v>37.440000000000005</v>
          </cell>
          <cell r="K22">
            <v>0</v>
          </cell>
        </row>
        <row r="23">
          <cell r="B23">
            <v>28.891666666666669</v>
          </cell>
          <cell r="C23">
            <v>38.1</v>
          </cell>
          <cell r="D23">
            <v>21.4</v>
          </cell>
          <cell r="E23">
            <v>51.708333333333336</v>
          </cell>
          <cell r="F23">
            <v>85</v>
          </cell>
          <cell r="G23">
            <v>23</v>
          </cell>
          <cell r="H23">
            <v>38.880000000000003</v>
          </cell>
          <cell r="I23" t="str">
            <v>N</v>
          </cell>
          <cell r="J23">
            <v>70.2</v>
          </cell>
          <cell r="K23">
            <v>18.8</v>
          </cell>
        </row>
        <row r="24">
          <cell r="B24">
            <v>24.441666666666666</v>
          </cell>
          <cell r="C24">
            <v>29.9</v>
          </cell>
          <cell r="D24">
            <v>21.1</v>
          </cell>
          <cell r="E24">
            <v>78.083333333333329</v>
          </cell>
          <cell r="F24">
            <v>98</v>
          </cell>
          <cell r="G24">
            <v>49</v>
          </cell>
          <cell r="H24">
            <v>15.120000000000001</v>
          </cell>
          <cell r="I24" t="str">
            <v>L</v>
          </cell>
          <cell r="J24">
            <v>33.480000000000004</v>
          </cell>
          <cell r="K24">
            <v>9.4</v>
          </cell>
        </row>
        <row r="25">
          <cell r="B25">
            <v>24.637499999999999</v>
          </cell>
          <cell r="C25">
            <v>28</v>
          </cell>
          <cell r="D25">
            <v>23</v>
          </cell>
          <cell r="E25">
            <v>73.208333333333329</v>
          </cell>
          <cell r="F25">
            <v>84</v>
          </cell>
          <cell r="G25">
            <v>58</v>
          </cell>
          <cell r="H25">
            <v>22.32</v>
          </cell>
          <cell r="I25" t="str">
            <v>L</v>
          </cell>
          <cell r="J25">
            <v>33.840000000000003</v>
          </cell>
          <cell r="K25">
            <v>0.4</v>
          </cell>
        </row>
        <row r="26">
          <cell r="B26">
            <v>21.270833333333332</v>
          </cell>
          <cell r="C26">
            <v>25.1</v>
          </cell>
          <cell r="D26">
            <v>18.399999999999999</v>
          </cell>
          <cell r="E26">
            <v>90.583333333333329</v>
          </cell>
          <cell r="F26">
            <v>100</v>
          </cell>
          <cell r="G26">
            <v>72</v>
          </cell>
          <cell r="H26">
            <v>35.28</v>
          </cell>
          <cell r="I26" t="str">
            <v>N</v>
          </cell>
          <cell r="J26">
            <v>56.88</v>
          </cell>
          <cell r="K26">
            <v>33.6</v>
          </cell>
        </row>
        <row r="27">
          <cell r="B27">
            <v>22.891666666666666</v>
          </cell>
          <cell r="C27">
            <v>28.1</v>
          </cell>
          <cell r="D27">
            <v>19</v>
          </cell>
          <cell r="E27">
            <v>79.125</v>
          </cell>
          <cell r="F27">
            <v>100</v>
          </cell>
          <cell r="G27">
            <v>46</v>
          </cell>
          <cell r="H27">
            <v>12.24</v>
          </cell>
          <cell r="I27" t="str">
            <v>L</v>
          </cell>
          <cell r="J27">
            <v>23.759999999999998</v>
          </cell>
          <cell r="K27">
            <v>0.2</v>
          </cell>
        </row>
        <row r="28">
          <cell r="B28">
            <v>23.987500000000001</v>
          </cell>
          <cell r="C28">
            <v>30.2</v>
          </cell>
          <cell r="D28">
            <v>18.399999999999999</v>
          </cell>
          <cell r="E28">
            <v>68.416666666666671</v>
          </cell>
          <cell r="F28">
            <v>95</v>
          </cell>
          <cell r="G28">
            <v>41</v>
          </cell>
          <cell r="H28">
            <v>23.400000000000002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25.287499999999998</v>
          </cell>
          <cell r="C29">
            <v>31.3</v>
          </cell>
          <cell r="D29">
            <v>19.8</v>
          </cell>
          <cell r="E29">
            <v>63.041666666666664</v>
          </cell>
          <cell r="F29">
            <v>81</v>
          </cell>
          <cell r="G29">
            <v>45</v>
          </cell>
          <cell r="H29">
            <v>19.440000000000001</v>
          </cell>
          <cell r="I29" t="str">
            <v>L</v>
          </cell>
          <cell r="J29">
            <v>40.680000000000007</v>
          </cell>
          <cell r="K29">
            <v>0.4</v>
          </cell>
        </row>
        <row r="30">
          <cell r="B30">
            <v>22.883333333333329</v>
          </cell>
          <cell r="C30">
            <v>26.5</v>
          </cell>
          <cell r="D30">
            <v>20.2</v>
          </cell>
          <cell r="E30">
            <v>70.291666666666671</v>
          </cell>
          <cell r="F30">
            <v>91</v>
          </cell>
          <cell r="G30">
            <v>54</v>
          </cell>
          <cell r="H30">
            <v>28.44</v>
          </cell>
          <cell r="I30" t="str">
            <v>SE</v>
          </cell>
          <cell r="J30">
            <v>43.2</v>
          </cell>
          <cell r="K30">
            <v>1.8</v>
          </cell>
        </row>
        <row r="31">
          <cell r="B31">
            <v>25.029166666666679</v>
          </cell>
          <cell r="C31">
            <v>35.1</v>
          </cell>
          <cell r="D31">
            <v>18.600000000000001</v>
          </cell>
          <cell r="E31">
            <v>68.333333333333329</v>
          </cell>
          <cell r="F31">
            <v>99</v>
          </cell>
          <cell r="G31">
            <v>35</v>
          </cell>
          <cell r="H31">
            <v>35.28</v>
          </cell>
          <cell r="I31" t="str">
            <v>N</v>
          </cell>
          <cell r="J31">
            <v>61.560000000000009</v>
          </cell>
          <cell r="K31">
            <v>13.6</v>
          </cell>
        </row>
        <row r="32">
          <cell r="B32">
            <v>23.345833333333335</v>
          </cell>
          <cell r="C32">
            <v>30.6</v>
          </cell>
          <cell r="D32">
            <v>18.899999999999999</v>
          </cell>
          <cell r="E32">
            <v>83.291666666666671</v>
          </cell>
          <cell r="F32">
            <v>100</v>
          </cell>
          <cell r="G32">
            <v>53</v>
          </cell>
          <cell r="H32">
            <v>20.16</v>
          </cell>
          <cell r="I32" t="str">
            <v>NO</v>
          </cell>
          <cell r="J32">
            <v>37.800000000000004</v>
          </cell>
          <cell r="K32">
            <v>6.1999999999999993</v>
          </cell>
        </row>
        <row r="33">
          <cell r="B33">
            <v>25.695833333333336</v>
          </cell>
          <cell r="C33">
            <v>31.3</v>
          </cell>
          <cell r="D33">
            <v>22</v>
          </cell>
          <cell r="E33">
            <v>74.75</v>
          </cell>
          <cell r="F33">
            <v>100</v>
          </cell>
          <cell r="G33">
            <v>42</v>
          </cell>
          <cell r="H33">
            <v>15.120000000000001</v>
          </cell>
          <cell r="I33" t="str">
            <v>NO</v>
          </cell>
          <cell r="J33">
            <v>29.880000000000003</v>
          </cell>
          <cell r="K33">
            <v>0</v>
          </cell>
        </row>
        <row r="34">
          <cell r="B34">
            <v>21.816666666666666</v>
          </cell>
          <cell r="C34">
            <v>26.5</v>
          </cell>
          <cell r="D34">
            <v>17.7</v>
          </cell>
          <cell r="E34">
            <v>84.916666666666671</v>
          </cell>
          <cell r="F34">
            <v>100</v>
          </cell>
          <cell r="G34">
            <v>62</v>
          </cell>
          <cell r="H34">
            <v>38.519999999999996</v>
          </cell>
          <cell r="I34" t="str">
            <v>SE</v>
          </cell>
          <cell r="J34">
            <v>76.319999999999993</v>
          </cell>
          <cell r="K34">
            <v>79.399999999999991</v>
          </cell>
        </row>
        <row r="35">
          <cell r="B35">
            <v>22.154166666666669</v>
          </cell>
          <cell r="C35">
            <v>28</v>
          </cell>
          <cell r="D35">
            <v>18.100000000000001</v>
          </cell>
          <cell r="E35">
            <v>80.125</v>
          </cell>
          <cell r="F35">
            <v>100</v>
          </cell>
          <cell r="G35">
            <v>38</v>
          </cell>
          <cell r="H35">
            <v>14.04</v>
          </cell>
          <cell r="I35" t="str">
            <v>S</v>
          </cell>
          <cell r="J35">
            <v>21.96</v>
          </cell>
          <cell r="K35">
            <v>0.2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24.849999999999994</v>
          </cell>
          <cell r="C5">
            <v>35</v>
          </cell>
          <cell r="D5">
            <v>17.7</v>
          </cell>
          <cell r="E5">
            <v>50.541666666666664</v>
          </cell>
          <cell r="F5">
            <v>52</v>
          </cell>
          <cell r="G5">
            <v>46</v>
          </cell>
          <cell r="H5">
            <v>24.12</v>
          </cell>
          <cell r="I5" t="str">
            <v>N</v>
          </cell>
          <cell r="J5">
            <v>81</v>
          </cell>
          <cell r="K5">
            <v>23.599999999999998</v>
          </cell>
        </row>
        <row r="6">
          <cell r="B6">
            <v>19.266666666666666</v>
          </cell>
          <cell r="C6">
            <v>24</v>
          </cell>
          <cell r="D6">
            <v>15.6</v>
          </cell>
          <cell r="E6">
            <v>51.125</v>
          </cell>
          <cell r="F6">
            <v>52</v>
          </cell>
          <cell r="G6">
            <v>50</v>
          </cell>
          <cell r="H6">
            <v>16.920000000000002</v>
          </cell>
          <cell r="I6" t="str">
            <v>SO</v>
          </cell>
          <cell r="J6">
            <v>41.04</v>
          </cell>
          <cell r="K6">
            <v>16.399999999999999</v>
          </cell>
        </row>
        <row r="7">
          <cell r="B7">
            <v>18.500000000000004</v>
          </cell>
          <cell r="C7">
            <v>29.7</v>
          </cell>
          <cell r="D7">
            <v>9.1999999999999993</v>
          </cell>
          <cell r="E7">
            <v>51.458333333333336</v>
          </cell>
          <cell r="F7">
            <v>54</v>
          </cell>
          <cell r="G7">
            <v>49</v>
          </cell>
          <cell r="H7">
            <v>11.520000000000001</v>
          </cell>
          <cell r="I7" t="str">
            <v>NE</v>
          </cell>
          <cell r="J7">
            <v>26.28</v>
          </cell>
          <cell r="K7">
            <v>0</v>
          </cell>
        </row>
        <row r="8">
          <cell r="B8">
            <v>19.774999999999999</v>
          </cell>
          <cell r="C8">
            <v>31</v>
          </cell>
          <cell r="D8">
            <v>8.8000000000000007</v>
          </cell>
          <cell r="E8">
            <v>51.5</v>
          </cell>
          <cell r="F8">
            <v>55</v>
          </cell>
          <cell r="G8">
            <v>49</v>
          </cell>
          <cell r="H8">
            <v>17.28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24.400000000000002</v>
          </cell>
          <cell r="C9">
            <v>36.299999999999997</v>
          </cell>
          <cell r="D9">
            <v>12.5</v>
          </cell>
          <cell r="E9">
            <v>51.272727272727273</v>
          </cell>
          <cell r="F9">
            <v>53</v>
          </cell>
          <cell r="G9">
            <v>43</v>
          </cell>
          <cell r="H9">
            <v>25.2</v>
          </cell>
          <cell r="I9" t="str">
            <v>N</v>
          </cell>
          <cell r="J9">
            <v>51.12</v>
          </cell>
          <cell r="K9">
            <v>0</v>
          </cell>
        </row>
        <row r="10">
          <cell r="B10">
            <v>29.008333333333329</v>
          </cell>
          <cell r="C10">
            <v>38.1</v>
          </cell>
          <cell r="D10">
            <v>19.399999999999999</v>
          </cell>
          <cell r="E10">
            <v>50.647058823529413</v>
          </cell>
          <cell r="F10">
            <v>53</v>
          </cell>
          <cell r="G10">
            <v>48</v>
          </cell>
          <cell r="H10">
            <v>19.8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27.820833333333329</v>
          </cell>
          <cell r="C11">
            <v>36.1</v>
          </cell>
          <cell r="D11">
            <v>22.3</v>
          </cell>
          <cell r="E11">
            <v>49.958333333333336</v>
          </cell>
          <cell r="F11">
            <v>52</v>
          </cell>
          <cell r="G11">
            <v>47</v>
          </cell>
          <cell r="H11">
            <v>21.6</v>
          </cell>
          <cell r="I11" t="str">
            <v>NE</v>
          </cell>
          <cell r="J11">
            <v>51.12</v>
          </cell>
          <cell r="K11">
            <v>0.2</v>
          </cell>
        </row>
        <row r="12">
          <cell r="B12">
            <v>26.629166666666663</v>
          </cell>
          <cell r="C12">
            <v>33.799999999999997</v>
          </cell>
          <cell r="D12">
            <v>20.7</v>
          </cell>
          <cell r="E12">
            <v>50.416666666666664</v>
          </cell>
          <cell r="F12">
            <v>52</v>
          </cell>
          <cell r="G12">
            <v>49</v>
          </cell>
          <cell r="H12">
            <v>20.88</v>
          </cell>
          <cell r="I12" t="str">
            <v>NE</v>
          </cell>
          <cell r="J12">
            <v>41.76</v>
          </cell>
          <cell r="K12">
            <v>0</v>
          </cell>
        </row>
        <row r="13">
          <cell r="B13">
            <v>29.191666666666666</v>
          </cell>
          <cell r="C13">
            <v>37.5</v>
          </cell>
          <cell r="D13">
            <v>22.4</v>
          </cell>
          <cell r="E13">
            <v>50.19047619047619</v>
          </cell>
          <cell r="F13">
            <v>52</v>
          </cell>
          <cell r="G13">
            <v>44</v>
          </cell>
          <cell r="H13">
            <v>14.4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30.566666666666663</v>
          </cell>
          <cell r="C14">
            <v>38.5</v>
          </cell>
          <cell r="D14">
            <v>24.2</v>
          </cell>
          <cell r="E14">
            <v>49.75</v>
          </cell>
          <cell r="F14">
            <v>52</v>
          </cell>
          <cell r="G14">
            <v>33</v>
          </cell>
          <cell r="H14">
            <v>16.2</v>
          </cell>
          <cell r="I14" t="str">
            <v>NE</v>
          </cell>
          <cell r="J14">
            <v>42.480000000000004</v>
          </cell>
          <cell r="K14">
            <v>0</v>
          </cell>
        </row>
        <row r="15">
          <cell r="B15">
            <v>28.412500000000005</v>
          </cell>
          <cell r="C15">
            <v>39.5</v>
          </cell>
          <cell r="D15">
            <v>22.6</v>
          </cell>
          <cell r="E15">
            <v>50.315789473684212</v>
          </cell>
          <cell r="F15">
            <v>52</v>
          </cell>
          <cell r="G15">
            <v>46</v>
          </cell>
          <cell r="H15">
            <v>20.88</v>
          </cell>
          <cell r="I15" t="str">
            <v>NE</v>
          </cell>
          <cell r="J15">
            <v>87.12</v>
          </cell>
          <cell r="K15">
            <v>17.600000000000001</v>
          </cell>
        </row>
        <row r="16">
          <cell r="B16">
            <v>28.783333333333335</v>
          </cell>
          <cell r="C16">
            <v>35.799999999999997</v>
          </cell>
          <cell r="D16">
            <v>24.2</v>
          </cell>
          <cell r="E16">
            <v>50.083333333333336</v>
          </cell>
          <cell r="F16">
            <v>52</v>
          </cell>
          <cell r="G16">
            <v>44</v>
          </cell>
          <cell r="H16">
            <v>19.079999999999998</v>
          </cell>
          <cell r="I16" t="str">
            <v>NE</v>
          </cell>
          <cell r="J16">
            <v>39.96</v>
          </cell>
          <cell r="K16">
            <v>0.2</v>
          </cell>
        </row>
        <row r="17">
          <cell r="B17">
            <v>22.270833333333332</v>
          </cell>
          <cell r="C17">
            <v>26.9</v>
          </cell>
          <cell r="D17">
            <v>17.8</v>
          </cell>
          <cell r="E17">
            <v>50.875</v>
          </cell>
          <cell r="F17">
            <v>51</v>
          </cell>
          <cell r="G17">
            <v>49</v>
          </cell>
          <cell r="H17">
            <v>18.36</v>
          </cell>
          <cell r="I17" t="str">
            <v>SO</v>
          </cell>
          <cell r="J17">
            <v>36.72</v>
          </cell>
          <cell r="K17">
            <v>0.2</v>
          </cell>
        </row>
        <row r="18">
          <cell r="B18">
            <v>17.983333333333334</v>
          </cell>
          <cell r="C18">
            <v>21.2</v>
          </cell>
          <cell r="D18">
            <v>15.5</v>
          </cell>
          <cell r="E18">
            <v>51.625</v>
          </cell>
          <cell r="F18">
            <v>52</v>
          </cell>
          <cell r="G18">
            <v>51</v>
          </cell>
          <cell r="H18">
            <v>17.28</v>
          </cell>
          <cell r="I18" t="str">
            <v>S</v>
          </cell>
          <cell r="J18">
            <v>36.36</v>
          </cell>
          <cell r="K18">
            <v>0</v>
          </cell>
        </row>
        <row r="19">
          <cell r="B19">
            <v>21.433333333333334</v>
          </cell>
          <cell r="C19">
            <v>31.3</v>
          </cell>
          <cell r="D19">
            <v>14</v>
          </cell>
          <cell r="E19">
            <v>50.916666666666664</v>
          </cell>
          <cell r="F19">
            <v>53</v>
          </cell>
          <cell r="G19">
            <v>49</v>
          </cell>
          <cell r="H19">
            <v>10.08</v>
          </cell>
          <cell r="I19" t="str">
            <v>SO</v>
          </cell>
          <cell r="J19">
            <v>20.52</v>
          </cell>
          <cell r="K19">
            <v>0</v>
          </cell>
        </row>
        <row r="20">
          <cell r="B20">
            <v>25.654166666666672</v>
          </cell>
          <cell r="C20">
            <v>37.700000000000003</v>
          </cell>
          <cell r="D20">
            <v>15.9</v>
          </cell>
          <cell r="E20">
            <v>50.857142857142854</v>
          </cell>
          <cell r="F20">
            <v>53</v>
          </cell>
          <cell r="G20">
            <v>41</v>
          </cell>
          <cell r="H20">
            <v>12.6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30.679166666666671</v>
          </cell>
          <cell r="C21">
            <v>38.5</v>
          </cell>
          <cell r="D21">
            <v>24.5</v>
          </cell>
          <cell r="E21">
            <v>50.210526315789473</v>
          </cell>
          <cell r="F21">
            <v>51</v>
          </cell>
          <cell r="G21">
            <v>34</v>
          </cell>
          <cell r="H21">
            <v>16.920000000000002</v>
          </cell>
          <cell r="I21" t="str">
            <v>NE</v>
          </cell>
          <cell r="J21">
            <v>34.56</v>
          </cell>
          <cell r="K21">
            <v>0</v>
          </cell>
        </row>
        <row r="22">
          <cell r="B22">
            <v>30.637499999999999</v>
          </cell>
          <cell r="C22">
            <v>39</v>
          </cell>
          <cell r="D22">
            <v>23.5</v>
          </cell>
          <cell r="E22">
            <v>50.055555555555557</v>
          </cell>
          <cell r="F22">
            <v>52</v>
          </cell>
          <cell r="G22">
            <v>35</v>
          </cell>
          <cell r="H22">
            <v>21.240000000000002</v>
          </cell>
          <cell r="I22" t="str">
            <v>NE</v>
          </cell>
          <cell r="J22">
            <v>40.32</v>
          </cell>
          <cell r="K22">
            <v>0</v>
          </cell>
        </row>
        <row r="23">
          <cell r="B23">
            <v>26.808333333333334</v>
          </cell>
          <cell r="C23">
            <v>37.700000000000003</v>
          </cell>
          <cell r="D23">
            <v>20.7</v>
          </cell>
          <cell r="E23">
            <v>50.434782608695649</v>
          </cell>
          <cell r="F23">
            <v>52</v>
          </cell>
          <cell r="G23">
            <v>46</v>
          </cell>
          <cell r="H23">
            <v>33.119999999999997</v>
          </cell>
          <cell r="I23" t="str">
            <v>NE</v>
          </cell>
          <cell r="J23">
            <v>67.319999999999993</v>
          </cell>
          <cell r="K23">
            <v>11.6</v>
          </cell>
        </row>
        <row r="24">
          <cell r="B24">
            <v>24.249999999999996</v>
          </cell>
          <cell r="C24">
            <v>31.7</v>
          </cell>
          <cell r="D24">
            <v>19.600000000000001</v>
          </cell>
          <cell r="E24">
            <v>51</v>
          </cell>
          <cell r="F24">
            <v>52</v>
          </cell>
          <cell r="G24">
            <v>49</v>
          </cell>
          <cell r="H24">
            <v>17.64</v>
          </cell>
          <cell r="I24" t="str">
            <v>N</v>
          </cell>
          <cell r="J24">
            <v>34.92</v>
          </cell>
          <cell r="K24">
            <v>6.3999999999999995</v>
          </cell>
        </row>
        <row r="25">
          <cell r="B25">
            <v>27.758333333333336</v>
          </cell>
          <cell r="C25">
            <v>35.1</v>
          </cell>
          <cell r="D25">
            <v>22.1</v>
          </cell>
          <cell r="E25">
            <v>50.375</v>
          </cell>
          <cell r="F25">
            <v>52</v>
          </cell>
          <cell r="G25">
            <v>49</v>
          </cell>
          <cell r="H25">
            <v>17.64</v>
          </cell>
          <cell r="I25" t="str">
            <v>N</v>
          </cell>
          <cell r="J25">
            <v>34.200000000000003</v>
          </cell>
          <cell r="K25">
            <v>0.2</v>
          </cell>
        </row>
        <row r="26">
          <cell r="B26">
            <v>22.287500000000005</v>
          </cell>
          <cell r="C26">
            <v>28.8</v>
          </cell>
          <cell r="D26">
            <v>20.100000000000001</v>
          </cell>
          <cell r="E26">
            <v>50.875</v>
          </cell>
          <cell r="F26">
            <v>52</v>
          </cell>
          <cell r="G26">
            <v>49</v>
          </cell>
          <cell r="H26">
            <v>19.440000000000001</v>
          </cell>
          <cell r="I26" t="str">
            <v>S</v>
          </cell>
          <cell r="J26">
            <v>40.32</v>
          </cell>
          <cell r="K26">
            <v>49.20000000000001</v>
          </cell>
        </row>
        <row r="27">
          <cell r="B27">
            <v>22.795833333333334</v>
          </cell>
          <cell r="C27">
            <v>30.6</v>
          </cell>
          <cell r="D27">
            <v>17.399999999999999</v>
          </cell>
          <cell r="E27">
            <v>50.708333333333336</v>
          </cell>
          <cell r="F27">
            <v>52</v>
          </cell>
          <cell r="G27">
            <v>48</v>
          </cell>
          <cell r="H27">
            <v>11.16</v>
          </cell>
          <cell r="I27" t="str">
            <v>S</v>
          </cell>
          <cell r="J27">
            <v>22.68</v>
          </cell>
          <cell r="K27">
            <v>0</v>
          </cell>
        </row>
        <row r="28">
          <cell r="B28">
            <v>25.849999999999994</v>
          </cell>
          <cell r="C28">
            <v>34</v>
          </cell>
          <cell r="D28">
            <v>18.8</v>
          </cell>
          <cell r="E28">
            <v>50.458333333333336</v>
          </cell>
          <cell r="F28">
            <v>52</v>
          </cell>
          <cell r="G28">
            <v>48</v>
          </cell>
          <cell r="H28">
            <v>12.6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28.8</v>
          </cell>
          <cell r="C29">
            <v>35.6</v>
          </cell>
          <cell r="D29">
            <v>23.4</v>
          </cell>
          <cell r="E29">
            <v>50.041666666666664</v>
          </cell>
          <cell r="F29">
            <v>51</v>
          </cell>
          <cell r="G29">
            <v>48</v>
          </cell>
          <cell r="H29">
            <v>12.24</v>
          </cell>
          <cell r="I29" t="str">
            <v>NE</v>
          </cell>
          <cell r="J29">
            <v>33.119999999999997</v>
          </cell>
          <cell r="K29">
            <v>0</v>
          </cell>
        </row>
        <row r="30">
          <cell r="B30">
            <v>25.187500000000004</v>
          </cell>
          <cell r="C30">
            <v>35.299999999999997</v>
          </cell>
          <cell r="D30">
            <v>19.399999999999999</v>
          </cell>
          <cell r="E30">
            <v>50.391304347826086</v>
          </cell>
          <cell r="F30">
            <v>52</v>
          </cell>
          <cell r="G30">
            <v>47</v>
          </cell>
          <cell r="H30">
            <v>23.759999999999998</v>
          </cell>
          <cell r="I30" t="str">
            <v>NE</v>
          </cell>
          <cell r="J30">
            <v>48.96</v>
          </cell>
          <cell r="K30">
            <v>14.999999999999998</v>
          </cell>
        </row>
        <row r="31">
          <cell r="B31">
            <v>24.724999999999998</v>
          </cell>
          <cell r="C31">
            <v>34.799999999999997</v>
          </cell>
          <cell r="D31">
            <v>20.3</v>
          </cell>
          <cell r="E31">
            <v>50.833333333333336</v>
          </cell>
          <cell r="F31">
            <v>52</v>
          </cell>
          <cell r="G31">
            <v>47</v>
          </cell>
          <cell r="H31">
            <v>20.88</v>
          </cell>
          <cell r="I31" t="str">
            <v>N</v>
          </cell>
          <cell r="J31">
            <v>49.680000000000007</v>
          </cell>
          <cell r="K31">
            <v>6.6</v>
          </cell>
        </row>
        <row r="32">
          <cell r="B32">
            <v>23.75</v>
          </cell>
          <cell r="C32">
            <v>29.9</v>
          </cell>
          <cell r="D32">
            <v>19.600000000000001</v>
          </cell>
          <cell r="E32">
            <v>50.625</v>
          </cell>
          <cell r="F32">
            <v>52</v>
          </cell>
          <cell r="G32">
            <v>48</v>
          </cell>
          <cell r="H32">
            <v>9</v>
          </cell>
          <cell r="I32" t="str">
            <v>S</v>
          </cell>
          <cell r="J32">
            <v>22.32</v>
          </cell>
          <cell r="K32">
            <v>21.2</v>
          </cell>
        </row>
        <row r="33">
          <cell r="B33">
            <v>26.720833333333331</v>
          </cell>
          <cell r="C33">
            <v>33</v>
          </cell>
          <cell r="D33">
            <v>22.1</v>
          </cell>
          <cell r="E33">
            <v>50.416666666666664</v>
          </cell>
          <cell r="F33">
            <v>52</v>
          </cell>
          <cell r="G33">
            <v>49</v>
          </cell>
          <cell r="H33">
            <v>13.68</v>
          </cell>
          <cell r="I33" t="str">
            <v>N</v>
          </cell>
          <cell r="J33">
            <v>38.519999999999996</v>
          </cell>
          <cell r="K33">
            <v>0</v>
          </cell>
        </row>
        <row r="34">
          <cell r="B34">
            <v>26.137499999999999</v>
          </cell>
          <cell r="C34">
            <v>32.4</v>
          </cell>
          <cell r="D34">
            <v>21</v>
          </cell>
          <cell r="E34">
            <v>50.458333333333336</v>
          </cell>
          <cell r="F34">
            <v>51</v>
          </cell>
          <cell r="G34">
            <v>48</v>
          </cell>
          <cell r="H34">
            <v>20.88</v>
          </cell>
          <cell r="I34" t="str">
            <v>N</v>
          </cell>
          <cell r="J34">
            <v>56.519999999999996</v>
          </cell>
          <cell r="K34">
            <v>2.2000000000000002</v>
          </cell>
        </row>
        <row r="35">
          <cell r="B35">
            <v>23.683333333333337</v>
          </cell>
          <cell r="C35">
            <v>31.9</v>
          </cell>
          <cell r="D35">
            <v>18.100000000000001</v>
          </cell>
          <cell r="E35">
            <v>50.833333333333336</v>
          </cell>
          <cell r="F35">
            <v>52</v>
          </cell>
          <cell r="G35">
            <v>49</v>
          </cell>
          <cell r="H35">
            <v>15.120000000000001</v>
          </cell>
          <cell r="I35" t="str">
            <v>SE</v>
          </cell>
          <cell r="J35">
            <v>29.880000000000003</v>
          </cell>
          <cell r="K35">
            <v>2</v>
          </cell>
        </row>
        <row r="36">
          <cell r="I36" t="str">
            <v>NE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25.754166666666666</v>
          </cell>
          <cell r="C5">
            <v>32.4</v>
          </cell>
          <cell r="D5">
            <v>20.399999999999999</v>
          </cell>
          <cell r="E5">
            <v>60.75</v>
          </cell>
          <cell r="F5">
            <v>79</v>
          </cell>
          <cell r="G5">
            <v>38</v>
          </cell>
          <cell r="H5">
            <v>29.52</v>
          </cell>
          <cell r="I5" t="str">
            <v>N</v>
          </cell>
          <cell r="J5">
            <v>61.560000000000009</v>
          </cell>
          <cell r="K5">
            <v>0</v>
          </cell>
        </row>
        <row r="6">
          <cell r="B6">
            <v>17.716666666666665</v>
          </cell>
          <cell r="C6">
            <v>29.4</v>
          </cell>
          <cell r="D6">
            <v>16.3</v>
          </cell>
          <cell r="E6">
            <v>86.958333333333329</v>
          </cell>
          <cell r="F6">
            <v>92</v>
          </cell>
          <cell r="G6">
            <v>50</v>
          </cell>
          <cell r="H6">
            <v>21.240000000000002</v>
          </cell>
          <cell r="I6" t="str">
            <v>N</v>
          </cell>
          <cell r="J6">
            <v>61.92</v>
          </cell>
          <cell r="K6">
            <v>53.800000000000004</v>
          </cell>
        </row>
        <row r="7">
          <cell r="B7">
            <v>17.766666666666662</v>
          </cell>
          <cell r="C7">
            <v>23.9</v>
          </cell>
          <cell r="D7">
            <v>12.9</v>
          </cell>
          <cell r="E7">
            <v>66.416666666666671</v>
          </cell>
          <cell r="F7">
            <v>93</v>
          </cell>
          <cell r="G7">
            <v>31</v>
          </cell>
          <cell r="H7">
            <v>17.64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20.991666666666667</v>
          </cell>
          <cell r="C8">
            <v>30.1</v>
          </cell>
          <cell r="D8">
            <v>13.6</v>
          </cell>
          <cell r="E8">
            <v>35.583333333333336</v>
          </cell>
          <cell r="F8">
            <v>51</v>
          </cell>
          <cell r="G8">
            <v>18</v>
          </cell>
          <cell r="H8">
            <v>23.759999999999998</v>
          </cell>
          <cell r="I8" t="str">
            <v>SE</v>
          </cell>
          <cell r="J8">
            <v>41.76</v>
          </cell>
          <cell r="K8">
            <v>0</v>
          </cell>
        </row>
        <row r="9">
          <cell r="B9">
            <v>26.295833333333324</v>
          </cell>
          <cell r="C9">
            <v>34.200000000000003</v>
          </cell>
          <cell r="D9">
            <v>18.5</v>
          </cell>
          <cell r="E9">
            <v>41.625</v>
          </cell>
          <cell r="F9">
            <v>57</v>
          </cell>
          <cell r="G9">
            <v>26</v>
          </cell>
          <cell r="H9">
            <v>24.48</v>
          </cell>
          <cell r="I9" t="str">
            <v>N</v>
          </cell>
          <cell r="J9">
            <v>46.080000000000005</v>
          </cell>
          <cell r="K9">
            <v>0</v>
          </cell>
        </row>
        <row r="10">
          <cell r="B10">
            <v>28.979166666666671</v>
          </cell>
          <cell r="C10">
            <v>35.200000000000003</v>
          </cell>
          <cell r="D10">
            <v>23.8</v>
          </cell>
          <cell r="E10">
            <v>45.791666666666664</v>
          </cell>
          <cell r="F10">
            <v>61</v>
          </cell>
          <cell r="G10">
            <v>33</v>
          </cell>
          <cell r="H10">
            <v>19.8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26.066666666666663</v>
          </cell>
          <cell r="C11">
            <v>34.6</v>
          </cell>
          <cell r="D11">
            <v>20.8</v>
          </cell>
          <cell r="E11">
            <v>63.5</v>
          </cell>
          <cell r="F11">
            <v>85</v>
          </cell>
          <cell r="G11">
            <v>37</v>
          </cell>
          <cell r="H11">
            <v>23.759999999999998</v>
          </cell>
          <cell r="I11" t="str">
            <v>NE</v>
          </cell>
          <cell r="J11">
            <v>42.480000000000004</v>
          </cell>
          <cell r="K11">
            <v>13.8</v>
          </cell>
        </row>
        <row r="12">
          <cell r="B12">
            <v>24.099999999999998</v>
          </cell>
          <cell r="C12">
            <v>30.6</v>
          </cell>
          <cell r="D12">
            <v>19.2</v>
          </cell>
          <cell r="E12">
            <v>71.125</v>
          </cell>
          <cell r="F12">
            <v>86</v>
          </cell>
          <cell r="G12">
            <v>50</v>
          </cell>
          <cell r="H12">
            <v>29.16</v>
          </cell>
          <cell r="I12" t="str">
            <v>L</v>
          </cell>
          <cell r="J12">
            <v>42.480000000000004</v>
          </cell>
          <cell r="K12">
            <v>1.2</v>
          </cell>
        </row>
        <row r="13">
          <cell r="B13">
            <v>27.524999999999995</v>
          </cell>
          <cell r="C13">
            <v>35.1</v>
          </cell>
          <cell r="D13">
            <v>20.8</v>
          </cell>
          <cell r="E13">
            <v>55.083333333333336</v>
          </cell>
          <cell r="F13">
            <v>74</v>
          </cell>
          <cell r="G13">
            <v>32</v>
          </cell>
          <cell r="H13">
            <v>20.88</v>
          </cell>
          <cell r="I13" t="str">
            <v>N</v>
          </cell>
          <cell r="J13">
            <v>39.6</v>
          </cell>
          <cell r="K13">
            <v>0</v>
          </cell>
        </row>
        <row r="14">
          <cell r="B14">
            <v>28.700000000000003</v>
          </cell>
          <cell r="C14">
            <v>35.5</v>
          </cell>
          <cell r="D14">
            <v>22.8</v>
          </cell>
          <cell r="E14">
            <v>53.708333333333336</v>
          </cell>
          <cell r="F14">
            <v>71</v>
          </cell>
          <cell r="G14">
            <v>31</v>
          </cell>
          <cell r="H14">
            <v>16.559999999999999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29.224999999999994</v>
          </cell>
          <cell r="C15">
            <v>36.5</v>
          </cell>
          <cell r="D15">
            <v>22.6</v>
          </cell>
          <cell r="E15">
            <v>51.833333333333336</v>
          </cell>
          <cell r="F15">
            <v>71</v>
          </cell>
          <cell r="G15">
            <v>28</v>
          </cell>
          <cell r="H15">
            <v>12.96</v>
          </cell>
          <cell r="I15" t="str">
            <v>NE</v>
          </cell>
          <cell r="J15">
            <v>31.680000000000003</v>
          </cell>
          <cell r="K15">
            <v>0</v>
          </cell>
        </row>
        <row r="16">
          <cell r="B16">
            <v>29.595833333333335</v>
          </cell>
          <cell r="C16">
            <v>35.700000000000003</v>
          </cell>
          <cell r="D16">
            <v>22.3</v>
          </cell>
          <cell r="E16">
            <v>47</v>
          </cell>
          <cell r="F16">
            <v>68</v>
          </cell>
          <cell r="G16">
            <v>31</v>
          </cell>
          <cell r="H16">
            <v>21.96</v>
          </cell>
          <cell r="I16" t="str">
            <v>L</v>
          </cell>
          <cell r="J16">
            <v>38.880000000000003</v>
          </cell>
          <cell r="K16">
            <v>0</v>
          </cell>
        </row>
        <row r="17">
          <cell r="B17">
            <v>27.679166666666664</v>
          </cell>
          <cell r="C17">
            <v>35.4</v>
          </cell>
          <cell r="D17">
            <v>20.7</v>
          </cell>
          <cell r="E17">
            <v>58.333333333333336</v>
          </cell>
          <cell r="F17">
            <v>81</v>
          </cell>
          <cell r="G17">
            <v>31</v>
          </cell>
          <cell r="H17">
            <v>22.68</v>
          </cell>
          <cell r="I17" t="str">
            <v>SE</v>
          </cell>
          <cell r="J17">
            <v>74.160000000000011</v>
          </cell>
          <cell r="K17">
            <v>19.2</v>
          </cell>
        </row>
        <row r="18">
          <cell r="B18">
            <v>20.93333333333333</v>
          </cell>
          <cell r="C18">
            <v>28.2</v>
          </cell>
          <cell r="D18">
            <v>16.7</v>
          </cell>
          <cell r="E18">
            <v>78.791666666666671</v>
          </cell>
          <cell r="F18">
            <v>93</v>
          </cell>
          <cell r="G18">
            <v>54</v>
          </cell>
          <cell r="H18">
            <v>24.12</v>
          </cell>
          <cell r="I18" t="str">
            <v>N</v>
          </cell>
          <cell r="J18">
            <v>42.12</v>
          </cell>
          <cell r="K18">
            <v>0</v>
          </cell>
        </row>
        <row r="19">
          <cell r="B19">
            <v>22.7</v>
          </cell>
          <cell r="C19">
            <v>32.200000000000003</v>
          </cell>
          <cell r="D19">
            <v>15.8</v>
          </cell>
          <cell r="E19">
            <v>67.375</v>
          </cell>
          <cell r="F19">
            <v>87</v>
          </cell>
          <cell r="G19">
            <v>40</v>
          </cell>
          <cell r="H19">
            <v>18.720000000000002</v>
          </cell>
          <cell r="I19" t="str">
            <v>NE</v>
          </cell>
          <cell r="J19">
            <v>36</v>
          </cell>
          <cell r="K19">
            <v>0</v>
          </cell>
        </row>
        <row r="20">
          <cell r="B20">
            <v>27.837500000000002</v>
          </cell>
          <cell r="C20">
            <v>34.5</v>
          </cell>
          <cell r="D20">
            <v>22.8</v>
          </cell>
          <cell r="E20">
            <v>54.166666666666664</v>
          </cell>
          <cell r="F20">
            <v>70</v>
          </cell>
          <cell r="G20">
            <v>34</v>
          </cell>
          <cell r="H20">
            <v>28.8</v>
          </cell>
          <cell r="I20" t="str">
            <v>L</v>
          </cell>
          <cell r="J20">
            <v>44.64</v>
          </cell>
          <cell r="K20">
            <v>0</v>
          </cell>
        </row>
        <row r="21">
          <cell r="B21">
            <v>29.979166666666671</v>
          </cell>
          <cell r="C21">
            <v>37.799999999999997</v>
          </cell>
          <cell r="D21">
            <v>24.7</v>
          </cell>
          <cell r="E21">
            <v>46</v>
          </cell>
          <cell r="F21">
            <v>62</v>
          </cell>
          <cell r="G21">
            <v>23</v>
          </cell>
          <cell r="H21">
            <v>36.36</v>
          </cell>
          <cell r="I21" t="str">
            <v>L</v>
          </cell>
          <cell r="J21">
            <v>61.560000000000009</v>
          </cell>
          <cell r="K21">
            <v>0</v>
          </cell>
        </row>
        <row r="22">
          <cell r="B22">
            <v>26.983333333333331</v>
          </cell>
          <cell r="C22">
            <v>31.5</v>
          </cell>
          <cell r="D22">
            <v>22.7</v>
          </cell>
          <cell r="E22">
            <v>62.625</v>
          </cell>
          <cell r="F22">
            <v>77</v>
          </cell>
          <cell r="G22">
            <v>42</v>
          </cell>
          <cell r="H22">
            <v>34.56</v>
          </cell>
          <cell r="I22" t="str">
            <v>N</v>
          </cell>
          <cell r="J22">
            <v>55.800000000000004</v>
          </cell>
          <cell r="K22">
            <v>1.2</v>
          </cell>
        </row>
        <row r="23">
          <cell r="B23">
            <v>27.137500000000003</v>
          </cell>
          <cell r="C23">
            <v>35.1</v>
          </cell>
          <cell r="D23">
            <v>19.7</v>
          </cell>
          <cell r="E23">
            <v>58.541666666666664</v>
          </cell>
          <cell r="F23">
            <v>90</v>
          </cell>
          <cell r="G23">
            <v>30</v>
          </cell>
          <cell r="H23">
            <v>35.28</v>
          </cell>
          <cell r="I23" t="str">
            <v>NE</v>
          </cell>
          <cell r="J23">
            <v>63.72</v>
          </cell>
          <cell r="K23">
            <v>18.8</v>
          </cell>
        </row>
        <row r="24">
          <cell r="B24">
            <v>22.729166666666668</v>
          </cell>
          <cell r="C24">
            <v>26.3</v>
          </cell>
          <cell r="D24">
            <v>19.7</v>
          </cell>
          <cell r="E24">
            <v>77.333333333333329</v>
          </cell>
          <cell r="F24">
            <v>88</v>
          </cell>
          <cell r="G24">
            <v>64</v>
          </cell>
          <cell r="H24">
            <v>30.96</v>
          </cell>
          <cell r="I24" t="str">
            <v>N</v>
          </cell>
          <cell r="J24">
            <v>55.440000000000005</v>
          </cell>
          <cell r="K24">
            <v>6.8</v>
          </cell>
        </row>
        <row r="25">
          <cell r="B25">
            <v>24.187500000000004</v>
          </cell>
          <cell r="C25">
            <v>28.2</v>
          </cell>
          <cell r="D25">
            <v>20.8</v>
          </cell>
          <cell r="E25">
            <v>70.291666666666671</v>
          </cell>
          <cell r="F25">
            <v>84</v>
          </cell>
          <cell r="G25">
            <v>55</v>
          </cell>
          <cell r="H25">
            <v>16.920000000000002</v>
          </cell>
          <cell r="I25" t="str">
            <v>L</v>
          </cell>
          <cell r="J25">
            <v>32.76</v>
          </cell>
          <cell r="K25">
            <v>1.4</v>
          </cell>
        </row>
        <row r="26">
          <cell r="B26">
            <v>20.933333333333334</v>
          </cell>
          <cell r="C26">
            <v>25.4</v>
          </cell>
          <cell r="D26">
            <v>17.899999999999999</v>
          </cell>
          <cell r="E26">
            <v>81.916666666666671</v>
          </cell>
          <cell r="F26">
            <v>93</v>
          </cell>
          <cell r="G26">
            <v>57</v>
          </cell>
          <cell r="H26">
            <v>18.720000000000002</v>
          </cell>
          <cell r="I26" t="str">
            <v>NE</v>
          </cell>
          <cell r="J26">
            <v>38.519999999999996</v>
          </cell>
          <cell r="K26">
            <v>61.8</v>
          </cell>
        </row>
        <row r="27">
          <cell r="B27">
            <v>22.304166666666664</v>
          </cell>
          <cell r="C27">
            <v>29.4</v>
          </cell>
          <cell r="D27">
            <v>16.600000000000001</v>
          </cell>
          <cell r="E27">
            <v>75.208333333333329</v>
          </cell>
          <cell r="F27">
            <v>91</v>
          </cell>
          <cell r="G27">
            <v>53</v>
          </cell>
          <cell r="H27">
            <v>12.96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25.7</v>
          </cell>
          <cell r="C28">
            <v>32.1</v>
          </cell>
          <cell r="D28">
            <v>21.2</v>
          </cell>
          <cell r="E28">
            <v>64.333333333333329</v>
          </cell>
          <cell r="F28">
            <v>79</v>
          </cell>
          <cell r="G28">
            <v>45</v>
          </cell>
          <cell r="H28">
            <v>21.6</v>
          </cell>
          <cell r="I28" t="str">
            <v>L</v>
          </cell>
          <cell r="J28">
            <v>36</v>
          </cell>
          <cell r="K28">
            <v>0</v>
          </cell>
        </row>
        <row r="29">
          <cell r="B29">
            <v>27.054166666666671</v>
          </cell>
          <cell r="C29">
            <v>33.1</v>
          </cell>
          <cell r="D29">
            <v>21.7</v>
          </cell>
          <cell r="E29">
            <v>60.375</v>
          </cell>
          <cell r="F29">
            <v>80</v>
          </cell>
          <cell r="G29">
            <v>39</v>
          </cell>
          <cell r="H29">
            <v>16.920000000000002</v>
          </cell>
          <cell r="I29" t="str">
            <v>L</v>
          </cell>
          <cell r="J29">
            <v>39.24</v>
          </cell>
          <cell r="K29">
            <v>0.2</v>
          </cell>
        </row>
        <row r="30">
          <cell r="B30">
            <v>26.533333333333331</v>
          </cell>
          <cell r="C30">
            <v>33.4</v>
          </cell>
          <cell r="D30">
            <v>22.4</v>
          </cell>
          <cell r="E30">
            <v>66.541666666666671</v>
          </cell>
          <cell r="F30">
            <v>79</v>
          </cell>
          <cell r="G30">
            <v>44</v>
          </cell>
          <cell r="H30">
            <v>18</v>
          </cell>
          <cell r="I30" t="str">
            <v>L</v>
          </cell>
          <cell r="J30">
            <v>34.200000000000003</v>
          </cell>
          <cell r="K30">
            <v>0.2</v>
          </cell>
        </row>
        <row r="31">
          <cell r="B31">
            <v>26.883333333333329</v>
          </cell>
          <cell r="C31">
            <v>32.4</v>
          </cell>
          <cell r="D31">
            <v>22.2</v>
          </cell>
          <cell r="E31">
            <v>61.541666666666664</v>
          </cell>
          <cell r="F31">
            <v>77</v>
          </cell>
          <cell r="G31">
            <v>46</v>
          </cell>
          <cell r="H31">
            <v>26.28</v>
          </cell>
          <cell r="I31" t="str">
            <v>N</v>
          </cell>
          <cell r="J31">
            <v>59.04</v>
          </cell>
          <cell r="K31">
            <v>0</v>
          </cell>
        </row>
        <row r="32">
          <cell r="B32">
            <v>23.133333333333329</v>
          </cell>
          <cell r="C32">
            <v>28</v>
          </cell>
          <cell r="D32">
            <v>19.5</v>
          </cell>
          <cell r="E32">
            <v>74.875</v>
          </cell>
          <cell r="F32">
            <v>88</v>
          </cell>
          <cell r="G32">
            <v>60</v>
          </cell>
          <cell r="H32">
            <v>29.16</v>
          </cell>
          <cell r="I32" t="str">
            <v>N</v>
          </cell>
          <cell r="J32">
            <v>55.440000000000005</v>
          </cell>
          <cell r="K32">
            <v>21.799999999999997</v>
          </cell>
        </row>
        <row r="33">
          <cell r="B33">
            <v>23.299999999999997</v>
          </cell>
          <cell r="C33">
            <v>28.3</v>
          </cell>
          <cell r="D33">
            <v>19.8</v>
          </cell>
          <cell r="E33">
            <v>75.208333333333329</v>
          </cell>
          <cell r="F33">
            <v>85</v>
          </cell>
          <cell r="G33">
            <v>59</v>
          </cell>
          <cell r="H33">
            <v>13.68</v>
          </cell>
          <cell r="I33" t="str">
            <v>NE</v>
          </cell>
          <cell r="J33">
            <v>28.08</v>
          </cell>
          <cell r="K33">
            <v>0.2</v>
          </cell>
        </row>
        <row r="34">
          <cell r="B34">
            <v>23.645833333333332</v>
          </cell>
          <cell r="C34">
            <v>29.2</v>
          </cell>
          <cell r="D34">
            <v>17.8</v>
          </cell>
          <cell r="E34">
            <v>76.666666666666671</v>
          </cell>
          <cell r="F34">
            <v>89</v>
          </cell>
          <cell r="G34">
            <v>64</v>
          </cell>
          <cell r="H34">
            <v>32.76</v>
          </cell>
          <cell r="I34" t="str">
            <v>N</v>
          </cell>
          <cell r="J34">
            <v>74.160000000000011</v>
          </cell>
          <cell r="K34">
            <v>27.799999999999997</v>
          </cell>
        </row>
        <row r="35">
          <cell r="B35">
            <v>20.720833333333331</v>
          </cell>
          <cell r="C35">
            <v>27.7</v>
          </cell>
          <cell r="D35">
            <v>17.2</v>
          </cell>
          <cell r="E35">
            <v>80.25</v>
          </cell>
          <cell r="F35">
            <v>92</v>
          </cell>
          <cell r="G35">
            <v>58</v>
          </cell>
          <cell r="H35">
            <v>18.36</v>
          </cell>
          <cell r="I35" t="str">
            <v>L</v>
          </cell>
          <cell r="J35">
            <v>33.480000000000004</v>
          </cell>
          <cell r="K35">
            <v>0.4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24.612499999999997</v>
          </cell>
          <cell r="C5">
            <v>34.5</v>
          </cell>
          <cell r="D5">
            <v>15.4</v>
          </cell>
          <cell r="E5">
            <v>58.875</v>
          </cell>
          <cell r="F5">
            <v>89</v>
          </cell>
          <cell r="G5">
            <v>30</v>
          </cell>
          <cell r="H5">
            <v>21.96</v>
          </cell>
          <cell r="I5" t="str">
            <v>NO</v>
          </cell>
          <cell r="J5">
            <v>46.440000000000005</v>
          </cell>
          <cell r="K5">
            <v>0</v>
          </cell>
        </row>
        <row r="6">
          <cell r="B6">
            <v>21.008333333333333</v>
          </cell>
          <cell r="C6">
            <v>28.6</v>
          </cell>
          <cell r="D6">
            <v>17.2</v>
          </cell>
          <cell r="E6">
            <v>76.625</v>
          </cell>
          <cell r="F6">
            <v>94</v>
          </cell>
          <cell r="G6">
            <v>45</v>
          </cell>
          <cell r="H6">
            <v>23.759999999999998</v>
          </cell>
          <cell r="I6" t="str">
            <v>NO</v>
          </cell>
          <cell r="J6">
            <v>64.8</v>
          </cell>
          <cell r="K6">
            <v>20.399999999999999</v>
          </cell>
        </row>
        <row r="7">
          <cell r="B7">
            <v>22.062499999999996</v>
          </cell>
          <cell r="C7">
            <v>26</v>
          </cell>
          <cell r="D7">
            <v>17.3</v>
          </cell>
          <cell r="E7">
            <v>64.125</v>
          </cell>
          <cell r="F7">
            <v>90</v>
          </cell>
          <cell r="G7">
            <v>46</v>
          </cell>
          <cell r="H7">
            <v>14.76</v>
          </cell>
          <cell r="I7" t="str">
            <v>S</v>
          </cell>
          <cell r="J7">
            <v>30.96</v>
          </cell>
          <cell r="K7">
            <v>0.2</v>
          </cell>
        </row>
        <row r="8">
          <cell r="B8">
            <v>21.616666666666671</v>
          </cell>
          <cell r="C8">
            <v>30.2</v>
          </cell>
          <cell r="D8">
            <v>15.7</v>
          </cell>
          <cell r="E8">
            <v>51.416666666666664</v>
          </cell>
          <cell r="F8">
            <v>72</v>
          </cell>
          <cell r="G8">
            <v>26</v>
          </cell>
          <cell r="H8">
            <v>18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25.220833333333335</v>
          </cell>
          <cell r="C9">
            <v>36.799999999999997</v>
          </cell>
          <cell r="D9">
            <v>16.100000000000001</v>
          </cell>
          <cell r="E9">
            <v>56.041666666666664</v>
          </cell>
          <cell r="F9">
            <v>84</v>
          </cell>
          <cell r="G9">
            <v>24</v>
          </cell>
          <cell r="H9">
            <v>26.64</v>
          </cell>
          <cell r="I9" t="str">
            <v>SO</v>
          </cell>
          <cell r="J9">
            <v>49.680000000000007</v>
          </cell>
          <cell r="K9">
            <v>0.6</v>
          </cell>
        </row>
        <row r="10">
          <cell r="B10">
            <v>28.529166666666665</v>
          </cell>
          <cell r="C10">
            <v>37.4</v>
          </cell>
          <cell r="D10">
            <v>21.3</v>
          </cell>
          <cell r="E10">
            <v>54.041666666666664</v>
          </cell>
          <cell r="F10">
            <v>87</v>
          </cell>
          <cell r="G10">
            <v>22</v>
          </cell>
          <cell r="H10">
            <v>15.120000000000001</v>
          </cell>
          <cell r="I10" t="str">
            <v>NE</v>
          </cell>
          <cell r="J10">
            <v>36.36</v>
          </cell>
          <cell r="K10">
            <v>0</v>
          </cell>
        </row>
        <row r="11">
          <cell r="B11">
            <v>27.399999999999995</v>
          </cell>
          <cell r="C11">
            <v>35.700000000000003</v>
          </cell>
          <cell r="D11">
            <v>21.9</v>
          </cell>
          <cell r="E11">
            <v>55.041666666666664</v>
          </cell>
          <cell r="F11">
            <v>81</v>
          </cell>
          <cell r="G11">
            <v>23</v>
          </cell>
          <cell r="H11">
            <v>15.840000000000002</v>
          </cell>
          <cell r="I11" t="str">
            <v>O</v>
          </cell>
          <cell r="J11">
            <v>34.56</v>
          </cell>
          <cell r="K11">
            <v>0</v>
          </cell>
        </row>
        <row r="12">
          <cell r="B12">
            <v>26.220833333333328</v>
          </cell>
          <cell r="C12">
            <v>36.1</v>
          </cell>
          <cell r="D12">
            <v>18.8</v>
          </cell>
          <cell r="E12">
            <v>58.583333333333336</v>
          </cell>
          <cell r="F12">
            <v>88</v>
          </cell>
          <cell r="G12">
            <v>23</v>
          </cell>
          <cell r="H12">
            <v>12.6</v>
          </cell>
          <cell r="I12" t="str">
            <v>SE</v>
          </cell>
          <cell r="J12">
            <v>32.4</v>
          </cell>
          <cell r="K12">
            <v>0</v>
          </cell>
        </row>
        <row r="13">
          <cell r="B13">
            <v>27.916666666666668</v>
          </cell>
          <cell r="C13">
            <v>37.9</v>
          </cell>
          <cell r="D13">
            <v>18.899999999999999</v>
          </cell>
          <cell r="E13">
            <v>53.5</v>
          </cell>
          <cell r="F13">
            <v>87</v>
          </cell>
          <cell r="G13">
            <v>19</v>
          </cell>
          <cell r="H13">
            <v>9.7200000000000006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29.212499999999995</v>
          </cell>
          <cell r="C14">
            <v>39.5</v>
          </cell>
          <cell r="D14">
            <v>20.7</v>
          </cell>
          <cell r="E14">
            <v>47.041666666666664</v>
          </cell>
          <cell r="F14">
            <v>83</v>
          </cell>
          <cell r="G14">
            <v>15</v>
          </cell>
          <cell r="H14">
            <v>10.08</v>
          </cell>
          <cell r="I14" t="str">
            <v>O</v>
          </cell>
          <cell r="J14">
            <v>32.04</v>
          </cell>
          <cell r="K14">
            <v>0</v>
          </cell>
        </row>
        <row r="15">
          <cell r="B15">
            <v>29.391666666666666</v>
          </cell>
          <cell r="C15">
            <v>39.5</v>
          </cell>
          <cell r="D15">
            <v>19.399999999999999</v>
          </cell>
          <cell r="E15">
            <v>44.25</v>
          </cell>
          <cell r="F15">
            <v>80</v>
          </cell>
          <cell r="G15">
            <v>14</v>
          </cell>
          <cell r="H15">
            <v>14.4</v>
          </cell>
          <cell r="I15" t="str">
            <v>O</v>
          </cell>
          <cell r="J15">
            <v>32.04</v>
          </cell>
          <cell r="K15">
            <v>0</v>
          </cell>
        </row>
        <row r="16">
          <cell r="B16">
            <v>30.508333333333329</v>
          </cell>
          <cell r="C16">
            <v>40.299999999999997</v>
          </cell>
          <cell r="D16">
            <v>20.9</v>
          </cell>
          <cell r="E16">
            <v>35</v>
          </cell>
          <cell r="F16">
            <v>72</v>
          </cell>
          <cell r="G16">
            <v>10</v>
          </cell>
          <cell r="H16">
            <v>16.559999999999999</v>
          </cell>
          <cell r="I16" t="str">
            <v>NE</v>
          </cell>
          <cell r="J16">
            <v>38.880000000000003</v>
          </cell>
          <cell r="K16">
            <v>0</v>
          </cell>
        </row>
        <row r="17">
          <cell r="B17">
            <v>29.416666666666661</v>
          </cell>
          <cell r="C17">
            <v>40.299999999999997</v>
          </cell>
          <cell r="D17">
            <v>19.100000000000001</v>
          </cell>
          <cell r="E17">
            <v>33.5</v>
          </cell>
          <cell r="F17">
            <v>65</v>
          </cell>
          <cell r="G17">
            <v>11</v>
          </cell>
          <cell r="H17">
            <v>13.32</v>
          </cell>
          <cell r="I17" t="str">
            <v>O</v>
          </cell>
          <cell r="J17">
            <v>29.880000000000003</v>
          </cell>
          <cell r="K17">
            <v>0</v>
          </cell>
        </row>
        <row r="18">
          <cell r="B18">
            <v>28.691666666666663</v>
          </cell>
          <cell r="C18">
            <v>36.700000000000003</v>
          </cell>
          <cell r="D18">
            <v>22.9</v>
          </cell>
          <cell r="E18">
            <v>50.958333333333336</v>
          </cell>
          <cell r="F18">
            <v>81</v>
          </cell>
          <cell r="G18">
            <v>26</v>
          </cell>
          <cell r="H18">
            <v>15.840000000000002</v>
          </cell>
          <cell r="I18" t="str">
            <v>SO</v>
          </cell>
          <cell r="J18">
            <v>29.52</v>
          </cell>
          <cell r="K18">
            <v>0</v>
          </cell>
        </row>
        <row r="19">
          <cell r="B19">
            <v>28.058333333333326</v>
          </cell>
          <cell r="C19">
            <v>36.6</v>
          </cell>
          <cell r="D19">
            <v>20.399999999999999</v>
          </cell>
          <cell r="E19">
            <v>53.833333333333336</v>
          </cell>
          <cell r="F19">
            <v>79</v>
          </cell>
          <cell r="G19">
            <v>27</v>
          </cell>
          <cell r="H19">
            <v>13.32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29.329166666666669</v>
          </cell>
          <cell r="C20">
            <v>37.5</v>
          </cell>
          <cell r="D20">
            <v>22.7</v>
          </cell>
          <cell r="E20">
            <v>46.958333333333336</v>
          </cell>
          <cell r="F20">
            <v>69</v>
          </cell>
          <cell r="G20">
            <v>23</v>
          </cell>
          <cell r="H20">
            <v>20.52</v>
          </cell>
          <cell r="I20" t="str">
            <v>SE</v>
          </cell>
          <cell r="J20">
            <v>31.680000000000003</v>
          </cell>
          <cell r="K20">
            <v>0</v>
          </cell>
        </row>
        <row r="21">
          <cell r="B21">
            <v>31.399999999999995</v>
          </cell>
          <cell r="C21">
            <v>39.700000000000003</v>
          </cell>
          <cell r="D21">
            <v>23.4</v>
          </cell>
          <cell r="E21">
            <v>39.083333333333336</v>
          </cell>
          <cell r="F21">
            <v>67</v>
          </cell>
          <cell r="G21">
            <v>17</v>
          </cell>
          <cell r="H21">
            <v>17.64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30.608333333333334</v>
          </cell>
          <cell r="C22">
            <v>39.200000000000003</v>
          </cell>
          <cell r="D22">
            <v>22.2</v>
          </cell>
          <cell r="E22">
            <v>37.916666666666664</v>
          </cell>
          <cell r="F22">
            <v>70</v>
          </cell>
          <cell r="G22">
            <v>15</v>
          </cell>
          <cell r="H22">
            <v>17.64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29.783333333333335</v>
          </cell>
          <cell r="C23">
            <v>37.4</v>
          </cell>
          <cell r="D23">
            <v>21.5</v>
          </cell>
          <cell r="E23">
            <v>43.916666666666664</v>
          </cell>
          <cell r="F23">
            <v>76</v>
          </cell>
          <cell r="G23">
            <v>21</v>
          </cell>
          <cell r="H23">
            <v>14.76</v>
          </cell>
          <cell r="I23" t="str">
            <v>O</v>
          </cell>
          <cell r="J23">
            <v>34.200000000000003</v>
          </cell>
          <cell r="K23">
            <v>0</v>
          </cell>
        </row>
        <row r="24">
          <cell r="B24">
            <v>24.412500000000005</v>
          </cell>
          <cell r="C24">
            <v>30.7</v>
          </cell>
          <cell r="D24">
            <v>21.3</v>
          </cell>
          <cell r="E24">
            <v>75.291666666666671</v>
          </cell>
          <cell r="F24">
            <v>89</v>
          </cell>
          <cell r="G24">
            <v>35</v>
          </cell>
          <cell r="H24">
            <v>14.76</v>
          </cell>
          <cell r="I24" t="str">
            <v>SO</v>
          </cell>
          <cell r="J24">
            <v>43.56</v>
          </cell>
          <cell r="K24">
            <v>5.8000000000000007</v>
          </cell>
        </row>
        <row r="25">
          <cell r="B25">
            <v>26.333333333333329</v>
          </cell>
          <cell r="C25">
            <v>35.200000000000003</v>
          </cell>
          <cell r="D25">
            <v>21.3</v>
          </cell>
          <cell r="E25">
            <v>64.291666666666671</v>
          </cell>
          <cell r="F25">
            <v>94</v>
          </cell>
          <cell r="G25">
            <v>25</v>
          </cell>
          <cell r="H25">
            <v>17.64</v>
          </cell>
          <cell r="I25" t="str">
            <v>NE</v>
          </cell>
          <cell r="J25">
            <v>34.92</v>
          </cell>
          <cell r="K25">
            <v>0.6</v>
          </cell>
        </row>
        <row r="26">
          <cell r="B26">
            <v>21.333333333333332</v>
          </cell>
          <cell r="C26">
            <v>23.8</v>
          </cell>
          <cell r="D26">
            <v>20.100000000000001</v>
          </cell>
          <cell r="E26">
            <v>84.916666666666671</v>
          </cell>
          <cell r="F26">
            <v>95</v>
          </cell>
          <cell r="G26">
            <v>75</v>
          </cell>
          <cell r="H26">
            <v>8.2799999999999994</v>
          </cell>
          <cell r="I26" t="str">
            <v>SE</v>
          </cell>
          <cell r="J26">
            <v>33.480000000000004</v>
          </cell>
          <cell r="K26">
            <v>6.0000000000000009</v>
          </cell>
        </row>
        <row r="27">
          <cell r="B27">
            <v>25.974999999999998</v>
          </cell>
          <cell r="C27">
            <v>31.1</v>
          </cell>
          <cell r="D27">
            <v>19.2</v>
          </cell>
          <cell r="E27">
            <v>58.4375</v>
          </cell>
          <cell r="F27">
            <v>90</v>
          </cell>
          <cell r="G27">
            <v>38</v>
          </cell>
          <cell r="H27">
            <v>15.120000000000001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26.416666666666668</v>
          </cell>
          <cell r="C28">
            <v>34.4</v>
          </cell>
          <cell r="D28">
            <v>20.5</v>
          </cell>
          <cell r="E28">
            <v>59.208333333333336</v>
          </cell>
          <cell r="F28">
            <v>82</v>
          </cell>
          <cell r="G28">
            <v>29</v>
          </cell>
          <cell r="H28">
            <v>17.64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27.354166666666668</v>
          </cell>
          <cell r="C29">
            <v>33.799999999999997</v>
          </cell>
          <cell r="D29">
            <v>21.5</v>
          </cell>
          <cell r="E29">
            <v>52.666666666666664</v>
          </cell>
          <cell r="F29">
            <v>80</v>
          </cell>
          <cell r="G29">
            <v>27</v>
          </cell>
          <cell r="H29">
            <v>3.9600000000000004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27.237500000000001</v>
          </cell>
          <cell r="C30">
            <v>38.5</v>
          </cell>
          <cell r="D30">
            <v>21</v>
          </cell>
          <cell r="E30">
            <v>57</v>
          </cell>
          <cell r="F30">
            <v>82</v>
          </cell>
          <cell r="G30">
            <v>20</v>
          </cell>
          <cell r="H30">
            <v>29.880000000000003</v>
          </cell>
          <cell r="I30" t="str">
            <v>O</v>
          </cell>
          <cell r="J30">
            <v>72.360000000000014</v>
          </cell>
          <cell r="K30">
            <v>6</v>
          </cell>
        </row>
        <row r="31">
          <cell r="B31">
            <v>25.566666666666666</v>
          </cell>
          <cell r="C31">
            <v>37.4</v>
          </cell>
          <cell r="D31">
            <v>18.100000000000001</v>
          </cell>
          <cell r="E31">
            <v>66.208333333333329</v>
          </cell>
          <cell r="F31">
            <v>90</v>
          </cell>
          <cell r="G31">
            <v>25</v>
          </cell>
          <cell r="H31">
            <v>29.16</v>
          </cell>
          <cell r="I31" t="str">
            <v>O</v>
          </cell>
          <cell r="J31">
            <v>81.360000000000014</v>
          </cell>
          <cell r="K31">
            <v>53.2</v>
          </cell>
        </row>
        <row r="32">
          <cell r="B32">
            <v>24.895833333333332</v>
          </cell>
          <cell r="C32">
            <v>31.5</v>
          </cell>
          <cell r="D32">
            <v>20.2</v>
          </cell>
          <cell r="E32">
            <v>72.125</v>
          </cell>
          <cell r="F32">
            <v>93</v>
          </cell>
          <cell r="G32">
            <v>45</v>
          </cell>
          <cell r="H32">
            <v>16.920000000000002</v>
          </cell>
          <cell r="I32" t="str">
            <v>O</v>
          </cell>
          <cell r="J32">
            <v>39.96</v>
          </cell>
          <cell r="K32">
            <v>2</v>
          </cell>
        </row>
        <row r="33">
          <cell r="B33">
            <v>25.508333333333329</v>
          </cell>
          <cell r="C33">
            <v>32.700000000000003</v>
          </cell>
          <cell r="D33">
            <v>20.9</v>
          </cell>
          <cell r="E33">
            <v>68.875</v>
          </cell>
          <cell r="F33">
            <v>90</v>
          </cell>
          <cell r="G33">
            <v>38</v>
          </cell>
          <cell r="H33">
            <v>11.520000000000001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26.087499999999995</v>
          </cell>
          <cell r="C34">
            <v>34.299999999999997</v>
          </cell>
          <cell r="D34">
            <v>21</v>
          </cell>
          <cell r="E34">
            <v>69.166666666666671</v>
          </cell>
          <cell r="F34">
            <v>91</v>
          </cell>
          <cell r="G34">
            <v>35</v>
          </cell>
          <cell r="H34">
            <v>22.32</v>
          </cell>
          <cell r="I34" t="str">
            <v>O</v>
          </cell>
          <cell r="J34">
            <v>45.72</v>
          </cell>
          <cell r="K34">
            <v>0.2</v>
          </cell>
        </row>
        <row r="35">
          <cell r="B35">
            <v>23.770833333333339</v>
          </cell>
          <cell r="C35">
            <v>28.6</v>
          </cell>
          <cell r="D35">
            <v>20.7</v>
          </cell>
          <cell r="E35">
            <v>74.541666666666671</v>
          </cell>
          <cell r="F35">
            <v>91</v>
          </cell>
          <cell r="G35">
            <v>54</v>
          </cell>
          <cell r="H35">
            <v>11.16</v>
          </cell>
          <cell r="I35" t="str">
            <v>SE</v>
          </cell>
          <cell r="J35">
            <v>21.96</v>
          </cell>
          <cell r="K35">
            <v>0</v>
          </cell>
        </row>
        <row r="36">
          <cell r="I36" t="str">
            <v>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22.662499999999998</v>
          </cell>
          <cell r="C5">
            <v>30.6</v>
          </cell>
          <cell r="D5">
            <v>16</v>
          </cell>
          <cell r="E5">
            <v>63.5</v>
          </cell>
          <cell r="F5">
            <v>86</v>
          </cell>
          <cell r="G5">
            <v>40</v>
          </cell>
          <cell r="H5">
            <v>28.44</v>
          </cell>
          <cell r="I5" t="str">
            <v>SO</v>
          </cell>
          <cell r="J5">
            <v>61.560000000000009</v>
          </cell>
          <cell r="K5">
            <v>0</v>
          </cell>
        </row>
        <row r="6">
          <cell r="B6">
            <v>18.341666666666665</v>
          </cell>
          <cell r="C6">
            <v>24.7</v>
          </cell>
          <cell r="D6">
            <v>14.8</v>
          </cell>
          <cell r="E6">
            <v>82.333333333333329</v>
          </cell>
          <cell r="F6">
            <v>95</v>
          </cell>
          <cell r="G6">
            <v>59</v>
          </cell>
          <cell r="H6">
            <v>18.36</v>
          </cell>
          <cell r="I6" t="str">
            <v>SO</v>
          </cell>
          <cell r="J6">
            <v>62.639999999999993</v>
          </cell>
          <cell r="K6">
            <v>44</v>
          </cell>
        </row>
        <row r="7">
          <cell r="B7">
            <v>17.329166666666662</v>
          </cell>
          <cell r="C7">
            <v>22.2</v>
          </cell>
          <cell r="D7">
            <v>15</v>
          </cell>
          <cell r="E7">
            <v>80.916666666666671</v>
          </cell>
          <cell r="F7">
            <v>94</v>
          </cell>
          <cell r="G7">
            <v>60</v>
          </cell>
          <cell r="H7">
            <v>12.24</v>
          </cell>
          <cell r="I7" t="str">
            <v>N</v>
          </cell>
          <cell r="J7">
            <v>25.2</v>
          </cell>
          <cell r="K7">
            <v>0.4</v>
          </cell>
        </row>
        <row r="8">
          <cell r="B8">
            <v>19.737500000000001</v>
          </cell>
          <cell r="C8">
            <v>28.1</v>
          </cell>
          <cell r="D8">
            <v>13.9</v>
          </cell>
          <cell r="E8">
            <v>51.333333333333336</v>
          </cell>
          <cell r="F8">
            <v>74</v>
          </cell>
          <cell r="G8">
            <v>23</v>
          </cell>
          <cell r="H8">
            <v>21.96</v>
          </cell>
          <cell r="I8" t="str">
            <v>NO</v>
          </cell>
          <cell r="J8">
            <v>39.24</v>
          </cell>
          <cell r="K8">
            <v>0</v>
          </cell>
        </row>
        <row r="9">
          <cell r="B9">
            <v>23.954166666666666</v>
          </cell>
          <cell r="C9">
            <v>34.1</v>
          </cell>
          <cell r="D9">
            <v>16.600000000000001</v>
          </cell>
          <cell r="E9">
            <v>53.625</v>
          </cell>
          <cell r="F9">
            <v>75</v>
          </cell>
          <cell r="G9">
            <v>25</v>
          </cell>
          <cell r="H9">
            <v>20.88</v>
          </cell>
          <cell r="I9" t="str">
            <v>O</v>
          </cell>
          <cell r="J9">
            <v>43.2</v>
          </cell>
          <cell r="K9">
            <v>0.6</v>
          </cell>
        </row>
        <row r="10">
          <cell r="B10">
            <v>25.458333333333332</v>
          </cell>
          <cell r="C10">
            <v>33.9</v>
          </cell>
          <cell r="D10">
            <v>20.100000000000001</v>
          </cell>
          <cell r="E10">
            <v>57.5</v>
          </cell>
          <cell r="F10">
            <v>80</v>
          </cell>
          <cell r="G10">
            <v>27</v>
          </cell>
          <cell r="H10">
            <v>17.28</v>
          </cell>
          <cell r="I10" t="str">
            <v>O</v>
          </cell>
          <cell r="J10">
            <v>40.32</v>
          </cell>
          <cell r="K10">
            <v>0</v>
          </cell>
        </row>
        <row r="11">
          <cell r="B11">
            <v>25.091666666666669</v>
          </cell>
          <cell r="C11">
            <v>33.5</v>
          </cell>
          <cell r="D11">
            <v>20.2</v>
          </cell>
          <cell r="E11">
            <v>58.833333333333336</v>
          </cell>
          <cell r="F11">
            <v>89</v>
          </cell>
          <cell r="G11">
            <v>26</v>
          </cell>
          <cell r="H11">
            <v>21.6</v>
          </cell>
          <cell r="I11" t="str">
            <v>NO</v>
          </cell>
          <cell r="J11">
            <v>39.24</v>
          </cell>
          <cell r="K11">
            <v>0</v>
          </cell>
        </row>
        <row r="12">
          <cell r="B12">
            <v>23.616666666666664</v>
          </cell>
          <cell r="C12">
            <v>32.700000000000003</v>
          </cell>
          <cell r="D12">
            <v>18.399999999999999</v>
          </cell>
          <cell r="E12">
            <v>66.708333333333329</v>
          </cell>
          <cell r="F12">
            <v>90</v>
          </cell>
          <cell r="G12">
            <v>29</v>
          </cell>
          <cell r="H12">
            <v>17.28</v>
          </cell>
          <cell r="I12" t="str">
            <v>O</v>
          </cell>
          <cell r="J12">
            <v>46.800000000000004</v>
          </cell>
          <cell r="K12">
            <v>0</v>
          </cell>
        </row>
        <row r="13">
          <cell r="B13">
            <v>25.05416666666666</v>
          </cell>
          <cell r="C13">
            <v>33.200000000000003</v>
          </cell>
          <cell r="D13">
            <v>19</v>
          </cell>
          <cell r="E13">
            <v>59.208333333333336</v>
          </cell>
          <cell r="F13">
            <v>84</v>
          </cell>
          <cell r="G13">
            <v>28</v>
          </cell>
          <cell r="H13">
            <v>11.879999999999999</v>
          </cell>
          <cell r="I13" t="str">
            <v>O</v>
          </cell>
          <cell r="J13">
            <v>43.56</v>
          </cell>
          <cell r="K13">
            <v>0</v>
          </cell>
        </row>
        <row r="14">
          <cell r="B14">
            <v>27.091666666666669</v>
          </cell>
          <cell r="C14">
            <v>35.700000000000003</v>
          </cell>
          <cell r="D14">
            <v>20.399999999999999</v>
          </cell>
          <cell r="E14">
            <v>47.333333333333336</v>
          </cell>
          <cell r="F14">
            <v>74</v>
          </cell>
          <cell r="G14">
            <v>18</v>
          </cell>
          <cell r="H14">
            <v>17.28</v>
          </cell>
          <cell r="I14" t="str">
            <v>S</v>
          </cell>
          <cell r="J14">
            <v>43.56</v>
          </cell>
          <cell r="K14">
            <v>0</v>
          </cell>
        </row>
        <row r="15">
          <cell r="B15">
            <v>28.154166666666669</v>
          </cell>
          <cell r="C15">
            <v>36</v>
          </cell>
          <cell r="D15">
            <v>22.8</v>
          </cell>
          <cell r="E15">
            <v>39.083333333333336</v>
          </cell>
          <cell r="F15">
            <v>59</v>
          </cell>
          <cell r="G15">
            <v>16</v>
          </cell>
          <cell r="H15">
            <v>15.120000000000001</v>
          </cell>
          <cell r="I15" t="str">
            <v>SO</v>
          </cell>
          <cell r="J15">
            <v>36</v>
          </cell>
          <cell r="K15">
            <v>0</v>
          </cell>
        </row>
        <row r="16">
          <cell r="B16">
            <v>29.620833333333334</v>
          </cell>
          <cell r="C16">
            <v>36.1</v>
          </cell>
          <cell r="D16">
            <v>22.3</v>
          </cell>
          <cell r="E16">
            <v>26.708333333333332</v>
          </cell>
          <cell r="F16">
            <v>55</v>
          </cell>
          <cell r="G16">
            <v>13</v>
          </cell>
          <cell r="H16">
            <v>18</v>
          </cell>
          <cell r="I16" t="str">
            <v>O</v>
          </cell>
          <cell r="J16">
            <v>47.16</v>
          </cell>
          <cell r="K16">
            <v>0</v>
          </cell>
        </row>
        <row r="17">
          <cell r="B17">
            <v>27.958333333333339</v>
          </cell>
          <cell r="C17">
            <v>35.799999999999997</v>
          </cell>
          <cell r="D17">
            <v>20.3</v>
          </cell>
          <cell r="E17">
            <v>41.208333333333336</v>
          </cell>
          <cell r="F17">
            <v>71</v>
          </cell>
          <cell r="G17">
            <v>19</v>
          </cell>
          <cell r="H17">
            <v>11.520000000000001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24.462499999999995</v>
          </cell>
          <cell r="C18">
            <v>30.2</v>
          </cell>
          <cell r="D18">
            <v>20.6</v>
          </cell>
          <cell r="E18">
            <v>68.291666666666671</v>
          </cell>
          <cell r="F18">
            <v>90</v>
          </cell>
          <cell r="G18">
            <v>36</v>
          </cell>
          <cell r="H18">
            <v>17.64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23.670833333333331</v>
          </cell>
          <cell r="C19">
            <v>32.4</v>
          </cell>
          <cell r="D19">
            <v>16.5</v>
          </cell>
          <cell r="E19">
            <v>68.166666666666671</v>
          </cell>
          <cell r="F19">
            <v>95</v>
          </cell>
          <cell r="G19">
            <v>34</v>
          </cell>
          <cell r="H19">
            <v>13.68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26.874999999999996</v>
          </cell>
          <cell r="C20">
            <v>35</v>
          </cell>
          <cell r="D20">
            <v>20</v>
          </cell>
          <cell r="E20">
            <v>54</v>
          </cell>
          <cell r="F20">
            <v>85</v>
          </cell>
          <cell r="G20">
            <v>21</v>
          </cell>
          <cell r="H20">
            <v>20.88</v>
          </cell>
          <cell r="I20" t="str">
            <v>N</v>
          </cell>
          <cell r="J20">
            <v>39.96</v>
          </cell>
          <cell r="K20">
            <v>0</v>
          </cell>
        </row>
        <row r="21">
          <cell r="B21">
            <v>28.845833333333335</v>
          </cell>
          <cell r="C21">
            <v>36.9</v>
          </cell>
          <cell r="D21">
            <v>22.9</v>
          </cell>
          <cell r="E21">
            <v>43.5</v>
          </cell>
          <cell r="F21">
            <v>66</v>
          </cell>
          <cell r="G21">
            <v>16</v>
          </cell>
          <cell r="H21">
            <v>25.92</v>
          </cell>
          <cell r="I21" t="str">
            <v>NO</v>
          </cell>
          <cell r="J21">
            <v>46.440000000000005</v>
          </cell>
          <cell r="K21">
            <v>0</v>
          </cell>
        </row>
        <row r="22">
          <cell r="B22">
            <v>27.754166666666666</v>
          </cell>
          <cell r="C22">
            <v>34.5</v>
          </cell>
          <cell r="D22">
            <v>23.2</v>
          </cell>
          <cell r="E22">
            <v>53.625</v>
          </cell>
          <cell r="F22">
            <v>75</v>
          </cell>
          <cell r="G22">
            <v>24</v>
          </cell>
          <cell r="H22">
            <v>15.840000000000002</v>
          </cell>
          <cell r="I22" t="str">
            <v>S</v>
          </cell>
          <cell r="J22">
            <v>41.04</v>
          </cell>
          <cell r="K22">
            <v>0</v>
          </cell>
        </row>
        <row r="23">
          <cell r="B23">
            <v>25.924999999999997</v>
          </cell>
          <cell r="C23">
            <v>33.9</v>
          </cell>
          <cell r="D23">
            <v>20.399999999999999</v>
          </cell>
          <cell r="E23">
            <v>60.916666666666664</v>
          </cell>
          <cell r="F23">
            <v>82</v>
          </cell>
          <cell r="G23">
            <v>25</v>
          </cell>
          <cell r="H23">
            <v>35.64</v>
          </cell>
          <cell r="I23" t="str">
            <v>S</v>
          </cell>
          <cell r="J23">
            <v>77.400000000000006</v>
          </cell>
          <cell r="K23">
            <v>1</v>
          </cell>
        </row>
        <row r="24">
          <cell r="B24">
            <v>21.529166666666665</v>
          </cell>
          <cell r="C24">
            <v>26.8</v>
          </cell>
          <cell r="D24">
            <v>18.3</v>
          </cell>
          <cell r="E24">
            <v>82.75</v>
          </cell>
          <cell r="F24">
            <v>94</v>
          </cell>
          <cell r="G24">
            <v>53</v>
          </cell>
          <cell r="H24">
            <v>21.240000000000002</v>
          </cell>
          <cell r="I24" t="str">
            <v>N</v>
          </cell>
          <cell r="J24">
            <v>46.080000000000005</v>
          </cell>
          <cell r="K24">
            <v>12.999999999999998</v>
          </cell>
        </row>
        <row r="25">
          <cell r="B25">
            <v>23.787499999999998</v>
          </cell>
          <cell r="C25">
            <v>30.4</v>
          </cell>
          <cell r="D25">
            <v>20</v>
          </cell>
          <cell r="E25">
            <v>70.166666666666671</v>
          </cell>
          <cell r="F25">
            <v>93</v>
          </cell>
          <cell r="G25">
            <v>36</v>
          </cell>
          <cell r="H25">
            <v>15.840000000000002</v>
          </cell>
          <cell r="I25" t="str">
            <v>NO</v>
          </cell>
          <cell r="J25">
            <v>28.8</v>
          </cell>
          <cell r="K25">
            <v>0</v>
          </cell>
        </row>
        <row r="26">
          <cell r="B26">
            <v>19.849999999999998</v>
          </cell>
          <cell r="C26">
            <v>22.3</v>
          </cell>
          <cell r="D26">
            <v>17.600000000000001</v>
          </cell>
          <cell r="E26">
            <v>83.625</v>
          </cell>
          <cell r="F26">
            <v>94</v>
          </cell>
          <cell r="G26">
            <v>68</v>
          </cell>
          <cell r="H26">
            <v>18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21.179166666666667</v>
          </cell>
          <cell r="C27">
            <v>26.5</v>
          </cell>
          <cell r="D27">
            <v>16.899999999999999</v>
          </cell>
          <cell r="E27">
            <v>74.208333333333329</v>
          </cell>
          <cell r="F27">
            <v>94</v>
          </cell>
          <cell r="G27">
            <v>54</v>
          </cell>
          <cell r="H27">
            <v>16.920000000000002</v>
          </cell>
          <cell r="I27" t="str">
            <v>N</v>
          </cell>
          <cell r="J27">
            <v>35.64</v>
          </cell>
          <cell r="K27">
            <v>0</v>
          </cell>
        </row>
        <row r="28">
          <cell r="B28">
            <v>23.7</v>
          </cell>
          <cell r="C28">
            <v>30.6</v>
          </cell>
          <cell r="D28">
            <v>18.600000000000001</v>
          </cell>
          <cell r="E28">
            <v>65.291666666666671</v>
          </cell>
          <cell r="F28">
            <v>86</v>
          </cell>
          <cell r="G28">
            <v>39</v>
          </cell>
          <cell r="H28">
            <v>18.720000000000002</v>
          </cell>
          <cell r="I28" t="str">
            <v>NO</v>
          </cell>
          <cell r="J28">
            <v>35.64</v>
          </cell>
          <cell r="K28">
            <v>0</v>
          </cell>
        </row>
        <row r="29">
          <cell r="B29">
            <v>25.749999999999996</v>
          </cell>
          <cell r="C29">
            <v>32.299999999999997</v>
          </cell>
          <cell r="D29">
            <v>19.8</v>
          </cell>
          <cell r="E29">
            <v>53.666666666666664</v>
          </cell>
          <cell r="F29">
            <v>81</v>
          </cell>
          <cell r="G29">
            <v>28</v>
          </cell>
          <cell r="H29">
            <v>18.36</v>
          </cell>
          <cell r="I29" t="str">
            <v>O</v>
          </cell>
          <cell r="J29">
            <v>35.64</v>
          </cell>
          <cell r="K29">
            <v>0</v>
          </cell>
        </row>
        <row r="30">
          <cell r="B30">
            <v>25.604166666666661</v>
          </cell>
          <cell r="C30">
            <v>34.799999999999997</v>
          </cell>
          <cell r="D30">
            <v>20.3</v>
          </cell>
          <cell r="E30">
            <v>54.75</v>
          </cell>
          <cell r="F30">
            <v>76</v>
          </cell>
          <cell r="G30">
            <v>24</v>
          </cell>
          <cell r="H30">
            <v>15.120000000000001</v>
          </cell>
          <cell r="I30" t="str">
            <v>NO</v>
          </cell>
          <cell r="J30">
            <v>62.639999999999993</v>
          </cell>
          <cell r="K30">
            <v>1</v>
          </cell>
        </row>
        <row r="31">
          <cell r="B31">
            <v>25.775000000000002</v>
          </cell>
          <cell r="C31">
            <v>33.5</v>
          </cell>
          <cell r="D31">
            <v>19.100000000000001</v>
          </cell>
          <cell r="E31">
            <v>58.333333333333336</v>
          </cell>
          <cell r="F31">
            <v>83</v>
          </cell>
          <cell r="G31">
            <v>31</v>
          </cell>
          <cell r="H31">
            <v>34.92</v>
          </cell>
          <cell r="I31" t="str">
            <v>SE</v>
          </cell>
          <cell r="J31">
            <v>62.28</v>
          </cell>
          <cell r="K31">
            <v>0</v>
          </cell>
        </row>
        <row r="32">
          <cell r="B32">
            <v>23.766666666666655</v>
          </cell>
          <cell r="C32">
            <v>30.2</v>
          </cell>
          <cell r="D32">
            <v>19.3</v>
          </cell>
          <cell r="E32">
            <v>67</v>
          </cell>
          <cell r="F32">
            <v>88</v>
          </cell>
          <cell r="G32">
            <v>43</v>
          </cell>
          <cell r="H32">
            <v>24.840000000000003</v>
          </cell>
          <cell r="I32" t="str">
            <v>SE</v>
          </cell>
          <cell r="J32">
            <v>54</v>
          </cell>
          <cell r="K32">
            <v>0</v>
          </cell>
        </row>
        <row r="33">
          <cell r="B33">
            <v>22.049999999999997</v>
          </cell>
          <cell r="C33">
            <v>29.5</v>
          </cell>
          <cell r="D33">
            <v>18.2</v>
          </cell>
          <cell r="E33">
            <v>75.5</v>
          </cell>
          <cell r="F33">
            <v>89</v>
          </cell>
          <cell r="G33">
            <v>46</v>
          </cell>
          <cell r="H33">
            <v>15.120000000000001</v>
          </cell>
          <cell r="I33" t="str">
            <v>SO</v>
          </cell>
          <cell r="J33">
            <v>27.720000000000002</v>
          </cell>
          <cell r="K33">
            <v>0</v>
          </cell>
        </row>
        <row r="34">
          <cell r="B34">
            <v>24.587500000000006</v>
          </cell>
          <cell r="C34">
            <v>30.7</v>
          </cell>
          <cell r="D34">
            <v>19.2</v>
          </cell>
          <cell r="E34">
            <v>67.208333333333329</v>
          </cell>
          <cell r="F34">
            <v>92</v>
          </cell>
          <cell r="G34">
            <v>41</v>
          </cell>
          <cell r="H34">
            <v>33.840000000000003</v>
          </cell>
          <cell r="I34" t="str">
            <v>SE</v>
          </cell>
          <cell r="J34">
            <v>55.800000000000004</v>
          </cell>
          <cell r="K34">
            <v>0.2</v>
          </cell>
        </row>
        <row r="35">
          <cell r="B35">
            <v>20.512500000000003</v>
          </cell>
          <cell r="C35">
            <v>24</v>
          </cell>
          <cell r="D35">
            <v>18.8</v>
          </cell>
          <cell r="E35">
            <v>87.208333333333329</v>
          </cell>
          <cell r="F35">
            <v>93</v>
          </cell>
          <cell r="G35">
            <v>73</v>
          </cell>
          <cell r="H35">
            <v>11.879999999999999</v>
          </cell>
          <cell r="I35" t="str">
            <v>NE</v>
          </cell>
          <cell r="J35">
            <v>27.720000000000002</v>
          </cell>
          <cell r="K35">
            <v>1.2</v>
          </cell>
        </row>
        <row r="36">
          <cell r="I36" t="str">
            <v>NO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30.390476190476193</v>
          </cell>
          <cell r="C5">
            <v>36.6</v>
          </cell>
          <cell r="D5">
            <v>25.2</v>
          </cell>
          <cell r="E5">
            <v>55.38095238095238</v>
          </cell>
          <cell r="F5">
            <v>74</v>
          </cell>
          <cell r="G5">
            <v>31</v>
          </cell>
          <cell r="H5">
            <v>24.840000000000003</v>
          </cell>
          <cell r="I5" t="str">
            <v>L</v>
          </cell>
          <cell r="J5">
            <v>48.6</v>
          </cell>
          <cell r="K5">
            <v>0</v>
          </cell>
        </row>
        <row r="6">
          <cell r="B6">
            <v>22.594444444444441</v>
          </cell>
          <cell r="C6">
            <v>32.299999999999997</v>
          </cell>
          <cell r="D6">
            <v>17.7</v>
          </cell>
          <cell r="E6">
            <v>65.222222222222229</v>
          </cell>
          <cell r="F6">
            <v>92</v>
          </cell>
          <cell r="G6">
            <v>41</v>
          </cell>
          <cell r="H6">
            <v>20.88</v>
          </cell>
          <cell r="I6" t="str">
            <v>S</v>
          </cell>
          <cell r="J6">
            <v>65.88000000000001</v>
          </cell>
          <cell r="K6">
            <v>32.600000000000009</v>
          </cell>
        </row>
        <row r="7">
          <cell r="B7">
            <v>23.453846153846158</v>
          </cell>
          <cell r="C7">
            <v>25.7</v>
          </cell>
          <cell r="D7">
            <v>18.600000000000001</v>
          </cell>
          <cell r="E7">
            <v>57.46153846153846</v>
          </cell>
          <cell r="F7">
            <v>71</v>
          </cell>
          <cell r="G7">
            <v>45</v>
          </cell>
          <cell r="H7">
            <v>27.36</v>
          </cell>
          <cell r="I7" t="str">
            <v>L</v>
          </cell>
          <cell r="J7">
            <v>49.32</v>
          </cell>
          <cell r="K7">
            <v>0</v>
          </cell>
        </row>
        <row r="8">
          <cell r="B8">
            <v>24</v>
          </cell>
          <cell r="C8">
            <v>30.1</v>
          </cell>
          <cell r="D8">
            <v>17.3</v>
          </cell>
          <cell r="E8">
            <v>45.833333333333336</v>
          </cell>
          <cell r="F8">
            <v>77</v>
          </cell>
          <cell r="G8">
            <v>32</v>
          </cell>
          <cell r="H8">
            <v>15.48</v>
          </cell>
          <cell r="I8" t="str">
            <v>L</v>
          </cell>
          <cell r="J8">
            <v>29.16</v>
          </cell>
          <cell r="K8">
            <v>0</v>
          </cell>
        </row>
        <row r="9">
          <cell r="B9">
            <v>27.708333333333332</v>
          </cell>
          <cell r="C9">
            <v>33.700000000000003</v>
          </cell>
          <cell r="D9">
            <v>22.2</v>
          </cell>
          <cell r="E9">
            <v>52.916666666666664</v>
          </cell>
          <cell r="F9">
            <v>77</v>
          </cell>
          <cell r="G9">
            <v>35</v>
          </cell>
          <cell r="H9">
            <v>20.88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31.356521739130436</v>
          </cell>
          <cell r="C10">
            <v>37.200000000000003</v>
          </cell>
          <cell r="D10">
            <v>26.9</v>
          </cell>
          <cell r="E10">
            <v>50.521739130434781</v>
          </cell>
          <cell r="F10">
            <v>66</v>
          </cell>
          <cell r="G10">
            <v>30</v>
          </cell>
          <cell r="H10">
            <v>16.2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31.321052631578937</v>
          </cell>
          <cell r="C11">
            <v>37.5</v>
          </cell>
          <cell r="D11">
            <v>23.9</v>
          </cell>
          <cell r="E11">
            <v>53.789473684210527</v>
          </cell>
          <cell r="F11">
            <v>83</v>
          </cell>
          <cell r="G11">
            <v>29</v>
          </cell>
          <cell r="H11">
            <v>27.36</v>
          </cell>
          <cell r="I11" t="str">
            <v>NO</v>
          </cell>
          <cell r="J11">
            <v>49.32</v>
          </cell>
          <cell r="K11">
            <v>2.2000000000000002</v>
          </cell>
        </row>
        <row r="12">
          <cell r="B12">
            <v>29.987500000000004</v>
          </cell>
          <cell r="C12">
            <v>34.299999999999997</v>
          </cell>
          <cell r="D12">
            <v>24.5</v>
          </cell>
          <cell r="E12">
            <v>62.4375</v>
          </cell>
          <cell r="F12">
            <v>84</v>
          </cell>
          <cell r="G12">
            <v>44</v>
          </cell>
          <cell r="H12">
            <v>9.7200000000000006</v>
          </cell>
          <cell r="I12" t="str">
            <v>NE</v>
          </cell>
          <cell r="J12">
            <v>24.48</v>
          </cell>
          <cell r="K12">
            <v>0</v>
          </cell>
        </row>
        <row r="13">
          <cell r="B13">
            <v>31.755555555555556</v>
          </cell>
          <cell r="C13">
            <v>36.700000000000003</v>
          </cell>
          <cell r="D13">
            <v>26.5</v>
          </cell>
          <cell r="E13">
            <v>54.666666666666664</v>
          </cell>
          <cell r="F13">
            <v>78</v>
          </cell>
          <cell r="G13">
            <v>32</v>
          </cell>
          <cell r="H13">
            <v>11.879999999999999</v>
          </cell>
          <cell r="I13" t="str">
            <v>L</v>
          </cell>
          <cell r="J13">
            <v>25.92</v>
          </cell>
          <cell r="K13">
            <v>0</v>
          </cell>
        </row>
        <row r="14">
          <cell r="B14">
            <v>32.417647058823526</v>
          </cell>
          <cell r="C14">
            <v>37.299999999999997</v>
          </cell>
          <cell r="D14">
            <v>27</v>
          </cell>
          <cell r="E14">
            <v>54</v>
          </cell>
          <cell r="F14">
            <v>73</v>
          </cell>
          <cell r="G14">
            <v>35</v>
          </cell>
          <cell r="H14">
            <v>15.120000000000001</v>
          </cell>
          <cell r="I14" t="str">
            <v>NE</v>
          </cell>
          <cell r="J14">
            <v>28.44</v>
          </cell>
          <cell r="K14">
            <v>0</v>
          </cell>
        </row>
        <row r="15">
          <cell r="B15">
            <v>33.649999999999991</v>
          </cell>
          <cell r="C15">
            <v>38.200000000000003</v>
          </cell>
          <cell r="D15">
            <v>28.1</v>
          </cell>
          <cell r="E15">
            <v>49.5</v>
          </cell>
          <cell r="F15">
            <v>77</v>
          </cell>
          <cell r="G15">
            <v>29</v>
          </cell>
          <cell r="H15">
            <v>10.44</v>
          </cell>
          <cell r="I15" t="str">
            <v>L</v>
          </cell>
          <cell r="J15">
            <v>28.8</v>
          </cell>
          <cell r="K15">
            <v>0</v>
          </cell>
        </row>
        <row r="16">
          <cell r="B16">
            <v>32.746666666666663</v>
          </cell>
          <cell r="C16">
            <v>37.200000000000003</v>
          </cell>
          <cell r="D16">
            <v>25.8</v>
          </cell>
          <cell r="E16">
            <v>48.666666666666664</v>
          </cell>
          <cell r="F16">
            <v>75</v>
          </cell>
          <cell r="G16">
            <v>31</v>
          </cell>
          <cell r="H16">
            <v>24.12</v>
          </cell>
          <cell r="I16" t="str">
            <v>NO</v>
          </cell>
          <cell r="J16">
            <v>63.72</v>
          </cell>
          <cell r="K16">
            <v>0</v>
          </cell>
        </row>
        <row r="17">
          <cell r="B17">
            <v>25.187499999999996</v>
          </cell>
          <cell r="C17">
            <v>31.9</v>
          </cell>
          <cell r="D17">
            <v>21.9</v>
          </cell>
          <cell r="E17">
            <v>59.5</v>
          </cell>
          <cell r="F17">
            <v>66</v>
          </cell>
          <cell r="G17">
            <v>53</v>
          </cell>
          <cell r="H17">
            <v>27.36</v>
          </cell>
          <cell r="I17" t="str">
            <v>SO</v>
          </cell>
          <cell r="J17">
            <v>61.2</v>
          </cell>
          <cell r="K17">
            <v>0</v>
          </cell>
        </row>
        <row r="18">
          <cell r="B18">
            <v>21.36</v>
          </cell>
          <cell r="C18">
            <v>25.3</v>
          </cell>
          <cell r="D18">
            <v>17.100000000000001</v>
          </cell>
          <cell r="E18">
            <v>62.466666666666669</v>
          </cell>
          <cell r="F18">
            <v>82</v>
          </cell>
          <cell r="G18">
            <v>49</v>
          </cell>
          <cell r="H18">
            <v>19.079999999999998</v>
          </cell>
          <cell r="I18" t="str">
            <v>SO</v>
          </cell>
          <cell r="J18">
            <v>45.72</v>
          </cell>
          <cell r="K18">
            <v>0</v>
          </cell>
        </row>
        <row r="19">
          <cell r="B19">
            <v>25.1</v>
          </cell>
          <cell r="C19">
            <v>31.3</v>
          </cell>
          <cell r="D19">
            <v>18.399999999999999</v>
          </cell>
          <cell r="E19">
            <v>56.05263157894737</v>
          </cell>
          <cell r="F19">
            <v>77</v>
          </cell>
          <cell r="G19">
            <v>38</v>
          </cell>
          <cell r="H19">
            <v>15.48</v>
          </cell>
          <cell r="I19" t="str">
            <v>SO</v>
          </cell>
          <cell r="J19">
            <v>33.480000000000004</v>
          </cell>
          <cell r="K19">
            <v>0</v>
          </cell>
        </row>
        <row r="20">
          <cell r="B20">
            <v>29.936842105263157</v>
          </cell>
          <cell r="C20">
            <v>35.6</v>
          </cell>
          <cell r="D20">
            <v>22.9</v>
          </cell>
          <cell r="E20">
            <v>54.157894736842103</v>
          </cell>
          <cell r="F20">
            <v>79</v>
          </cell>
          <cell r="G20">
            <v>37</v>
          </cell>
          <cell r="H20">
            <v>9.7200000000000006</v>
          </cell>
          <cell r="I20" t="str">
            <v>N</v>
          </cell>
          <cell r="J20">
            <v>22.32</v>
          </cell>
          <cell r="K20">
            <v>0</v>
          </cell>
        </row>
        <row r="21">
          <cell r="B21">
            <v>32.711764705882352</v>
          </cell>
          <cell r="C21">
            <v>37.700000000000003</v>
          </cell>
          <cell r="D21">
            <v>27.5</v>
          </cell>
          <cell r="E21">
            <v>50.823529411764703</v>
          </cell>
          <cell r="F21">
            <v>74</v>
          </cell>
          <cell r="G21">
            <v>32</v>
          </cell>
          <cell r="H21">
            <v>12.6</v>
          </cell>
          <cell r="I21" t="str">
            <v>L</v>
          </cell>
          <cell r="J21">
            <v>20.88</v>
          </cell>
          <cell r="K21">
            <v>0</v>
          </cell>
        </row>
        <row r="22">
          <cell r="B22">
            <v>32.382352941176478</v>
          </cell>
          <cell r="C22">
            <v>37.1</v>
          </cell>
          <cell r="D22">
            <v>27.4</v>
          </cell>
          <cell r="E22">
            <v>51.235294117647058</v>
          </cell>
          <cell r="F22">
            <v>70</v>
          </cell>
          <cell r="G22">
            <v>30</v>
          </cell>
          <cell r="H22">
            <v>15.120000000000001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33.524999999999999</v>
          </cell>
          <cell r="C23">
            <v>38.4</v>
          </cell>
          <cell r="D23">
            <v>27.9</v>
          </cell>
          <cell r="E23">
            <v>45.8125</v>
          </cell>
          <cell r="F23">
            <v>65</v>
          </cell>
          <cell r="G23">
            <v>26</v>
          </cell>
          <cell r="H23">
            <v>10.08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26.1</v>
          </cell>
          <cell r="C24">
            <v>29.2</v>
          </cell>
          <cell r="D24">
            <v>23</v>
          </cell>
          <cell r="E24">
            <v>75.307692307692307</v>
          </cell>
          <cell r="F24">
            <v>88</v>
          </cell>
          <cell r="G24">
            <v>64</v>
          </cell>
          <cell r="H24">
            <v>17.28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29.721428571428568</v>
          </cell>
          <cell r="C25">
            <v>33.299999999999997</v>
          </cell>
          <cell r="D25">
            <v>24.4</v>
          </cell>
          <cell r="E25">
            <v>63.642857142857146</v>
          </cell>
          <cell r="F25">
            <v>85</v>
          </cell>
          <cell r="G25">
            <v>49</v>
          </cell>
          <cell r="H25">
            <v>9</v>
          </cell>
          <cell r="I25" t="str">
            <v>NE</v>
          </cell>
          <cell r="J25">
            <v>19.079999999999998</v>
          </cell>
          <cell r="K25">
            <v>0</v>
          </cell>
        </row>
        <row r="26">
          <cell r="B26">
            <v>25.146666666666665</v>
          </cell>
          <cell r="C26">
            <v>29.4</v>
          </cell>
          <cell r="D26">
            <v>21.9</v>
          </cell>
          <cell r="E26">
            <v>80.466666666666669</v>
          </cell>
          <cell r="F26">
            <v>89</v>
          </cell>
          <cell r="G26">
            <v>65</v>
          </cell>
          <cell r="H26">
            <v>16.920000000000002</v>
          </cell>
          <cell r="I26" t="str">
            <v>L</v>
          </cell>
          <cell r="J26">
            <v>42.12</v>
          </cell>
          <cell r="K26">
            <v>10</v>
          </cell>
        </row>
        <row r="27">
          <cell r="B27">
            <v>26.476923076923075</v>
          </cell>
          <cell r="C27">
            <v>29.2</v>
          </cell>
          <cell r="D27">
            <v>21.1</v>
          </cell>
          <cell r="E27">
            <v>66.307692307692307</v>
          </cell>
          <cell r="F27">
            <v>87</v>
          </cell>
          <cell r="G27">
            <v>52</v>
          </cell>
          <cell r="H27">
            <v>3.9600000000000004</v>
          </cell>
          <cell r="I27" t="str">
            <v>N</v>
          </cell>
          <cell r="J27">
            <v>14.76</v>
          </cell>
          <cell r="K27">
            <v>0</v>
          </cell>
        </row>
        <row r="28">
          <cell r="B28">
            <v>27.925000000000001</v>
          </cell>
          <cell r="C28">
            <v>33.9</v>
          </cell>
          <cell r="D28">
            <v>23</v>
          </cell>
          <cell r="E28">
            <v>66.583333333333329</v>
          </cell>
          <cell r="F28">
            <v>90</v>
          </cell>
          <cell r="G28">
            <v>39</v>
          </cell>
          <cell r="H28">
            <v>0.36000000000000004</v>
          </cell>
          <cell r="I28" t="str">
            <v>L</v>
          </cell>
          <cell r="J28">
            <v>17.28</v>
          </cell>
          <cell r="K28">
            <v>0</v>
          </cell>
        </row>
        <row r="29">
          <cell r="B29">
            <v>30.383333333333336</v>
          </cell>
          <cell r="C29">
            <v>36.1</v>
          </cell>
          <cell r="D29">
            <v>26.3</v>
          </cell>
          <cell r="E29">
            <v>58.333333333333336</v>
          </cell>
          <cell r="F29">
            <v>82</v>
          </cell>
          <cell r="G29">
            <v>38</v>
          </cell>
          <cell r="H29">
            <v>0.36000000000000004</v>
          </cell>
          <cell r="I29" t="str">
            <v>L</v>
          </cell>
          <cell r="J29">
            <v>19.079999999999998</v>
          </cell>
          <cell r="K29">
            <v>0</v>
          </cell>
        </row>
        <row r="30">
          <cell r="B30">
            <v>31.4</v>
          </cell>
          <cell r="C30">
            <v>37.700000000000003</v>
          </cell>
          <cell r="D30">
            <v>26.9</v>
          </cell>
          <cell r="E30">
            <v>56.391304347826086</v>
          </cell>
          <cell r="F30">
            <v>75</v>
          </cell>
          <cell r="G30">
            <v>29</v>
          </cell>
          <cell r="H30">
            <v>14.4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30.890476190476193</v>
          </cell>
          <cell r="C31">
            <v>35.4</v>
          </cell>
          <cell r="D31">
            <v>27.5</v>
          </cell>
          <cell r="E31">
            <v>59.428571428571431</v>
          </cell>
          <cell r="F31">
            <v>80</v>
          </cell>
          <cell r="G31">
            <v>41</v>
          </cell>
          <cell r="H31">
            <v>18</v>
          </cell>
          <cell r="I31" t="str">
            <v>N</v>
          </cell>
          <cell r="J31">
            <v>46.800000000000004</v>
          </cell>
          <cell r="K31">
            <v>1.5999999999999999</v>
          </cell>
        </row>
        <row r="32">
          <cell r="B32">
            <v>25.383333333333336</v>
          </cell>
          <cell r="C32">
            <v>31.6</v>
          </cell>
          <cell r="D32">
            <v>23.8</v>
          </cell>
          <cell r="E32">
            <v>79.083333333333329</v>
          </cell>
          <cell r="F32">
            <v>91</v>
          </cell>
          <cell r="G32">
            <v>52</v>
          </cell>
          <cell r="H32">
            <v>14.76</v>
          </cell>
          <cell r="I32" t="str">
            <v>SO</v>
          </cell>
          <cell r="J32">
            <v>52.92</v>
          </cell>
          <cell r="K32">
            <v>3.8000000000000007</v>
          </cell>
        </row>
        <row r="33">
          <cell r="B33">
            <v>28.892857142857146</v>
          </cell>
          <cell r="C33">
            <v>32.9</v>
          </cell>
          <cell r="D33">
            <v>24.2</v>
          </cell>
          <cell r="E33">
            <v>67.714285714285708</v>
          </cell>
          <cell r="F33">
            <v>81</v>
          </cell>
          <cell r="G33">
            <v>54</v>
          </cell>
          <cell r="H33">
            <v>19.440000000000001</v>
          </cell>
          <cell r="I33" t="str">
            <v>NE</v>
          </cell>
          <cell r="J33">
            <v>42.480000000000004</v>
          </cell>
          <cell r="K33">
            <v>0</v>
          </cell>
        </row>
        <row r="34">
          <cell r="B34">
            <v>29.433333333333334</v>
          </cell>
          <cell r="C34">
            <v>35.6</v>
          </cell>
          <cell r="D34">
            <v>24.7</v>
          </cell>
          <cell r="E34">
            <v>64.083333333333329</v>
          </cell>
          <cell r="F34">
            <v>80</v>
          </cell>
          <cell r="G34">
            <v>39</v>
          </cell>
          <cell r="H34">
            <v>23.040000000000003</v>
          </cell>
          <cell r="I34" t="str">
            <v>NO</v>
          </cell>
          <cell r="J34">
            <v>43.56</v>
          </cell>
          <cell r="K34">
            <v>0</v>
          </cell>
        </row>
        <row r="35">
          <cell r="B35">
            <v>24.99166666666666</v>
          </cell>
          <cell r="C35">
            <v>31</v>
          </cell>
          <cell r="D35">
            <v>21.2</v>
          </cell>
          <cell r="E35">
            <v>76.833333333333329</v>
          </cell>
          <cell r="F35">
            <v>92</v>
          </cell>
          <cell r="G35">
            <v>58</v>
          </cell>
          <cell r="H35">
            <v>27.36</v>
          </cell>
          <cell r="I35" t="str">
            <v>L</v>
          </cell>
          <cell r="J35">
            <v>65.88000000000001</v>
          </cell>
          <cell r="K35">
            <v>10.799999999999997</v>
          </cell>
        </row>
        <row r="36">
          <cell r="I36" t="str">
            <v>L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="90" zoomScaleNormal="90" workbookViewId="0">
      <selection activeCell="AJ31" sqref="AJ3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thickBot="1" x14ac:dyDescent="0.25">
      <c r="A1" s="209" t="s">
        <v>22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1"/>
    </row>
    <row r="2" spans="1:34" s="4" customFormat="1" ht="20.100000000000001" customHeight="1" thickBot="1" x14ac:dyDescent="0.25">
      <c r="A2" s="212" t="s">
        <v>21</v>
      </c>
      <c r="B2" s="206" t="s">
        <v>130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8"/>
      <c r="AH2" s="7"/>
    </row>
    <row r="3" spans="1:34" s="5" customFormat="1" ht="20.100000000000001" customHeight="1" x14ac:dyDescent="0.2">
      <c r="A3" s="213"/>
      <c r="B3" s="214">
        <v>1</v>
      </c>
      <c r="C3" s="200">
        <f>SUM(B3+1)</f>
        <v>2</v>
      </c>
      <c r="D3" s="200">
        <f t="shared" ref="D3:AD3" si="0">SUM(C3+1)</f>
        <v>3</v>
      </c>
      <c r="E3" s="200">
        <f t="shared" si="0"/>
        <v>4</v>
      </c>
      <c r="F3" s="200">
        <f t="shared" si="0"/>
        <v>5</v>
      </c>
      <c r="G3" s="200">
        <f t="shared" si="0"/>
        <v>6</v>
      </c>
      <c r="H3" s="200">
        <f t="shared" si="0"/>
        <v>7</v>
      </c>
      <c r="I3" s="200">
        <f t="shared" si="0"/>
        <v>8</v>
      </c>
      <c r="J3" s="200">
        <f t="shared" si="0"/>
        <v>9</v>
      </c>
      <c r="K3" s="200">
        <f t="shared" si="0"/>
        <v>10</v>
      </c>
      <c r="L3" s="200">
        <f t="shared" si="0"/>
        <v>11</v>
      </c>
      <c r="M3" s="200">
        <f t="shared" si="0"/>
        <v>12</v>
      </c>
      <c r="N3" s="200">
        <f t="shared" si="0"/>
        <v>13</v>
      </c>
      <c r="O3" s="200">
        <f t="shared" si="0"/>
        <v>14</v>
      </c>
      <c r="P3" s="200">
        <f t="shared" si="0"/>
        <v>15</v>
      </c>
      <c r="Q3" s="200">
        <f t="shared" si="0"/>
        <v>16</v>
      </c>
      <c r="R3" s="200">
        <f t="shared" si="0"/>
        <v>17</v>
      </c>
      <c r="S3" s="200">
        <f t="shared" si="0"/>
        <v>18</v>
      </c>
      <c r="T3" s="200">
        <f t="shared" si="0"/>
        <v>19</v>
      </c>
      <c r="U3" s="200">
        <f t="shared" si="0"/>
        <v>20</v>
      </c>
      <c r="V3" s="200">
        <f t="shared" si="0"/>
        <v>21</v>
      </c>
      <c r="W3" s="200">
        <f t="shared" si="0"/>
        <v>22</v>
      </c>
      <c r="X3" s="200">
        <f t="shared" si="0"/>
        <v>23</v>
      </c>
      <c r="Y3" s="200">
        <f t="shared" si="0"/>
        <v>24</v>
      </c>
      <c r="Z3" s="200">
        <f t="shared" si="0"/>
        <v>25</v>
      </c>
      <c r="AA3" s="200">
        <f t="shared" si="0"/>
        <v>26</v>
      </c>
      <c r="AB3" s="200">
        <f t="shared" si="0"/>
        <v>27</v>
      </c>
      <c r="AC3" s="200">
        <f t="shared" si="0"/>
        <v>28</v>
      </c>
      <c r="AD3" s="200">
        <f t="shared" si="0"/>
        <v>29</v>
      </c>
      <c r="AE3" s="200">
        <v>30</v>
      </c>
      <c r="AF3" s="204">
        <v>31</v>
      </c>
      <c r="AG3" s="151" t="s">
        <v>38</v>
      </c>
      <c r="AH3" s="8"/>
    </row>
    <row r="4" spans="1:34" s="5" customFormat="1" ht="20.100000000000001" customHeight="1" thickBot="1" x14ac:dyDescent="0.25">
      <c r="A4" s="213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5"/>
      <c r="AG4" s="150" t="s">
        <v>37</v>
      </c>
      <c r="AH4" s="8"/>
    </row>
    <row r="5" spans="1:34" s="5" customFormat="1" ht="20.100000000000001" customHeight="1" x14ac:dyDescent="0.2">
      <c r="A5" s="85" t="s">
        <v>42</v>
      </c>
      <c r="B5" s="81">
        <f>[1]Outubro!$B$5</f>
        <v>25.062499999999996</v>
      </c>
      <c r="C5" s="56">
        <f>[1]Outubro!$B$6</f>
        <v>19.333333333333336</v>
      </c>
      <c r="D5" s="56">
        <f>[1]Outubro!$B$7</f>
        <v>19.779166666666665</v>
      </c>
      <c r="E5" s="56">
        <f>[1]Outubro!$B$8</f>
        <v>20.054166666666664</v>
      </c>
      <c r="F5" s="56">
        <f>[1]Outubro!$B$9</f>
        <v>24.6875</v>
      </c>
      <c r="G5" s="56">
        <f>[1]Outubro!$B$10</f>
        <v>28.512499999999992</v>
      </c>
      <c r="H5" s="56">
        <f>[1]Outubro!$B$11</f>
        <v>25.741666666666664</v>
      </c>
      <c r="I5" s="56">
        <f>[1]Outubro!$B$12</f>
        <v>23.812499999999996</v>
      </c>
      <c r="J5" s="56">
        <f>[1]Outubro!$B$13</f>
        <v>26.337499999999995</v>
      </c>
      <c r="K5" s="56">
        <f>[1]Outubro!$B$14</f>
        <v>29.233333333333338</v>
      </c>
      <c r="L5" s="56">
        <f>[1]Outubro!$B$15</f>
        <v>29.891666666666666</v>
      </c>
      <c r="M5" s="56">
        <f>[1]Outubro!$B$16</f>
        <v>30.272727272727266</v>
      </c>
      <c r="N5" s="56" t="str">
        <f>[1]Outubro!$B$17</f>
        <v>*</v>
      </c>
      <c r="O5" s="56" t="str">
        <f>[1]Outubro!$B$18</f>
        <v>*</v>
      </c>
      <c r="P5" s="56" t="str">
        <f>[1]Outubro!$B$19</f>
        <v>*</v>
      </c>
      <c r="Q5" s="56" t="str">
        <f>[1]Outubro!$B$20</f>
        <v>*</v>
      </c>
      <c r="R5" s="56" t="str">
        <f>[1]Outubro!$B$21</f>
        <v>*</v>
      </c>
      <c r="S5" s="56" t="str">
        <f>[1]Outubro!$B$22</f>
        <v>*</v>
      </c>
      <c r="T5" s="56" t="str">
        <f>[1]Outubro!$B$23</f>
        <v>*</v>
      </c>
      <c r="U5" s="56" t="str">
        <f>[1]Outubro!$B$24</f>
        <v>*</v>
      </c>
      <c r="V5" s="56" t="str">
        <f>[1]Outubro!$B$25</f>
        <v>*</v>
      </c>
      <c r="W5" s="56" t="str">
        <f>[1]Outubro!$B$26</f>
        <v>*</v>
      </c>
      <c r="X5" s="56" t="str">
        <f>[1]Outubro!$B$27</f>
        <v>*</v>
      </c>
      <c r="Y5" s="56" t="str">
        <f>[1]Outubro!$B$28</f>
        <v>*</v>
      </c>
      <c r="Z5" s="56" t="str">
        <f>[1]Outubro!$B$29</f>
        <v>*</v>
      </c>
      <c r="AA5" s="56" t="str">
        <f>[1]Outubro!$B$30</f>
        <v>*</v>
      </c>
      <c r="AB5" s="56" t="str">
        <f>[1]Outubro!$B$31</f>
        <v>*</v>
      </c>
      <c r="AC5" s="56" t="str">
        <f>[1]Outubro!$B$32</f>
        <v>*</v>
      </c>
      <c r="AD5" s="56" t="str">
        <f>[1]Outubro!$B$33</f>
        <v>*</v>
      </c>
      <c r="AE5" s="56" t="str">
        <f>[1]Outubro!$B$34</f>
        <v>*</v>
      </c>
      <c r="AF5" s="56" t="str">
        <f>[1]Outubro!$B$35</f>
        <v>*</v>
      </c>
      <c r="AG5" s="154">
        <f>AVERAGE(B5:AF5)</f>
        <v>25.226546717171715</v>
      </c>
      <c r="AH5" s="8"/>
    </row>
    <row r="6" spans="1:34" ht="17.100000000000001" customHeight="1" x14ac:dyDescent="0.2">
      <c r="A6" s="85" t="s">
        <v>0</v>
      </c>
      <c r="B6" s="82">
        <f>[2]Outubro!$B$5</f>
        <v>22.783333333333331</v>
      </c>
      <c r="C6" s="15">
        <f>[2]Outubro!$B$6</f>
        <v>17.945833333333336</v>
      </c>
      <c r="D6" s="15">
        <f>[2]Outubro!$B$7</f>
        <v>16.479166666666668</v>
      </c>
      <c r="E6" s="15">
        <f>[2]Outubro!$B$8</f>
        <v>18.862500000000001</v>
      </c>
      <c r="F6" s="15">
        <f>[2]Outubro!$B$9</f>
        <v>23.125</v>
      </c>
      <c r="G6" s="15">
        <f>[2]Outubro!$B$10</f>
        <v>28.604166666666671</v>
      </c>
      <c r="H6" s="15">
        <f>[2]Outubro!$B$11</f>
        <v>24.075000000000003</v>
      </c>
      <c r="I6" s="15">
        <f>[2]Outubro!$B$12</f>
        <v>21.708333333333332</v>
      </c>
      <c r="J6" s="15">
        <f>[2]Outubro!$B$13</f>
        <v>24.324999999999999</v>
      </c>
      <c r="K6" s="15">
        <f>[2]Outubro!$B$14</f>
        <v>27.858333333333331</v>
      </c>
      <c r="L6" s="15">
        <f>[2]Outubro!$B$15</f>
        <v>26.8</v>
      </c>
      <c r="M6" s="15">
        <f>[2]Outubro!$B$16</f>
        <v>25.858333333333331</v>
      </c>
      <c r="N6" s="15">
        <f>[2]Outubro!$B$17</f>
        <v>22.3125</v>
      </c>
      <c r="O6" s="15">
        <f>[2]Outubro!$B$18</f>
        <v>17.745833333333334</v>
      </c>
      <c r="P6" s="15">
        <f>[2]Outubro!$B$19</f>
        <v>20.725000000000001</v>
      </c>
      <c r="Q6" s="15">
        <f>[2]Outubro!$B$20</f>
        <v>24.462500000000002</v>
      </c>
      <c r="R6" s="15">
        <f>[2]Outubro!$B$21</f>
        <v>26.783333333333331</v>
      </c>
      <c r="S6" s="15">
        <f>[2]Outubro!$B$22</f>
        <v>29.750000000000004</v>
      </c>
      <c r="T6" s="15">
        <f>[2]Outubro!$B$23</f>
        <v>24.458333333333329</v>
      </c>
      <c r="U6" s="15">
        <f>[2]Outubro!$B$24</f>
        <v>22.216666666666669</v>
      </c>
      <c r="V6" s="15">
        <f>[2]Outubro!$B$25</f>
        <v>24.554166666666664</v>
      </c>
      <c r="W6" s="15">
        <f>[2]Outubro!$B$26</f>
        <v>20.116666666666664</v>
      </c>
      <c r="X6" s="15">
        <f>[2]Outubro!$B$27</f>
        <v>20.741666666666671</v>
      </c>
      <c r="Y6" s="15">
        <f>[2]Outubro!$B$28</f>
        <v>23.979166666666668</v>
      </c>
      <c r="Z6" s="15">
        <f>[2]Outubro!$B$29</f>
        <v>24.070833333333336</v>
      </c>
      <c r="AA6" s="15">
        <f>[2]Outubro!$B$30</f>
        <v>18.858333333333338</v>
      </c>
      <c r="AB6" s="15">
        <f>[2]Outubro!$B$31</f>
        <v>22.254166666666666</v>
      </c>
      <c r="AC6" s="15">
        <f>[2]Outubro!$B$32</f>
        <v>22.354166666666668</v>
      </c>
      <c r="AD6" s="15">
        <f>[2]Outubro!$B$33</f>
        <v>25.662500000000005</v>
      </c>
      <c r="AE6" s="15">
        <f>[2]Outubro!$B$34</f>
        <v>22.400000000000002</v>
      </c>
      <c r="AF6" s="15">
        <f>[2]Outubro!$B$35</f>
        <v>22.258333333333336</v>
      </c>
      <c r="AG6" s="155">
        <f t="shared" ref="AG6:AG19" si="1">AVERAGE(B6:AF6)</f>
        <v>23.036424731182795</v>
      </c>
    </row>
    <row r="7" spans="1:34" ht="17.100000000000001" customHeight="1" x14ac:dyDescent="0.2">
      <c r="A7" s="85" t="s">
        <v>1</v>
      </c>
      <c r="B7" s="82">
        <f>[3]Outubro!$B$5</f>
        <v>28.079166666666666</v>
      </c>
      <c r="C7" s="15">
        <f>[3]Outubro!$B$6</f>
        <v>19.416666666666668</v>
      </c>
      <c r="D7" s="15">
        <f>[3]Outubro!$B$7</f>
        <v>19.641666666666666</v>
      </c>
      <c r="E7" s="15">
        <f>[3]Outubro!$B$8</f>
        <v>21.116666666666664</v>
      </c>
      <c r="F7" s="15">
        <f>[3]Outubro!$B$9</f>
        <v>25.445833333333329</v>
      </c>
      <c r="G7" s="15">
        <f>[3]Outubro!$B$10</f>
        <v>29.320833333333336</v>
      </c>
      <c r="H7" s="15">
        <f>[3]Outubro!$B$11</f>
        <v>28.624999999999996</v>
      </c>
      <c r="I7" s="15">
        <f>[3]Outubro!$B$12</f>
        <v>27.091666666666665</v>
      </c>
      <c r="J7" s="15">
        <f>[3]Outubro!$B$13</f>
        <v>29.695833333333336</v>
      </c>
      <c r="K7" s="15">
        <f>[3]Outubro!$B$14</f>
        <v>30.020833333333332</v>
      </c>
      <c r="L7" s="15">
        <f>[3]Outubro!$B$15</f>
        <v>30.870833333333334</v>
      </c>
      <c r="M7" s="15">
        <f>[3]Outubro!$B$16</f>
        <v>31.287499999999994</v>
      </c>
      <c r="N7" s="15">
        <f>[3]Outubro!$B$17</f>
        <v>28.008333333333336</v>
      </c>
      <c r="O7" s="15">
        <f>[3]Outubro!$B$18</f>
        <v>21.879166666666666</v>
      </c>
      <c r="P7" s="15">
        <f>[3]Outubro!$B$19</f>
        <v>23.425000000000001</v>
      </c>
      <c r="Q7" s="15">
        <f>[3]Outubro!$B$20</f>
        <v>28.291666666666671</v>
      </c>
      <c r="R7" s="15">
        <f>[3]Outubro!$B$21</f>
        <v>31.308333333333334</v>
      </c>
      <c r="S7" s="15">
        <f>[3]Outubro!$B$22</f>
        <v>30.754166666666666</v>
      </c>
      <c r="T7" s="15">
        <f>[3]Outubro!$B$23</f>
        <v>28.645833333333329</v>
      </c>
      <c r="U7" s="15">
        <f>[3]Outubro!$B$24</f>
        <v>25.4375</v>
      </c>
      <c r="V7" s="15">
        <f>[3]Outubro!$B$25</f>
        <v>27.012499999999999</v>
      </c>
      <c r="W7" s="15">
        <f>[3]Outubro!$B$26</f>
        <v>22.929166666666674</v>
      </c>
      <c r="X7" s="15">
        <f>[3]Outubro!$B$27</f>
        <v>23.474999999999998</v>
      </c>
      <c r="Y7" s="15">
        <f>[3]Outubro!$B$28</f>
        <v>26.845833333333331</v>
      </c>
      <c r="Z7" s="15">
        <f>[3]Outubro!$B$29</f>
        <v>28.854166666666657</v>
      </c>
      <c r="AA7" s="15">
        <f>[3]Outubro!$B$30</f>
        <v>29.320833333333329</v>
      </c>
      <c r="AB7" s="15">
        <f>[3]Outubro!$B$31</f>
        <v>28.349999999999998</v>
      </c>
      <c r="AC7" s="15">
        <f>[3]Outubro!$B$32</f>
        <v>24.387499999999999</v>
      </c>
      <c r="AD7" s="15">
        <f>[3]Outubro!$B$33</f>
        <v>26.395833333333332</v>
      </c>
      <c r="AE7" s="15">
        <f>[3]Outubro!$B$34</f>
        <v>26.741666666666674</v>
      </c>
      <c r="AF7" s="15">
        <f>[3]Outubro!$B$35</f>
        <v>22.675000000000001</v>
      </c>
      <c r="AG7" s="155">
        <f t="shared" si="1"/>
        <v>26.624193548387098</v>
      </c>
    </row>
    <row r="8" spans="1:34" ht="17.100000000000001" customHeight="1" x14ac:dyDescent="0.2">
      <c r="A8" s="85" t="s">
        <v>70</v>
      </c>
      <c r="B8" s="82">
        <f>[4]Outubro!$B$5</f>
        <v>22.500000000000004</v>
      </c>
      <c r="C8" s="15">
        <f>[4]Outubro!$B$6</f>
        <v>18.55833333333333</v>
      </c>
      <c r="D8" s="15">
        <f>[4]Outubro!$B$7</f>
        <v>18.845833333333331</v>
      </c>
      <c r="E8" s="15">
        <f>[4]Outubro!$B$8</f>
        <v>21.625</v>
      </c>
      <c r="F8" s="15">
        <f>[4]Outubro!$B$9</f>
        <v>26.229166666666668</v>
      </c>
      <c r="G8" s="15">
        <f>[4]Outubro!$B$10</f>
        <v>29.816666666666663</v>
      </c>
      <c r="H8" s="15">
        <f>[4]Outubro!$B$11</f>
        <v>24.487500000000008</v>
      </c>
      <c r="I8" s="15">
        <f>[4]Outubro!$B$12</f>
        <v>21.583333333333332</v>
      </c>
      <c r="J8" s="15">
        <f>[4]Outubro!$B$13</f>
        <v>25.066666666666666</v>
      </c>
      <c r="K8" s="15">
        <f>[4]Outubro!$B$14</f>
        <v>28.795833333333334</v>
      </c>
      <c r="L8" s="15">
        <f>[4]Outubro!$B$15</f>
        <v>30.345833333333335</v>
      </c>
      <c r="M8" s="15">
        <f>[4]Outubro!$B$16</f>
        <v>31.558333333333334</v>
      </c>
      <c r="N8" s="15">
        <f>[4]Outubro!$B$17</f>
        <v>30.954166666666669</v>
      </c>
      <c r="O8" s="15">
        <f>[4]Outubro!$B$18</f>
        <v>23.929166666666664</v>
      </c>
      <c r="P8" s="15">
        <f>[4]Outubro!$B$19</f>
        <v>24.345833333333331</v>
      </c>
      <c r="Q8" s="15">
        <f>[4]Outubro!$B$20</f>
        <v>25.541666666666668</v>
      </c>
      <c r="R8" s="15">
        <f>[4]Outubro!$B$21</f>
        <v>27.100000000000005</v>
      </c>
      <c r="S8" s="15">
        <f>[4]Outubro!$B$22</f>
        <v>30.508333333333336</v>
      </c>
      <c r="T8" s="15">
        <f>[4]Outubro!$B$23</f>
        <v>28.891666666666669</v>
      </c>
      <c r="U8" s="15">
        <f>[4]Outubro!$B$24</f>
        <v>24.441666666666666</v>
      </c>
      <c r="V8" s="15">
        <f>[4]Outubro!$B$25</f>
        <v>24.637499999999999</v>
      </c>
      <c r="W8" s="15">
        <f>[4]Outubro!$B$26</f>
        <v>21.270833333333332</v>
      </c>
      <c r="X8" s="15">
        <f>[4]Outubro!$B$27</f>
        <v>22.891666666666666</v>
      </c>
      <c r="Y8" s="15">
        <f>[4]Outubro!$B$28</f>
        <v>23.987500000000001</v>
      </c>
      <c r="Z8" s="15">
        <f>[4]Outubro!$B$29</f>
        <v>25.287499999999998</v>
      </c>
      <c r="AA8" s="15">
        <f>[4]Outubro!$B$30</f>
        <v>22.883333333333329</v>
      </c>
      <c r="AB8" s="15">
        <f>[4]Outubro!$B$31</f>
        <v>25.029166666666679</v>
      </c>
      <c r="AC8" s="15">
        <f>[4]Outubro!$B$32</f>
        <v>23.345833333333335</v>
      </c>
      <c r="AD8" s="15">
        <f>[4]Outubro!$B$33</f>
        <v>25.695833333333336</v>
      </c>
      <c r="AE8" s="15">
        <f>[4]Outubro!$B$34</f>
        <v>21.816666666666666</v>
      </c>
      <c r="AF8" s="15">
        <f>[4]Outubro!$B$35</f>
        <v>22.154166666666669</v>
      </c>
      <c r="AG8" s="146">
        <f t="shared" si="1"/>
        <v>24.971774193548391</v>
      </c>
    </row>
    <row r="9" spans="1:34" ht="17.100000000000001" customHeight="1" x14ac:dyDescent="0.2">
      <c r="A9" s="85" t="s">
        <v>43</v>
      </c>
      <c r="B9" s="82">
        <f>[5]Outubro!$B$5</f>
        <v>24.849999999999994</v>
      </c>
      <c r="C9" s="15">
        <f>[5]Outubro!$B$6</f>
        <v>19.266666666666666</v>
      </c>
      <c r="D9" s="15">
        <f>[5]Outubro!$B$7</f>
        <v>18.500000000000004</v>
      </c>
      <c r="E9" s="15">
        <f>[5]Outubro!$B$8</f>
        <v>19.774999999999999</v>
      </c>
      <c r="F9" s="15">
        <f>[5]Outubro!$B$9</f>
        <v>24.400000000000002</v>
      </c>
      <c r="G9" s="15">
        <f>[5]Outubro!$B$10</f>
        <v>29.008333333333329</v>
      </c>
      <c r="H9" s="15">
        <f>[5]Outubro!$B$11</f>
        <v>27.820833333333329</v>
      </c>
      <c r="I9" s="15">
        <f>[5]Outubro!$B$12</f>
        <v>26.629166666666663</v>
      </c>
      <c r="J9" s="15">
        <f>[5]Outubro!$B$13</f>
        <v>29.191666666666666</v>
      </c>
      <c r="K9" s="15">
        <f>[5]Outubro!$B$14</f>
        <v>30.566666666666663</v>
      </c>
      <c r="L9" s="15">
        <f>[5]Outubro!$B$15</f>
        <v>28.412500000000005</v>
      </c>
      <c r="M9" s="15">
        <f>[5]Outubro!$B$16</f>
        <v>28.783333333333335</v>
      </c>
      <c r="N9" s="15">
        <f>[5]Outubro!$B$17</f>
        <v>22.270833333333332</v>
      </c>
      <c r="O9" s="15">
        <f>[5]Outubro!$B$18</f>
        <v>17.983333333333334</v>
      </c>
      <c r="P9" s="15">
        <f>[5]Outubro!$B$19</f>
        <v>21.433333333333334</v>
      </c>
      <c r="Q9" s="15">
        <f>[5]Outubro!$B$20</f>
        <v>25.654166666666672</v>
      </c>
      <c r="R9" s="15">
        <f>[5]Outubro!$B$21</f>
        <v>30.679166666666671</v>
      </c>
      <c r="S9" s="15">
        <f>[5]Outubro!$B$22</f>
        <v>30.637499999999999</v>
      </c>
      <c r="T9" s="15">
        <f>[5]Outubro!$B$23</f>
        <v>26.808333333333334</v>
      </c>
      <c r="U9" s="15">
        <f>[5]Outubro!$B$24</f>
        <v>24.249999999999996</v>
      </c>
      <c r="V9" s="15">
        <f>[5]Outubro!$B$25</f>
        <v>27.758333333333336</v>
      </c>
      <c r="W9" s="15">
        <f>[5]Outubro!$B$26</f>
        <v>22.287500000000005</v>
      </c>
      <c r="X9" s="15">
        <f>[5]Outubro!$B$27</f>
        <v>22.795833333333334</v>
      </c>
      <c r="Y9" s="15">
        <f>[5]Outubro!$B$28</f>
        <v>25.849999999999994</v>
      </c>
      <c r="Z9" s="15">
        <f>[5]Outubro!$B$29</f>
        <v>28.8</v>
      </c>
      <c r="AA9" s="15">
        <f>[5]Outubro!$B$30</f>
        <v>25.187500000000004</v>
      </c>
      <c r="AB9" s="15">
        <f>[5]Outubro!$B$31</f>
        <v>24.724999999999998</v>
      </c>
      <c r="AC9" s="15">
        <f>[5]Outubro!$B$32</f>
        <v>23.75</v>
      </c>
      <c r="AD9" s="15">
        <f>[5]Outubro!$B$33</f>
        <v>26.720833333333331</v>
      </c>
      <c r="AE9" s="15">
        <f>[5]Outubro!$B$34</f>
        <v>26.137499999999999</v>
      </c>
      <c r="AF9" s="15">
        <f>[5]Outubro!$B$35</f>
        <v>23.683333333333337</v>
      </c>
      <c r="AG9" s="155">
        <f t="shared" si="1"/>
        <v>25.310215053763446</v>
      </c>
    </row>
    <row r="10" spans="1:34" ht="17.100000000000001" customHeight="1" x14ac:dyDescent="0.2">
      <c r="A10" s="85" t="s">
        <v>2</v>
      </c>
      <c r="B10" s="82">
        <f>[6]Outubro!$B$5</f>
        <v>25.754166666666666</v>
      </c>
      <c r="C10" s="15">
        <f>[6]Outubro!$B$6</f>
        <v>17.716666666666665</v>
      </c>
      <c r="D10" s="15">
        <f>[6]Outubro!$B$7</f>
        <v>17.766666666666662</v>
      </c>
      <c r="E10" s="15">
        <f>[6]Outubro!$B$8</f>
        <v>20.991666666666667</v>
      </c>
      <c r="F10" s="15">
        <f>[6]Outubro!$B$9</f>
        <v>26.295833333333324</v>
      </c>
      <c r="G10" s="15">
        <f>[6]Outubro!$B$10</f>
        <v>28.979166666666671</v>
      </c>
      <c r="H10" s="15">
        <f>[6]Outubro!$B$11</f>
        <v>26.066666666666663</v>
      </c>
      <c r="I10" s="15">
        <f>[6]Outubro!$B$12</f>
        <v>24.099999999999998</v>
      </c>
      <c r="J10" s="15">
        <f>[6]Outubro!$B$13</f>
        <v>27.524999999999995</v>
      </c>
      <c r="K10" s="15">
        <f>[6]Outubro!$B$14</f>
        <v>28.700000000000003</v>
      </c>
      <c r="L10" s="15">
        <f>[6]Outubro!$B$15</f>
        <v>29.224999999999994</v>
      </c>
      <c r="M10" s="15">
        <f>[6]Outubro!$B$16</f>
        <v>29.595833333333335</v>
      </c>
      <c r="N10" s="15">
        <f>[6]Outubro!$B$17</f>
        <v>27.679166666666664</v>
      </c>
      <c r="O10" s="15">
        <f>[6]Outubro!$B$18</f>
        <v>20.93333333333333</v>
      </c>
      <c r="P10" s="15">
        <f>[6]Outubro!$B$19</f>
        <v>22.7</v>
      </c>
      <c r="Q10" s="15">
        <f>[6]Outubro!$B$20</f>
        <v>27.837500000000002</v>
      </c>
      <c r="R10" s="15">
        <f>[6]Outubro!$B$21</f>
        <v>29.979166666666671</v>
      </c>
      <c r="S10" s="15">
        <f>[6]Outubro!$B$22</f>
        <v>26.983333333333331</v>
      </c>
      <c r="T10" s="15">
        <f>[6]Outubro!$B$23</f>
        <v>27.137500000000003</v>
      </c>
      <c r="U10" s="15">
        <f>[6]Outubro!$B$24</f>
        <v>22.729166666666668</v>
      </c>
      <c r="V10" s="15">
        <f>[6]Outubro!$B$25</f>
        <v>24.187500000000004</v>
      </c>
      <c r="W10" s="15">
        <f>[6]Outubro!$B$26</f>
        <v>20.933333333333334</v>
      </c>
      <c r="X10" s="15">
        <f>[6]Outubro!$B$27</f>
        <v>22.304166666666664</v>
      </c>
      <c r="Y10" s="15">
        <f>[6]Outubro!$B$28</f>
        <v>25.7</v>
      </c>
      <c r="Z10" s="15">
        <f>[6]Outubro!$B$29</f>
        <v>27.054166666666671</v>
      </c>
      <c r="AA10" s="15">
        <f>[6]Outubro!$B$30</f>
        <v>26.533333333333331</v>
      </c>
      <c r="AB10" s="15">
        <f>[6]Outubro!$B$31</f>
        <v>26.883333333333329</v>
      </c>
      <c r="AC10" s="15">
        <f>[6]Outubro!$B$32</f>
        <v>23.133333333333329</v>
      </c>
      <c r="AD10" s="15">
        <f>[6]Outubro!$B$33</f>
        <v>23.299999999999997</v>
      </c>
      <c r="AE10" s="15">
        <f>[6]Outubro!$B$34</f>
        <v>23.645833333333332</v>
      </c>
      <c r="AF10" s="15">
        <f>[6]Outubro!$B$35</f>
        <v>20.720833333333331</v>
      </c>
      <c r="AG10" s="155">
        <f t="shared" si="1"/>
        <v>24.938440860215049</v>
      </c>
    </row>
    <row r="11" spans="1:34" ht="17.100000000000001" customHeight="1" x14ac:dyDescent="0.2">
      <c r="A11" s="85" t="s">
        <v>3</v>
      </c>
      <c r="B11" s="82">
        <f>[7]Outubro!$B$5</f>
        <v>24.612499999999997</v>
      </c>
      <c r="C11" s="15">
        <f>[7]Outubro!$B$6</f>
        <v>21.008333333333333</v>
      </c>
      <c r="D11" s="15">
        <f>[7]Outubro!$B$7</f>
        <v>22.062499999999996</v>
      </c>
      <c r="E11" s="15">
        <f>[7]Outubro!$B$8</f>
        <v>21.616666666666671</v>
      </c>
      <c r="F11" s="15">
        <f>[7]Outubro!$B$9</f>
        <v>25.220833333333335</v>
      </c>
      <c r="G11" s="15">
        <f>[7]Outubro!$B$10</f>
        <v>28.529166666666665</v>
      </c>
      <c r="H11" s="15">
        <f>[7]Outubro!$B$11</f>
        <v>27.399999999999995</v>
      </c>
      <c r="I11" s="15">
        <f>[7]Outubro!$B$12</f>
        <v>26.220833333333328</v>
      </c>
      <c r="J11" s="15">
        <f>[7]Outubro!$B$13</f>
        <v>27.916666666666668</v>
      </c>
      <c r="K11" s="15">
        <f>[7]Outubro!$B$14</f>
        <v>29.212499999999995</v>
      </c>
      <c r="L11" s="15">
        <f>[7]Outubro!$B$15</f>
        <v>29.391666666666666</v>
      </c>
      <c r="M11" s="15">
        <f>[7]Outubro!$B$16</f>
        <v>30.508333333333329</v>
      </c>
      <c r="N11" s="15">
        <f>[7]Outubro!$B$17</f>
        <v>29.416666666666661</v>
      </c>
      <c r="O11" s="15">
        <f>[7]Outubro!$B$18</f>
        <v>28.691666666666663</v>
      </c>
      <c r="P11" s="15">
        <f>[7]Outubro!$B$19</f>
        <v>28.058333333333326</v>
      </c>
      <c r="Q11" s="15">
        <f>[7]Outubro!$B$20</f>
        <v>29.329166666666669</v>
      </c>
      <c r="R11" s="15">
        <f>[7]Outubro!$B$21</f>
        <v>31.399999999999995</v>
      </c>
      <c r="S11" s="15">
        <f>[7]Outubro!$B$22</f>
        <v>30.608333333333334</v>
      </c>
      <c r="T11" s="15">
        <f>[7]Outubro!$B$23</f>
        <v>29.783333333333335</v>
      </c>
      <c r="U11" s="15">
        <f>[7]Outubro!$B$24</f>
        <v>24.412500000000005</v>
      </c>
      <c r="V11" s="15">
        <f>[7]Outubro!$B$25</f>
        <v>26.333333333333329</v>
      </c>
      <c r="W11" s="15">
        <f>[7]Outubro!$B$26</f>
        <v>21.333333333333332</v>
      </c>
      <c r="X11" s="15">
        <f>[7]Outubro!$B$27</f>
        <v>25.974999999999998</v>
      </c>
      <c r="Y11" s="15">
        <f>[7]Outubro!$B$28</f>
        <v>26.416666666666668</v>
      </c>
      <c r="Z11" s="15">
        <f>[7]Outubro!$B$29</f>
        <v>27.354166666666668</v>
      </c>
      <c r="AA11" s="15">
        <f>[7]Outubro!$B$30</f>
        <v>27.237500000000001</v>
      </c>
      <c r="AB11" s="15">
        <f>[7]Outubro!$B$31</f>
        <v>25.566666666666666</v>
      </c>
      <c r="AC11" s="15">
        <f>[7]Outubro!$B$32</f>
        <v>24.895833333333332</v>
      </c>
      <c r="AD11" s="15">
        <f>[7]Outubro!$B$33</f>
        <v>25.508333333333329</v>
      </c>
      <c r="AE11" s="15">
        <f>[7]Outubro!$B$34</f>
        <v>26.087499999999995</v>
      </c>
      <c r="AF11" s="15">
        <f>[7]Outubro!$B$35</f>
        <v>23.770833333333339</v>
      </c>
      <c r="AG11" s="155">
        <f t="shared" si="1"/>
        <v>26.641263440860218</v>
      </c>
    </row>
    <row r="12" spans="1:34" ht="17.100000000000001" customHeight="1" x14ac:dyDescent="0.2">
      <c r="A12" s="85" t="s">
        <v>4</v>
      </c>
      <c r="B12" s="82">
        <f>[8]Outubro!$B$5</f>
        <v>22.662499999999998</v>
      </c>
      <c r="C12" s="15">
        <f>[8]Outubro!$B$6</f>
        <v>18.341666666666665</v>
      </c>
      <c r="D12" s="15">
        <f>[8]Outubro!$B$7</f>
        <v>17.329166666666662</v>
      </c>
      <c r="E12" s="15">
        <f>[8]Outubro!$B$8</f>
        <v>19.737500000000001</v>
      </c>
      <c r="F12" s="15">
        <f>[8]Outubro!$B$9</f>
        <v>23.954166666666666</v>
      </c>
      <c r="G12" s="15">
        <f>[8]Outubro!$B$10</f>
        <v>25.458333333333332</v>
      </c>
      <c r="H12" s="15">
        <f>[8]Outubro!$B$11</f>
        <v>25.091666666666669</v>
      </c>
      <c r="I12" s="15">
        <f>[8]Outubro!$B$12</f>
        <v>23.616666666666664</v>
      </c>
      <c r="J12" s="15">
        <f>[8]Outubro!$B$13</f>
        <v>25.05416666666666</v>
      </c>
      <c r="K12" s="15">
        <f>[8]Outubro!$B$14</f>
        <v>27.091666666666669</v>
      </c>
      <c r="L12" s="15">
        <f>[8]Outubro!$B$15</f>
        <v>28.154166666666669</v>
      </c>
      <c r="M12" s="15">
        <f>[8]Outubro!$B$16</f>
        <v>29.620833333333334</v>
      </c>
      <c r="N12" s="15">
        <f>[8]Outubro!$B$17</f>
        <v>27.958333333333339</v>
      </c>
      <c r="O12" s="15">
        <f>[8]Outubro!$B$18</f>
        <v>24.462499999999995</v>
      </c>
      <c r="P12" s="15">
        <f>[8]Outubro!$B$19</f>
        <v>23.670833333333331</v>
      </c>
      <c r="Q12" s="15">
        <f>[8]Outubro!$B$20</f>
        <v>26.874999999999996</v>
      </c>
      <c r="R12" s="15">
        <f>[8]Outubro!$B$21</f>
        <v>28.845833333333335</v>
      </c>
      <c r="S12" s="15">
        <f>[8]Outubro!$B$22</f>
        <v>27.754166666666666</v>
      </c>
      <c r="T12" s="15">
        <f>[8]Outubro!$B$23</f>
        <v>25.924999999999997</v>
      </c>
      <c r="U12" s="15">
        <f>[8]Outubro!$B$24</f>
        <v>21.529166666666665</v>
      </c>
      <c r="V12" s="15">
        <f>[8]Outubro!$B$25</f>
        <v>23.787499999999998</v>
      </c>
      <c r="W12" s="15">
        <f>[8]Outubro!$B$26</f>
        <v>19.849999999999998</v>
      </c>
      <c r="X12" s="15">
        <f>[8]Outubro!$B$27</f>
        <v>21.179166666666667</v>
      </c>
      <c r="Y12" s="15">
        <f>[8]Outubro!$B$28</f>
        <v>23.7</v>
      </c>
      <c r="Z12" s="15">
        <f>[8]Outubro!$B$29</f>
        <v>25.749999999999996</v>
      </c>
      <c r="AA12" s="15">
        <f>[8]Outubro!$B$30</f>
        <v>25.604166666666661</v>
      </c>
      <c r="AB12" s="15">
        <f>[8]Outubro!$B$31</f>
        <v>25.775000000000002</v>
      </c>
      <c r="AC12" s="15">
        <f>[8]Outubro!$B$32</f>
        <v>23.766666666666655</v>
      </c>
      <c r="AD12" s="15">
        <f>[8]Outubro!$B$33</f>
        <v>22.049999999999997</v>
      </c>
      <c r="AE12" s="15">
        <f>[8]Outubro!$B$34</f>
        <v>24.587500000000006</v>
      </c>
      <c r="AF12" s="15">
        <f>[8]Outubro!$B$35</f>
        <v>20.512500000000003</v>
      </c>
      <c r="AG12" s="155">
        <f t="shared" si="1"/>
        <v>24.183736559139785</v>
      </c>
    </row>
    <row r="13" spans="1:34" ht="17.100000000000001" customHeight="1" x14ac:dyDescent="0.2">
      <c r="A13" s="85" t="s">
        <v>5</v>
      </c>
      <c r="B13" s="82">
        <f>[9]Outubro!$B$5</f>
        <v>30.390476190476193</v>
      </c>
      <c r="C13" s="15">
        <f>[9]Outubro!$B$6</f>
        <v>22.594444444444441</v>
      </c>
      <c r="D13" s="15">
        <f>[9]Outubro!$B$7</f>
        <v>23.453846153846158</v>
      </c>
      <c r="E13" s="15">
        <f>[9]Outubro!$B$8</f>
        <v>24</v>
      </c>
      <c r="F13" s="15">
        <f>[9]Outubro!$B$9</f>
        <v>27.708333333333332</v>
      </c>
      <c r="G13" s="15">
        <f>[9]Outubro!$B$10</f>
        <v>31.356521739130436</v>
      </c>
      <c r="H13" s="15">
        <f>[9]Outubro!$B$11</f>
        <v>31.321052631578937</v>
      </c>
      <c r="I13" s="15">
        <f>[9]Outubro!$B$12</f>
        <v>29.987500000000004</v>
      </c>
      <c r="J13" s="15">
        <f>[9]Outubro!$B$13</f>
        <v>31.755555555555556</v>
      </c>
      <c r="K13" s="15">
        <f>[9]Outubro!$B$14</f>
        <v>32.417647058823526</v>
      </c>
      <c r="L13" s="15">
        <f>[9]Outubro!$B$15</f>
        <v>33.649999999999991</v>
      </c>
      <c r="M13" s="15">
        <f>[9]Outubro!$B$16</f>
        <v>32.746666666666663</v>
      </c>
      <c r="N13" s="15">
        <f>[9]Outubro!$B$17</f>
        <v>25.187499999999996</v>
      </c>
      <c r="O13" s="15">
        <f>[9]Outubro!$B$18</f>
        <v>21.36</v>
      </c>
      <c r="P13" s="15">
        <f>[9]Outubro!$B$19</f>
        <v>25.1</v>
      </c>
      <c r="Q13" s="15">
        <f>[9]Outubro!$B$20</f>
        <v>29.936842105263157</v>
      </c>
      <c r="R13" s="15">
        <f>[9]Outubro!$B$21</f>
        <v>32.711764705882352</v>
      </c>
      <c r="S13" s="15">
        <f>[9]Outubro!$B$22</f>
        <v>32.382352941176478</v>
      </c>
      <c r="T13" s="15">
        <f>[9]Outubro!$B$23</f>
        <v>33.524999999999999</v>
      </c>
      <c r="U13" s="15">
        <f>[9]Outubro!$B$24</f>
        <v>26.1</v>
      </c>
      <c r="V13" s="15">
        <f>[9]Outubro!$B$25</f>
        <v>29.721428571428568</v>
      </c>
      <c r="W13" s="15">
        <f>[9]Outubro!$B$26</f>
        <v>25.146666666666665</v>
      </c>
      <c r="X13" s="15">
        <f>[9]Outubro!$B$27</f>
        <v>26.476923076923075</v>
      </c>
      <c r="Y13" s="15">
        <f>[9]Outubro!$B$28</f>
        <v>27.925000000000001</v>
      </c>
      <c r="Z13" s="15">
        <f>[9]Outubro!$B$29</f>
        <v>30.383333333333336</v>
      </c>
      <c r="AA13" s="15">
        <f>[9]Outubro!$B$30</f>
        <v>31.4</v>
      </c>
      <c r="AB13" s="15">
        <f>[9]Outubro!$B$31</f>
        <v>30.890476190476193</v>
      </c>
      <c r="AC13" s="15">
        <f>[9]Outubro!$B$32</f>
        <v>25.383333333333336</v>
      </c>
      <c r="AD13" s="15">
        <f>[9]Outubro!$B$33</f>
        <v>28.892857142857146</v>
      </c>
      <c r="AE13" s="15">
        <f>[9]Outubro!$B$34</f>
        <v>29.433333333333334</v>
      </c>
      <c r="AF13" s="15">
        <f>[9]Outubro!$B$35</f>
        <v>24.99166666666666</v>
      </c>
      <c r="AG13" s="155">
        <f t="shared" si="1"/>
        <v>28.655823285199851</v>
      </c>
    </row>
    <row r="14" spans="1:34" ht="17.100000000000001" customHeight="1" x14ac:dyDescent="0.2">
      <c r="A14" s="85" t="s">
        <v>45</v>
      </c>
      <c r="B14" s="82">
        <f>[10]Outubro!$B$5</f>
        <v>23.421739130434784</v>
      </c>
      <c r="C14" s="15">
        <f>[10]Outubro!$B$6</f>
        <v>19.266666666666662</v>
      </c>
      <c r="D14" s="15">
        <f>[10]Outubro!$B$7</f>
        <v>18.699999999999996</v>
      </c>
      <c r="E14" s="15">
        <f>[10]Outubro!$B$8</f>
        <v>21.349999999999998</v>
      </c>
      <c r="F14" s="15">
        <f>[10]Outubro!$B$9</f>
        <v>24.156521739130429</v>
      </c>
      <c r="G14" s="15">
        <f>[10]Outubro!$B$10</f>
        <v>24.734782608695646</v>
      </c>
      <c r="H14" s="15">
        <f>[10]Outubro!$B$11</f>
        <v>25.330434782608698</v>
      </c>
      <c r="I14" s="15">
        <f>[10]Outubro!$B$12</f>
        <v>25.647619047619049</v>
      </c>
      <c r="J14" s="15">
        <f>[10]Outubro!$B$13</f>
        <v>26.513043478260869</v>
      </c>
      <c r="K14" s="15">
        <f>[10]Outubro!$B$14</f>
        <v>26.913636363636371</v>
      </c>
      <c r="L14" s="15">
        <f>[10]Outubro!$B$15</f>
        <v>27.713636363636365</v>
      </c>
      <c r="M14" s="15">
        <f>[10]Outubro!$B$16</f>
        <v>28.927272727272737</v>
      </c>
      <c r="N14" s="15">
        <f>[10]Outubro!$B$17</f>
        <v>28.786956521739132</v>
      </c>
      <c r="O14" s="15">
        <f>[10]Outubro!$B$18</f>
        <v>25.280952380952378</v>
      </c>
      <c r="P14" s="15">
        <f>[10]Outubro!$B$19</f>
        <v>24.891304347826086</v>
      </c>
      <c r="Q14" s="15">
        <f>[10]Outubro!$B$20</f>
        <v>28.834782608695651</v>
      </c>
      <c r="R14" s="15">
        <f>[10]Outubro!$B$21</f>
        <v>29.382608695652166</v>
      </c>
      <c r="S14" s="15">
        <f>[10]Outubro!$B$22</f>
        <v>27.50454545454545</v>
      </c>
      <c r="T14" s="15">
        <f>[10]Outubro!$B$23</f>
        <v>26.247826086956518</v>
      </c>
      <c r="U14" s="15">
        <f>[10]Outubro!$B$24</f>
        <v>22.354545454545452</v>
      </c>
      <c r="V14" s="15">
        <f>[10]Outubro!$B$25</f>
        <v>23.678260869565218</v>
      </c>
      <c r="W14" s="15">
        <f>[10]Outubro!$B$26</f>
        <v>20.699999999999996</v>
      </c>
      <c r="X14" s="15">
        <f>[10]Outubro!$B$27</f>
        <v>22.727272727272727</v>
      </c>
      <c r="Y14" s="15">
        <f>[10]Outubro!$B$28</f>
        <v>24.252173913043482</v>
      </c>
      <c r="Z14" s="15">
        <f>[10]Outubro!$B$29</f>
        <v>25.977272727272723</v>
      </c>
      <c r="AA14" s="15">
        <f>[10]Outubro!$B$30</f>
        <v>26.9</v>
      </c>
      <c r="AB14" s="15">
        <f>[10]Outubro!$B$31</f>
        <v>27.172727272727265</v>
      </c>
      <c r="AC14" s="15">
        <f>[10]Outubro!$B$32</f>
        <v>23.560869565217391</v>
      </c>
      <c r="AD14" s="15">
        <f>[10]Outubro!$B$33</f>
        <v>23.513636363636365</v>
      </c>
      <c r="AE14" s="15">
        <f>[10]Outubro!$B$34</f>
        <v>26.095454545454547</v>
      </c>
      <c r="AF14" s="15">
        <f>[10]Outubro!$B$35</f>
        <v>22.136363636363637</v>
      </c>
      <c r="AG14" s="155">
        <f>AVERAGE(B14:AF14)</f>
        <v>24.924932454175092</v>
      </c>
    </row>
    <row r="15" spans="1:34" ht="17.100000000000001" customHeight="1" x14ac:dyDescent="0.2">
      <c r="A15" s="85" t="s">
        <v>6</v>
      </c>
      <c r="B15" s="82">
        <f>[11]Outubro!$B$5</f>
        <v>26.604166666666668</v>
      </c>
      <c r="C15" s="15">
        <f>[11]Outubro!$B$6</f>
        <v>20.675000000000001</v>
      </c>
      <c r="D15" s="15">
        <f>[11]Outubro!$B$7</f>
        <v>20.999999999999996</v>
      </c>
      <c r="E15" s="15">
        <f>[11]Outubro!$B$8</f>
        <v>22.020833333333332</v>
      </c>
      <c r="F15" s="15">
        <f>[11]Outubro!$B$9</f>
        <v>25.008333333333326</v>
      </c>
      <c r="G15" s="15">
        <f>[11]Outubro!$B$10</f>
        <v>27.895833333333329</v>
      </c>
      <c r="H15" s="15">
        <f>[11]Outubro!$B$11</f>
        <v>26.400000000000002</v>
      </c>
      <c r="I15" s="15">
        <f>[11]Outubro!$B$12</f>
        <v>27.174999999999997</v>
      </c>
      <c r="J15" s="15">
        <f>[11]Outubro!$B$13</f>
        <v>28.420833333333324</v>
      </c>
      <c r="K15" s="15">
        <f>[11]Outubro!$B$14</f>
        <v>29.11666666666666</v>
      </c>
      <c r="L15" s="15">
        <f>[11]Outubro!$B$15</f>
        <v>27.429166666666671</v>
      </c>
      <c r="M15" s="15">
        <f>[11]Outubro!$B$16</f>
        <v>28.133333333333336</v>
      </c>
      <c r="N15" s="15">
        <f>[11]Outubro!$B$17</f>
        <v>29.254166666666666</v>
      </c>
      <c r="O15" s="15">
        <f>[11]Outubro!$B$18</f>
        <v>23.195833333333329</v>
      </c>
      <c r="P15" s="15">
        <f>[11]Outubro!$B$19</f>
        <v>25.154166666666669</v>
      </c>
      <c r="Q15" s="15">
        <f>[11]Outubro!$B$20</f>
        <v>28.883333333333336</v>
      </c>
      <c r="R15" s="15">
        <f>[11]Outubro!$B$21</f>
        <v>28.674999999999997</v>
      </c>
      <c r="S15" s="15">
        <f>[11]Outubro!$B$22</f>
        <v>26.387500000000003</v>
      </c>
      <c r="T15" s="15">
        <f>[11]Outubro!$B$23</f>
        <v>26.762499999999999</v>
      </c>
      <c r="U15" s="15">
        <f>[11]Outubro!$B$24</f>
        <v>24.120833333333334</v>
      </c>
      <c r="V15" s="15">
        <f>[11]Outubro!$B$25</f>
        <v>25.354166666666661</v>
      </c>
      <c r="W15" s="15">
        <f>[11]Outubro!$B$26</f>
        <v>23.124999999999996</v>
      </c>
      <c r="X15" s="15">
        <f>[11]Outubro!$B$27</f>
        <v>24.604166666666668</v>
      </c>
      <c r="Y15" s="15">
        <f>[11]Outubro!$B$28</f>
        <v>26.754166666666659</v>
      </c>
      <c r="Z15" s="15">
        <f>[11]Outubro!$B$29</f>
        <v>28.45</v>
      </c>
      <c r="AA15" s="15">
        <f>[11]Outubro!$B$30</f>
        <v>29.154166666666665</v>
      </c>
      <c r="AB15" s="15">
        <f>[11]Outubro!$B$31</f>
        <v>27.69583333333334</v>
      </c>
      <c r="AC15" s="15">
        <f>[11]Outubro!$B$32</f>
        <v>25.508333333333329</v>
      </c>
      <c r="AD15" s="15">
        <f>[11]Outubro!$B$33</f>
        <v>24.579166666666662</v>
      </c>
      <c r="AE15" s="15">
        <f>[11]Outubro!$B$34</f>
        <v>26.829166666666666</v>
      </c>
      <c r="AF15" s="15">
        <f>[11]Outubro!$B$35</f>
        <v>21.7</v>
      </c>
      <c r="AG15" s="155">
        <f t="shared" si="1"/>
        <v>26.002150537634403</v>
      </c>
    </row>
    <row r="16" spans="1:34" ht="17.100000000000001" customHeight="1" x14ac:dyDescent="0.2">
      <c r="A16" s="85" t="s">
        <v>7</v>
      </c>
      <c r="B16" s="82">
        <f>[12]Outubro!$B$5</f>
        <v>23.495833333333334</v>
      </c>
      <c r="C16" s="15">
        <f>[12]Outubro!$B$6</f>
        <v>18.158333333333335</v>
      </c>
      <c r="D16" s="15">
        <f>[12]Outubro!$B$7</f>
        <v>17.720833333333335</v>
      </c>
      <c r="E16" s="15">
        <f>[12]Outubro!$B$8</f>
        <v>21.05</v>
      </c>
      <c r="F16" s="15">
        <f>[12]Outubro!$B$9</f>
        <v>24.770833333333332</v>
      </c>
      <c r="G16" s="15">
        <f>[12]Outubro!$B$10</f>
        <v>28.520833333333332</v>
      </c>
      <c r="H16" s="15">
        <f>[12]Outubro!$B$11</f>
        <v>24.516666666666666</v>
      </c>
      <c r="I16" s="15">
        <f>[12]Outubro!$B$12</f>
        <v>21.116666666666667</v>
      </c>
      <c r="J16" s="15">
        <f>[12]Outubro!$B$13</f>
        <v>24.333333333333332</v>
      </c>
      <c r="K16" s="15">
        <f>[12]Outubro!$B$14</f>
        <v>28.020833333333339</v>
      </c>
      <c r="L16" s="15">
        <f>[12]Outubro!$B$15</f>
        <v>28.141666666666669</v>
      </c>
      <c r="M16" s="15">
        <f>[12]Outubro!$B$16</f>
        <v>28.887500000000003</v>
      </c>
      <c r="N16" s="15">
        <f>[12]Outubro!$B$17</f>
        <v>25.845833333333331</v>
      </c>
      <c r="O16" s="15">
        <f>[12]Outubro!$B$18</f>
        <v>19.416666666666668</v>
      </c>
      <c r="P16" s="15">
        <f>[12]Outubro!$B$19</f>
        <v>21.970833333333331</v>
      </c>
      <c r="Q16" s="15">
        <f>[12]Outubro!$B$20</f>
        <v>25.879166666666674</v>
      </c>
      <c r="R16" s="15">
        <f>[12]Outubro!$B$21</f>
        <v>27.762500000000003</v>
      </c>
      <c r="S16" s="15">
        <f>[12]Outubro!$B$22</f>
        <v>30.575000000000003</v>
      </c>
      <c r="T16" s="15">
        <f>[12]Outubro!$B$23</f>
        <v>25.266666666666666</v>
      </c>
      <c r="U16" s="15">
        <f>[12]Outubro!$B$24</f>
        <v>23.216666666666665</v>
      </c>
      <c r="V16" s="15">
        <f>[12]Outubro!$B$25</f>
        <v>25.275000000000002</v>
      </c>
      <c r="W16" s="15">
        <f>[12]Outubro!$B$26</f>
        <v>20.279166666666672</v>
      </c>
      <c r="X16" s="15">
        <f>[12]Outubro!$B$27</f>
        <v>21.266666666666669</v>
      </c>
      <c r="Y16" s="15">
        <f>[12]Outubro!$B$28</f>
        <v>25.037499999999998</v>
      </c>
      <c r="Z16" s="15">
        <f>[12]Outubro!$B$29</f>
        <v>25.275000000000006</v>
      </c>
      <c r="AA16" s="15">
        <f>[12]Outubro!$B$30</f>
        <v>21.125000000000004</v>
      </c>
      <c r="AB16" s="15">
        <f>[12]Outubro!$B$31</f>
        <v>23.429166666666664</v>
      </c>
      <c r="AC16" s="15">
        <f>[12]Outubro!$B$32</f>
        <v>22.787499999999998</v>
      </c>
      <c r="AD16" s="15">
        <f>[12]Outubro!$B$33</f>
        <v>24.333333333333339</v>
      </c>
      <c r="AE16" s="15">
        <f>[12]Outubro!$B$34</f>
        <v>22.004166666666666</v>
      </c>
      <c r="AF16" s="15">
        <f>[12]Outubro!$B$35</f>
        <v>21.299999999999997</v>
      </c>
      <c r="AG16" s="155">
        <f t="shared" si="1"/>
        <v>23.896102150537637</v>
      </c>
    </row>
    <row r="17" spans="1:37" ht="17.100000000000001" customHeight="1" x14ac:dyDescent="0.2">
      <c r="A17" s="85" t="s">
        <v>8</v>
      </c>
      <c r="B17" s="82">
        <f>[13]Outubro!$B$5</f>
        <v>22.533333333333335</v>
      </c>
      <c r="C17" s="15">
        <f>[13]Outubro!$B$6</f>
        <v>18.533333333333335</v>
      </c>
      <c r="D17" s="15">
        <f>[13]Outubro!$B$7</f>
        <v>17.491666666666664</v>
      </c>
      <c r="E17" s="15">
        <f>[13]Outubro!$B$8</f>
        <v>20.429166666666664</v>
      </c>
      <c r="F17" s="15">
        <f>[13]Outubro!$B$9</f>
        <v>24.495833333333337</v>
      </c>
      <c r="G17" s="15">
        <f>[13]Outubro!$B$10</f>
        <v>28.229166666666671</v>
      </c>
      <c r="H17" s="15">
        <f>[13]Outubro!$B$11</f>
        <v>22.125</v>
      </c>
      <c r="I17" s="15">
        <f>[13]Outubro!$B$12</f>
        <v>20.308333333333334</v>
      </c>
      <c r="J17" s="15">
        <f>[13]Outubro!$B$13</f>
        <v>21.920833333333334</v>
      </c>
      <c r="K17" s="15">
        <f>[13]Outubro!$B$14</f>
        <v>24.5625</v>
      </c>
      <c r="L17" s="15">
        <f>[13]Outubro!$B$15</f>
        <v>26.108333333333334</v>
      </c>
      <c r="M17" s="15">
        <f>[13]Outubro!$B$16</f>
        <v>27.958333333333332</v>
      </c>
      <c r="N17" s="15">
        <f>[13]Outubro!$B$17</f>
        <v>25.637500000000003</v>
      </c>
      <c r="O17" s="15">
        <f>[13]Outubro!$B$18</f>
        <v>19.845833333333335</v>
      </c>
      <c r="P17" s="15">
        <f>[13]Outubro!$B$19</f>
        <v>21.675000000000001</v>
      </c>
      <c r="Q17" s="15">
        <f>[13]Outubro!$B$20</f>
        <v>24.758333333333336</v>
      </c>
      <c r="R17" s="15">
        <f>[13]Outubro!$B$21</f>
        <v>26.137499999999999</v>
      </c>
      <c r="S17" s="15">
        <f>[13]Outubro!$B$22</f>
        <v>28.966666666666669</v>
      </c>
      <c r="T17" s="15">
        <f>[13]Outubro!$B$23</f>
        <v>23.604166666666661</v>
      </c>
      <c r="U17" s="15">
        <f>[13]Outubro!$B$24</f>
        <v>21.941666666666666</v>
      </c>
      <c r="V17" s="15">
        <f>[13]Outubro!$B$25</f>
        <v>23.479166666666671</v>
      </c>
      <c r="W17" s="15">
        <f>[13]Outubro!$B$26</f>
        <v>20.004166666666666</v>
      </c>
      <c r="X17" s="15">
        <f>[13]Outubro!$B$27</f>
        <v>20.895833333333332</v>
      </c>
      <c r="Y17" s="15">
        <f>[13]Outubro!$B$28</f>
        <v>23.541666666666668</v>
      </c>
      <c r="Z17" s="15">
        <f>[13]Outubro!$B$29</f>
        <v>22.924999999999997</v>
      </c>
      <c r="AA17" s="15">
        <f>[13]Outubro!$B$30</f>
        <v>19.370833333333334</v>
      </c>
      <c r="AB17" s="15">
        <f>[13]Outubro!$B$31</f>
        <v>22.625</v>
      </c>
      <c r="AC17" s="15">
        <f>[13]Outubro!$B$32</f>
        <v>23.166666666666668</v>
      </c>
      <c r="AD17" s="15">
        <f>[13]Outubro!$B$33</f>
        <v>25.966666666666665</v>
      </c>
      <c r="AE17" s="15">
        <f>[13]Outubro!$B$34</f>
        <v>21.170833333333338</v>
      </c>
      <c r="AF17" s="15">
        <f>[13]Outubro!$B$35</f>
        <v>21.247368421052631</v>
      </c>
      <c r="AG17" s="155">
        <f t="shared" si="1"/>
        <v>22.956635540464063</v>
      </c>
    </row>
    <row r="18" spans="1:37" ht="17.100000000000001" customHeight="1" x14ac:dyDescent="0.2">
      <c r="A18" s="85" t="s">
        <v>9</v>
      </c>
      <c r="B18" s="82">
        <f>[14]Outubro!$B$5</f>
        <v>22.608333333333334</v>
      </c>
      <c r="C18" s="15">
        <f>[14]Outubro!$B$6</f>
        <v>17.966666666666669</v>
      </c>
      <c r="D18" s="15">
        <f>[14]Outubro!$B$7</f>
        <v>18.12083333333333</v>
      </c>
      <c r="E18" s="15">
        <f>[14]Outubro!$B$8</f>
        <v>21.400000000000002</v>
      </c>
      <c r="F18" s="15">
        <f>[14]Outubro!$B$9</f>
        <v>25.324999999999992</v>
      </c>
      <c r="G18" s="15">
        <f>[14]Outubro!$B$10</f>
        <v>28.220833333333331</v>
      </c>
      <c r="H18" s="15">
        <f>[14]Outubro!$B$11</f>
        <v>23.829166666666666</v>
      </c>
      <c r="I18" s="15">
        <f>[14]Outubro!$B$12</f>
        <v>21.108333333333334</v>
      </c>
      <c r="J18" s="15">
        <f>[14]Outubro!$B$13</f>
        <v>23.949999999999989</v>
      </c>
      <c r="K18" s="15">
        <f>[14]Outubro!$B$14</f>
        <v>27.2</v>
      </c>
      <c r="L18" s="15">
        <f>[14]Outubro!$B$15</f>
        <v>28.691666666666663</v>
      </c>
      <c r="M18" s="15">
        <f>[14]Outubro!$B$16</f>
        <v>30.416666666666661</v>
      </c>
      <c r="N18" s="15">
        <f>[14]Outubro!$B$17</f>
        <v>28.769565217391307</v>
      </c>
      <c r="O18" s="15">
        <f>[14]Outubro!$B$18</f>
        <v>21.866666666666664</v>
      </c>
      <c r="P18" s="15">
        <f>[14]Outubro!$B$19</f>
        <v>25.631250000000001</v>
      </c>
      <c r="Q18" s="15" t="str">
        <f>[14]Outubro!$B$20</f>
        <v>*</v>
      </c>
      <c r="R18" s="15" t="str">
        <f>[14]Outubro!$B$21</f>
        <v>*</v>
      </c>
      <c r="S18" s="15" t="str">
        <f>[14]Outubro!$B$22</f>
        <v>*</v>
      </c>
      <c r="T18" s="15" t="str">
        <f>[14]Outubro!$B$23</f>
        <v>*</v>
      </c>
      <c r="U18" s="15" t="str">
        <f>[14]Outubro!$B$24</f>
        <v>*</v>
      </c>
      <c r="V18" s="15" t="str">
        <f>[14]Outubro!$B$25</f>
        <v>*</v>
      </c>
      <c r="W18" s="15" t="str">
        <f>[14]Outubro!$B$26</f>
        <v>*</v>
      </c>
      <c r="X18" s="15" t="str">
        <f>[14]Outubro!$B$27</f>
        <v>*</v>
      </c>
      <c r="Y18" s="15" t="str">
        <f>[14]Outubro!$B$28</f>
        <v>*</v>
      </c>
      <c r="Z18" s="15" t="str">
        <f>[14]Outubro!$B$29</f>
        <v>*</v>
      </c>
      <c r="AA18" s="15" t="str">
        <f>[14]Outubro!$B$30</f>
        <v>*</v>
      </c>
      <c r="AB18" s="15" t="str">
        <f>[14]Outubro!$B$31</f>
        <v>*</v>
      </c>
      <c r="AC18" s="15" t="str">
        <f>[14]Outubro!$B$32</f>
        <v>*</v>
      </c>
      <c r="AD18" s="15" t="str">
        <f>[14]Outubro!$B$33</f>
        <v>*</v>
      </c>
      <c r="AE18" s="15" t="str">
        <f>[14]Outubro!$B$34</f>
        <v>*</v>
      </c>
      <c r="AF18" s="15" t="str">
        <f>[14]Outubro!$B$35</f>
        <v>*</v>
      </c>
      <c r="AG18" s="155">
        <f t="shared" si="1"/>
        <v>24.340332125603865</v>
      </c>
    </row>
    <row r="19" spans="1:37" ht="17.100000000000001" customHeight="1" x14ac:dyDescent="0.2">
      <c r="A19" s="85" t="s">
        <v>44</v>
      </c>
      <c r="B19" s="82">
        <f>[15]Outubro!$B$5</f>
        <v>25.070833333333329</v>
      </c>
      <c r="C19" s="15">
        <f>[15]Outubro!$B$6</f>
        <v>19.516666666666669</v>
      </c>
      <c r="D19" s="15">
        <f>[15]Outubro!$B$7</f>
        <v>19.066666666666663</v>
      </c>
      <c r="E19" s="15">
        <f>[15]Outubro!$B$8</f>
        <v>20.017391304347822</v>
      </c>
      <c r="F19" s="15">
        <f>[15]Outubro!$B$9</f>
        <v>24.866666666666664</v>
      </c>
      <c r="G19" s="15">
        <f>[15]Outubro!$B$10</f>
        <v>29.150000000000002</v>
      </c>
      <c r="H19" s="15">
        <f>[15]Outubro!$B$11</f>
        <v>28.587500000000002</v>
      </c>
      <c r="I19" s="15">
        <f>[15]Outubro!$B$12</f>
        <v>25.641666666666666</v>
      </c>
      <c r="J19" s="15">
        <f>[15]Outubro!$B$13</f>
        <v>28.821739130434782</v>
      </c>
      <c r="K19" s="15">
        <f>[15]Outubro!$B$14</f>
        <v>29.645833333333332</v>
      </c>
      <c r="L19" s="15">
        <f>[15]Outubro!$B$15</f>
        <v>30</v>
      </c>
      <c r="M19" s="15">
        <f>[15]Outubro!$B$16</f>
        <v>30.013043478260869</v>
      </c>
      <c r="N19" s="15">
        <f>[15]Outubro!$B$17</f>
        <v>24.5625</v>
      </c>
      <c r="O19" s="15">
        <f>[15]Outubro!$B$18</f>
        <v>19.116666666666671</v>
      </c>
      <c r="P19" s="15">
        <f>[15]Outubro!$B$19</f>
        <v>22.933333333333334</v>
      </c>
      <c r="Q19" s="15">
        <f>[15]Outubro!$B$20</f>
        <v>27.349999999999998</v>
      </c>
      <c r="R19" s="15">
        <f>[15]Outubro!$B$21</f>
        <v>30.045833333333334</v>
      </c>
      <c r="S19" s="15">
        <f>[15]Outubro!$B$22</f>
        <v>30.025000000000006</v>
      </c>
      <c r="T19" s="15">
        <f>[15]Outubro!$B$23</f>
        <v>27.791666666666671</v>
      </c>
      <c r="U19" s="15">
        <f>[15]Outubro!$B$24</f>
        <v>24.591666666666669</v>
      </c>
      <c r="V19" s="15">
        <f>[15]Outubro!$B$25</f>
        <v>27.295833333333331</v>
      </c>
      <c r="W19" s="15">
        <f>[15]Outubro!$B$26</f>
        <v>22.324999999999999</v>
      </c>
      <c r="X19" s="15">
        <f>[15]Outubro!$B$27</f>
        <v>23.741666666666664</v>
      </c>
      <c r="Y19" s="15">
        <f>[15]Outubro!$B$28</f>
        <v>26.833333333333329</v>
      </c>
      <c r="Z19" s="15">
        <f>[15]Outubro!$B$29</f>
        <v>28.770833333333332</v>
      </c>
      <c r="AA19" s="15">
        <f>[15]Outubro!$B$30</f>
        <v>25.233333333333338</v>
      </c>
      <c r="AB19" s="15">
        <f>[15]Outubro!$B$31</f>
        <v>24.50833333333334</v>
      </c>
      <c r="AC19" s="15">
        <f>[15]Outubro!$B$32</f>
        <v>24.970833333333335</v>
      </c>
      <c r="AD19" s="15">
        <f>[15]Outubro!$B$33</f>
        <v>26.300000000000008</v>
      </c>
      <c r="AE19" s="15">
        <f>[15]Outubro!$B$34</f>
        <v>25.491666666666664</v>
      </c>
      <c r="AF19" s="15">
        <f>[15]Outubro!$B$35</f>
        <v>23.662499999999998</v>
      </c>
      <c r="AG19" s="155">
        <f t="shared" si="1"/>
        <v>25.675742169237967</v>
      </c>
    </row>
    <row r="20" spans="1:37" ht="17.100000000000001" customHeight="1" x14ac:dyDescent="0.2">
      <c r="A20" s="85" t="s">
        <v>10</v>
      </c>
      <c r="B20" s="82">
        <f>[16]Outubro!$B$5</f>
        <v>23.366666666666671</v>
      </c>
      <c r="C20" s="15">
        <f>[16]Outubro!$B$6</f>
        <v>18.512499999999999</v>
      </c>
      <c r="D20" s="15">
        <f>[16]Outubro!$B$7</f>
        <v>17.554166666666667</v>
      </c>
      <c r="E20" s="15">
        <f>[16]Outubro!$B$8</f>
        <v>20.3</v>
      </c>
      <c r="F20" s="15">
        <f>[16]Outubro!$B$9</f>
        <v>25.704166666666666</v>
      </c>
      <c r="G20" s="15">
        <f>[16]Outubro!$B$10</f>
        <v>29.049999999999997</v>
      </c>
      <c r="H20" s="15">
        <f>[16]Outubro!$B$11</f>
        <v>24.262499999999999</v>
      </c>
      <c r="I20" s="15">
        <f>[16]Outubro!$B$12</f>
        <v>22.133333333333329</v>
      </c>
      <c r="J20" s="15">
        <f>[16]Outubro!$B$13</f>
        <v>23.845833333333335</v>
      </c>
      <c r="K20" s="15">
        <f>[16]Outubro!$B$14</f>
        <v>27.224999999999998</v>
      </c>
      <c r="L20" s="15">
        <f>[16]Outubro!$B$15</f>
        <v>28.345833333333335</v>
      </c>
      <c r="M20" s="15">
        <f>[16]Outubro!$B$16</f>
        <v>27.970833333333342</v>
      </c>
      <c r="N20" s="15">
        <f>[16]Outubro!$B$17</f>
        <v>25.158333333333335</v>
      </c>
      <c r="O20" s="15">
        <f>[16]Outubro!$B$18</f>
        <v>20.000000000000004</v>
      </c>
      <c r="P20" s="15">
        <f>[16]Outubro!$B$19</f>
        <v>21.945833333333336</v>
      </c>
      <c r="Q20" s="15">
        <f>[16]Outubro!$B$20</f>
        <v>25.9375</v>
      </c>
      <c r="R20" s="15">
        <f>[16]Outubro!$B$21</f>
        <v>27.558333333333334</v>
      </c>
      <c r="S20" s="15">
        <f>[16]Outubro!$B$22</f>
        <v>29.858333333333334</v>
      </c>
      <c r="T20" s="15">
        <f>[16]Outubro!$B$23</f>
        <v>25.445833333333329</v>
      </c>
      <c r="U20" s="15">
        <f>[16]Outubro!$B$24</f>
        <v>23.154166666666665</v>
      </c>
      <c r="V20" s="15">
        <f>[16]Outubro!$B$25</f>
        <v>24.479166666666668</v>
      </c>
      <c r="W20" s="15">
        <f>[16]Outubro!$B$26</f>
        <v>20.145833333333336</v>
      </c>
      <c r="X20" s="15">
        <f>[16]Outubro!$B$27</f>
        <v>21.158333333333328</v>
      </c>
      <c r="Y20" s="15">
        <f>[16]Outubro!$B$28</f>
        <v>24.924999999999994</v>
      </c>
      <c r="Z20" s="15">
        <f>[16]Outubro!$B$29</f>
        <v>24.237499999999997</v>
      </c>
      <c r="AA20" s="15">
        <f>[16]Outubro!$B$30</f>
        <v>19.845833333333335</v>
      </c>
      <c r="AB20" s="15">
        <f>[16]Outubro!$B$31</f>
        <v>23.108333333333334</v>
      </c>
      <c r="AC20" s="15">
        <f>[16]Outubro!$B$32</f>
        <v>22.975000000000005</v>
      </c>
      <c r="AD20" s="15">
        <f>[16]Outubro!$B$33</f>
        <v>25.729166666666671</v>
      </c>
      <c r="AE20" s="15">
        <f>[16]Outubro!$B$34</f>
        <v>22.216666666666669</v>
      </c>
      <c r="AF20" s="15">
        <f>[16]Outubro!$B$35</f>
        <v>22.275000000000002</v>
      </c>
      <c r="AG20" s="155">
        <f t="shared" ref="AG20:AG32" si="2">AVERAGE(B20:AF20)</f>
        <v>23.820161290322581</v>
      </c>
    </row>
    <row r="21" spans="1:37" ht="17.100000000000001" customHeight="1" x14ac:dyDescent="0.2">
      <c r="A21" s="85" t="s">
        <v>11</v>
      </c>
      <c r="B21" s="82">
        <f>[17]Outubro!$B$5</f>
        <v>24.212500000000002</v>
      </c>
      <c r="C21" s="15">
        <f>[17]Outubro!$B$6</f>
        <v>18.408333333333331</v>
      </c>
      <c r="D21" s="15">
        <f>[17]Outubro!$B$7</f>
        <v>16.491666666666667</v>
      </c>
      <c r="E21" s="15">
        <f>[17]Outubro!$B$8</f>
        <v>18.504166666666666</v>
      </c>
      <c r="F21" s="15">
        <f>[17]Outubro!$B$9</f>
        <v>23.537499999999998</v>
      </c>
      <c r="G21" s="15">
        <f>[17]Outubro!$B$10</f>
        <v>27.133333333333329</v>
      </c>
      <c r="H21" s="15">
        <f>[17]Outubro!$B$11</f>
        <v>24.599999999999998</v>
      </c>
      <c r="I21" s="15">
        <f>[17]Outubro!$B$12</f>
        <v>22.674999999999997</v>
      </c>
      <c r="J21" s="15">
        <f>[17]Outubro!$B$13</f>
        <v>26.845833333333328</v>
      </c>
      <c r="K21" s="15">
        <f>[17]Outubro!$B$14</f>
        <v>28.3</v>
      </c>
      <c r="L21" s="15">
        <f>[17]Outubro!$B$15</f>
        <v>28.595833333333331</v>
      </c>
      <c r="M21" s="15">
        <f>[17]Outubro!$B$16</f>
        <v>30.11904761904762</v>
      </c>
      <c r="N21" s="15">
        <f>[17]Outubro!$B$17</f>
        <v>26.822222222222223</v>
      </c>
      <c r="O21" s="15">
        <f>[17]Outubro!$B$18</f>
        <v>23.458333333333332</v>
      </c>
      <c r="P21" s="15">
        <f>[17]Outubro!$B$19</f>
        <v>23.286363636363628</v>
      </c>
      <c r="Q21" s="15">
        <f>[17]Outubro!$B$20</f>
        <v>25.912499999999998</v>
      </c>
      <c r="R21" s="15">
        <f>[17]Outubro!$B$21</f>
        <v>28</v>
      </c>
      <c r="S21" s="15">
        <f>[17]Outubro!$B$22</f>
        <v>29.758333333333329</v>
      </c>
      <c r="T21" s="15">
        <f>[17]Outubro!$B$23</f>
        <v>25.983333333333334</v>
      </c>
      <c r="U21" s="15">
        <f>[17]Outubro!$B$24</f>
        <v>23.583333333333332</v>
      </c>
      <c r="V21" s="15">
        <f>[17]Outubro!$B$25</f>
        <v>25.954166666666662</v>
      </c>
      <c r="W21" s="15">
        <f>[17]Outubro!$B$26</f>
        <v>21.025000000000002</v>
      </c>
      <c r="X21" s="15">
        <f>[17]Outubro!$B$27</f>
        <v>22.795833333333334</v>
      </c>
      <c r="Y21" s="15">
        <f>[17]Outubro!$B$28</f>
        <v>25.729166666666668</v>
      </c>
      <c r="Z21" s="15">
        <f>[17]Outubro!$B$29</f>
        <v>27.504166666666666</v>
      </c>
      <c r="AA21" s="15">
        <f>[17]Outubro!$B$30</f>
        <v>22.637499999999999</v>
      </c>
      <c r="AB21" s="15">
        <f>[17]Outubro!$B$31</f>
        <v>24.429166666666664</v>
      </c>
      <c r="AC21" s="15">
        <f>[17]Outubro!$B$32</f>
        <v>23.962500000000006</v>
      </c>
      <c r="AD21" s="15">
        <f>[17]Outubro!$B$33</f>
        <v>24.695833333333336</v>
      </c>
      <c r="AE21" s="15">
        <f>[17]Outubro!$B$34</f>
        <v>23.320833333333336</v>
      </c>
      <c r="AF21" s="15">
        <f>[17]Outubro!$B$35</f>
        <v>21.599999999999998</v>
      </c>
      <c r="AG21" s="155">
        <f t="shared" si="2"/>
        <v>24.512316133687101</v>
      </c>
    </row>
    <row r="22" spans="1:37" ht="17.100000000000001" customHeight="1" x14ac:dyDescent="0.2">
      <c r="A22" s="85" t="s">
        <v>12</v>
      </c>
      <c r="B22" s="82">
        <f>[18]Outubro!$B$5</f>
        <v>26.787499999999998</v>
      </c>
      <c r="C22" s="15">
        <f>[18]Outubro!$B$6</f>
        <v>19.979166666666668</v>
      </c>
      <c r="D22" s="15">
        <f>[18]Outubro!$B$7</f>
        <v>19.933333333333334</v>
      </c>
      <c r="E22" s="15">
        <f>[18]Outubro!$B$8</f>
        <v>21.600000000000005</v>
      </c>
      <c r="F22" s="15">
        <f>[18]Outubro!$B$9</f>
        <v>24.849999999999994</v>
      </c>
      <c r="G22" s="15">
        <f>[18]Outubro!$B$10</f>
        <v>28.879166666666659</v>
      </c>
      <c r="H22" s="15">
        <f>[18]Outubro!$B$11</f>
        <v>30.070833333333336</v>
      </c>
      <c r="I22" s="15">
        <f>[18]Outubro!$B$12</f>
        <v>27.324999999999992</v>
      </c>
      <c r="J22" s="15">
        <f>[18]Outubro!$B$13</f>
        <v>29.61666666666666</v>
      </c>
      <c r="K22" s="15">
        <f>[18]Outubro!$B$14</f>
        <v>29.795833333333331</v>
      </c>
      <c r="L22" s="15">
        <f>[18]Outubro!$B$15</f>
        <v>29.75</v>
      </c>
      <c r="M22" s="15">
        <f>[18]Outubro!$B$16</f>
        <v>30.279166666666672</v>
      </c>
      <c r="N22" s="15">
        <f>[18]Outubro!$B$17</f>
        <v>27.183333333333337</v>
      </c>
      <c r="O22" s="15">
        <f>[18]Outubro!$B$18</f>
        <v>22.145833333333332</v>
      </c>
      <c r="P22" s="15">
        <f>[18]Outubro!$B$19</f>
        <v>23.324999999999999</v>
      </c>
      <c r="Q22" s="15">
        <f>[18]Outubro!$B$20</f>
        <v>27.691666666666666</v>
      </c>
      <c r="R22" s="15">
        <f>[18]Outubro!$B$21</f>
        <v>29.916666666666668</v>
      </c>
      <c r="S22" s="15">
        <f>[18]Outubro!$B$22</f>
        <v>29.645833333333332</v>
      </c>
      <c r="T22" s="15">
        <f>[18]Outubro!$B$23</f>
        <v>29.200000000000003</v>
      </c>
      <c r="U22" s="15">
        <f>[18]Outubro!$B$24</f>
        <v>24.841666666666665</v>
      </c>
      <c r="V22" s="15">
        <f>[18]Outubro!$B$25</f>
        <v>27.141666666666669</v>
      </c>
      <c r="W22" s="15">
        <f>[18]Outubro!$B$26</f>
        <v>22.574999999999999</v>
      </c>
      <c r="X22" s="15">
        <f>[18]Outubro!$B$27</f>
        <v>23.662499999999998</v>
      </c>
      <c r="Y22" s="15">
        <f>[18]Outubro!$B$28</f>
        <v>26.558333333333337</v>
      </c>
      <c r="Z22" s="15">
        <f>[18]Outubro!$B$29</f>
        <v>28.187499999999996</v>
      </c>
      <c r="AA22" s="15">
        <f>[18]Outubro!$B$30</f>
        <v>29.091666666666669</v>
      </c>
      <c r="AB22" s="15">
        <f>[18]Outubro!$B$31</f>
        <v>27.479166666666675</v>
      </c>
      <c r="AC22" s="15">
        <f>[18]Outubro!$B$32</f>
        <v>24.124999999999996</v>
      </c>
      <c r="AD22" s="15">
        <f>[18]Outubro!$B$33</f>
        <v>26.079166666666662</v>
      </c>
      <c r="AE22" s="15">
        <f>[18]Outubro!$B$34</f>
        <v>26.61666666666666</v>
      </c>
      <c r="AF22" s="15">
        <f>[18]Outubro!$B$35</f>
        <v>23.141666666666662</v>
      </c>
      <c r="AG22" s="155">
        <f t="shared" si="2"/>
        <v>26.370161290322578</v>
      </c>
      <c r="AK22" s="17" t="s">
        <v>49</v>
      </c>
    </row>
    <row r="23" spans="1:37" ht="17.100000000000001" customHeight="1" x14ac:dyDescent="0.2">
      <c r="A23" s="85" t="s">
        <v>13</v>
      </c>
      <c r="B23" s="82">
        <f>[19]Outubro!$B$5</f>
        <v>28.650000000000006</v>
      </c>
      <c r="C23" s="15">
        <f>[19]Outubro!$B$6</f>
        <v>20.583333333333332</v>
      </c>
      <c r="D23" s="15">
        <f>[19]Outubro!$B$7</f>
        <v>19.562499999999996</v>
      </c>
      <c r="E23" s="15">
        <f>[19]Outubro!$B$8</f>
        <v>21.683333333333334</v>
      </c>
      <c r="F23" s="15">
        <f>[19]Outubro!$B$9</f>
        <v>26.025000000000002</v>
      </c>
      <c r="G23" s="15">
        <f>[19]Outubro!$B$10</f>
        <v>28.662500000000005</v>
      </c>
      <c r="H23" s="15">
        <f>[19]Outubro!$B$11</f>
        <v>28.987499999999997</v>
      </c>
      <c r="I23" s="15">
        <f>[19]Outubro!$B$12</f>
        <v>28.529166666666665</v>
      </c>
      <c r="J23" s="15">
        <f>[19]Outubro!$B$13</f>
        <v>29.420833333333334</v>
      </c>
      <c r="K23" s="15">
        <f>[19]Outubro!$B$14</f>
        <v>29.720833333333335</v>
      </c>
      <c r="L23" s="15">
        <f>[19]Outubro!$B$15</f>
        <v>30.729166666666671</v>
      </c>
      <c r="M23" s="15">
        <f>[19]Outubro!$B$16</f>
        <v>28.599999999999994</v>
      </c>
      <c r="N23" s="15">
        <f>[19]Outubro!$B$17</f>
        <v>24.958333333333329</v>
      </c>
      <c r="O23" s="15">
        <f>[19]Outubro!$B$18</f>
        <v>21.529166666666665</v>
      </c>
      <c r="P23" s="15">
        <f>[19]Outubro!$B$19</f>
        <v>23.116666666666671</v>
      </c>
      <c r="Q23" s="15">
        <f>[19]Outubro!$B$20</f>
        <v>27.912499999999994</v>
      </c>
      <c r="R23" s="15">
        <f>[19]Outubro!$B$21</f>
        <v>29.237500000000001</v>
      </c>
      <c r="S23" s="15">
        <f>[19]Outubro!$B$22</f>
        <v>29.704166666666669</v>
      </c>
      <c r="T23" s="15">
        <f>[19]Outubro!$B$23</f>
        <v>31.483333333333334</v>
      </c>
      <c r="U23" s="15">
        <f>[19]Outubro!$B$24</f>
        <v>25.075000000000003</v>
      </c>
      <c r="V23" s="15">
        <f>[19]Outubro!$B$25</f>
        <v>27.3</v>
      </c>
      <c r="W23" s="15">
        <f>[19]Outubro!$B$26</f>
        <v>23.920833333333338</v>
      </c>
      <c r="X23" s="15">
        <f>[19]Outubro!$B$27</f>
        <v>23.7</v>
      </c>
      <c r="Y23" s="15">
        <f>[19]Outubro!$B$28</f>
        <v>26.9375</v>
      </c>
      <c r="Z23" s="15">
        <f>[19]Outubro!$B$29</f>
        <v>28.645833333333329</v>
      </c>
      <c r="AA23" s="15">
        <f>[19]Outubro!$B$30</f>
        <v>30.366666666666664</v>
      </c>
      <c r="AB23" s="15">
        <f>[19]Outubro!$B$31</f>
        <v>30.395833333333339</v>
      </c>
      <c r="AC23" s="15">
        <f>[19]Outubro!$B$32</f>
        <v>23.908333333333331</v>
      </c>
      <c r="AD23" s="15">
        <f>[19]Outubro!$B$33</f>
        <v>26.412499999999998</v>
      </c>
      <c r="AE23" s="15">
        <f>[19]Outubro!$B$34</f>
        <v>28.591666666666672</v>
      </c>
      <c r="AF23" s="15">
        <f>[19]Outubro!$B$35</f>
        <v>23.454166666666666</v>
      </c>
      <c r="AG23" s="155">
        <f t="shared" si="2"/>
        <v>26.703360215053767</v>
      </c>
    </row>
    <row r="24" spans="1:37" ht="17.100000000000001" customHeight="1" x14ac:dyDescent="0.2">
      <c r="A24" s="85" t="s">
        <v>14</v>
      </c>
      <c r="B24" s="82">
        <f>[20]Outubro!$B$5</f>
        <v>24.308333333333337</v>
      </c>
      <c r="C24" s="15">
        <f>[20]Outubro!$B$6</f>
        <v>19.770833333333332</v>
      </c>
      <c r="D24" s="15">
        <f>[20]Outubro!$B$7</f>
        <v>21.016666666666662</v>
      </c>
      <c r="E24" s="15">
        <f>[20]Outubro!$B$8</f>
        <v>21.8125</v>
      </c>
      <c r="F24" s="15">
        <f>[20]Outubro!$B$9</f>
        <v>26.229166666666671</v>
      </c>
      <c r="G24" s="15">
        <f>[20]Outubro!$B$10</f>
        <v>29.399999999999995</v>
      </c>
      <c r="H24" s="15">
        <f>[20]Outubro!$B$11</f>
        <v>26.637500000000003</v>
      </c>
      <c r="I24" s="15">
        <f>[20]Outubro!$B$12</f>
        <v>25.483333333333331</v>
      </c>
      <c r="J24" s="15">
        <f>[20]Outubro!$B$13</f>
        <v>27.795833333333334</v>
      </c>
      <c r="K24" s="15">
        <f>[20]Outubro!$B$14</f>
        <v>30.229166666666671</v>
      </c>
      <c r="L24" s="15">
        <f>[20]Outubro!$B$15</f>
        <v>30.450000000000003</v>
      </c>
      <c r="M24" s="15">
        <f>[20]Outubro!$B$16</f>
        <v>31.725000000000005</v>
      </c>
      <c r="N24" s="15">
        <f>[20]Outubro!$B$17</f>
        <v>30.383333333333329</v>
      </c>
      <c r="O24" s="15">
        <f>[20]Outubro!$B$18</f>
        <v>28.2</v>
      </c>
      <c r="P24" s="15">
        <f>[20]Outubro!$B$19</f>
        <v>27.116666666666671</v>
      </c>
      <c r="Q24" s="15">
        <f>[20]Outubro!$B$20</f>
        <v>27.675000000000001</v>
      </c>
      <c r="R24" s="15">
        <f>[20]Outubro!$B$21</f>
        <v>31.045833333333331</v>
      </c>
      <c r="S24" s="15">
        <f>[20]Outubro!$B$22</f>
        <v>31.520833333333332</v>
      </c>
      <c r="T24" s="15">
        <f>[20]Outubro!$B$23</f>
        <v>31.787499999999998</v>
      </c>
      <c r="U24" s="15">
        <f>[20]Outubro!$B$24</f>
        <v>24.895833333333339</v>
      </c>
      <c r="V24" s="15">
        <f>[20]Outubro!$B$25</f>
        <v>27.929166666666664</v>
      </c>
      <c r="W24" s="15">
        <f>[20]Outubro!$B$26</f>
        <v>22.045833333333334</v>
      </c>
      <c r="X24" s="15">
        <f>[20]Outubro!$B$27</f>
        <v>23.904166666666665</v>
      </c>
      <c r="Y24" s="15">
        <f>[20]Outubro!$B$28</f>
        <v>26.7</v>
      </c>
      <c r="Z24" s="15">
        <f>[20]Outubro!$B$29</f>
        <v>29.229166666666661</v>
      </c>
      <c r="AA24" s="15">
        <f>[20]Outubro!$B$30</f>
        <v>28.970833333333346</v>
      </c>
      <c r="AB24" s="15">
        <f>[20]Outubro!$B$31</f>
        <v>27.4375</v>
      </c>
      <c r="AC24" s="15">
        <f>[20]Outubro!$B$32</f>
        <v>25.904166666666669</v>
      </c>
      <c r="AD24" s="15">
        <f>[20]Outubro!$B$33</f>
        <v>25.083333333333329</v>
      </c>
      <c r="AE24" s="15">
        <f>[20]Outubro!$B$34</f>
        <v>25.749999999999996</v>
      </c>
      <c r="AF24" s="15">
        <f>[20]Outubro!$B$35</f>
        <v>23.720833333333328</v>
      </c>
      <c r="AG24" s="155">
        <f t="shared" si="2"/>
        <v>26.908333333333335</v>
      </c>
    </row>
    <row r="25" spans="1:37" ht="17.100000000000001" customHeight="1" x14ac:dyDescent="0.2">
      <c r="A25" s="85" t="s">
        <v>15</v>
      </c>
      <c r="B25" s="82">
        <f>[21]Outubro!$B$5</f>
        <v>23.495833333333334</v>
      </c>
      <c r="C25" s="15">
        <f>[21]Outubro!$B$6</f>
        <v>17.570833333333329</v>
      </c>
      <c r="D25" s="15">
        <f>[21]Outubro!$B$7</f>
        <v>18.141666666666669</v>
      </c>
      <c r="E25" s="15">
        <f>[21]Outubro!$B$8</f>
        <v>19.370833333333334</v>
      </c>
      <c r="F25" s="15">
        <f>[21]Outubro!$B$9</f>
        <v>23.625000000000004</v>
      </c>
      <c r="G25" s="15">
        <f>[21]Outubro!$B$10</f>
        <v>28.558333333333334</v>
      </c>
      <c r="H25" s="15">
        <f>[21]Outubro!$B$11</f>
        <v>24.424999999999997</v>
      </c>
      <c r="I25" s="15">
        <f>[21]Outubro!$B$12</f>
        <v>21.225000000000001</v>
      </c>
      <c r="J25" s="15">
        <f>[21]Outubro!$B$13</f>
        <v>25.212499999999995</v>
      </c>
      <c r="K25" s="15">
        <f>[21]Outubro!$B$14</f>
        <v>27.325000000000006</v>
      </c>
      <c r="L25" s="15">
        <f>[21]Outubro!$B$15</f>
        <v>29.520833333333329</v>
      </c>
      <c r="M25" s="15">
        <f>[21]Outubro!$B$16</f>
        <v>27.062499999999996</v>
      </c>
      <c r="N25" s="15">
        <f>[21]Outubro!$B$17</f>
        <v>21.833333333333339</v>
      </c>
      <c r="O25" s="15">
        <f>[21]Outubro!$B$18</f>
        <v>16.337500000000002</v>
      </c>
      <c r="P25" s="15">
        <f>[21]Outubro!$B$19</f>
        <v>20.579166666666666</v>
      </c>
      <c r="Q25" s="15">
        <f>[21]Outubro!$B$20</f>
        <v>25.062499999999996</v>
      </c>
      <c r="R25" s="15">
        <f>[21]Outubro!$B$21</f>
        <v>26.691666666666663</v>
      </c>
      <c r="S25" s="15">
        <f>[21]Outubro!$B$22</f>
        <v>29.037500000000005</v>
      </c>
      <c r="T25" s="15">
        <f>[21]Outubro!$B$23</f>
        <v>24.758333333333329</v>
      </c>
      <c r="U25" s="15">
        <f>[21]Outubro!$B$24</f>
        <v>22.595833333333335</v>
      </c>
      <c r="V25" s="15">
        <f>[21]Outubro!$B$25</f>
        <v>25.383333333333336</v>
      </c>
      <c r="W25" s="15">
        <f>[21]Outubro!$B$26</f>
        <v>19.966666666666672</v>
      </c>
      <c r="X25" s="15">
        <f>[21]Outubro!$B$27</f>
        <v>20.933333333333334</v>
      </c>
      <c r="Y25" s="15">
        <f>[21]Outubro!$B$28</f>
        <v>24.025000000000002</v>
      </c>
      <c r="Z25" s="15">
        <f>[21]Outubro!$B$29</f>
        <v>25.270833333333332</v>
      </c>
      <c r="AA25" s="15">
        <f>[21]Outubro!$B$30</f>
        <v>19.779166666666665</v>
      </c>
      <c r="AB25" s="15">
        <f>[21]Outubro!$B$31</f>
        <v>22.958333333333332</v>
      </c>
      <c r="AC25" s="15">
        <f>[21]Outubro!$B$32</f>
        <v>22.574999999999992</v>
      </c>
      <c r="AD25" s="15">
        <f>[21]Outubro!$B$33</f>
        <v>25.016666666666666</v>
      </c>
      <c r="AE25" s="15">
        <f>[21]Outubro!$B$34</f>
        <v>22.700000000000003</v>
      </c>
      <c r="AF25" s="15">
        <f>[21]Outubro!$B$35</f>
        <v>22.137499999999999</v>
      </c>
      <c r="AG25" s="155">
        <f t="shared" si="2"/>
        <v>23.32822580645162</v>
      </c>
    </row>
    <row r="26" spans="1:37" ht="17.100000000000001" customHeight="1" x14ac:dyDescent="0.2">
      <c r="A26" s="85" t="s">
        <v>16</v>
      </c>
      <c r="B26" s="82">
        <f>[22]Outubro!$B$5</f>
        <v>27.254166666666663</v>
      </c>
      <c r="C26" s="15">
        <f>[22]Outubro!$B$6</f>
        <v>19.679166666666667</v>
      </c>
      <c r="D26" s="15">
        <f>[22]Outubro!$B$7</f>
        <v>20.608333333333334</v>
      </c>
      <c r="E26" s="15">
        <f>[22]Outubro!$B$8</f>
        <v>21.866666666666664</v>
      </c>
      <c r="F26" s="15">
        <f>[22]Outubro!$B$9</f>
        <v>26.625</v>
      </c>
      <c r="G26" s="15">
        <f>[22]Outubro!$B$10</f>
        <v>31.754166666666663</v>
      </c>
      <c r="H26" s="15">
        <f>[22]Outubro!$B$11</f>
        <v>31.5625</v>
      </c>
      <c r="I26" s="15">
        <f>[22]Outubro!$B$12</f>
        <v>30.029166666666669</v>
      </c>
      <c r="J26" s="15">
        <f>[22]Outubro!$B$13</f>
        <v>32.012499999999996</v>
      </c>
      <c r="K26" s="15">
        <f>[22]Outubro!$B$14</f>
        <v>32.554166666666667</v>
      </c>
      <c r="L26" s="15">
        <f>[22]Outubro!$B$15</f>
        <v>33.054166666666667</v>
      </c>
      <c r="M26" s="15">
        <f>[22]Outubro!$B$16</f>
        <v>32.137500000000003</v>
      </c>
      <c r="N26" s="15">
        <f>[22]Outubro!$B$17</f>
        <v>22.404166666666669</v>
      </c>
      <c r="O26" s="15">
        <f>[22]Outubro!$B$18</f>
        <v>18.508333333333333</v>
      </c>
      <c r="P26" s="15">
        <f>[22]Outubro!$B$19</f>
        <v>22.150000000000006</v>
      </c>
      <c r="Q26" s="15">
        <f>[22]Outubro!$B$20</f>
        <v>28.058333333333337</v>
      </c>
      <c r="R26" s="15">
        <f>[22]Outubro!$B$21</f>
        <v>32.433333333333337</v>
      </c>
      <c r="S26" s="15">
        <f>[22]Outubro!$B$22</f>
        <v>34.045833333333341</v>
      </c>
      <c r="T26" s="15">
        <f>[22]Outubro!$B$23</f>
        <v>30.670833333333334</v>
      </c>
      <c r="U26" s="15">
        <f>[22]Outubro!$B$24</f>
        <v>24.770833333333332</v>
      </c>
      <c r="V26" s="15">
        <f>[22]Outubro!$B$25</f>
        <v>29.4375</v>
      </c>
      <c r="W26" s="15">
        <f>[22]Outubro!$B$26</f>
        <v>23.500000000000004</v>
      </c>
      <c r="X26" s="15">
        <f>[22]Outubro!$B$27</f>
        <v>23.191666666666666</v>
      </c>
      <c r="Y26" s="15">
        <f>[22]Outubro!$B$28</f>
        <v>27.354166666666661</v>
      </c>
      <c r="Z26" s="15">
        <f>[22]Outubro!$B$29</f>
        <v>30.549999999999997</v>
      </c>
      <c r="AA26" s="15">
        <f>[22]Outubro!$B$30</f>
        <v>30.762500000000003</v>
      </c>
      <c r="AB26" s="15">
        <f>[22]Outubro!$B$31</f>
        <v>27.583333333333329</v>
      </c>
      <c r="AC26" s="15">
        <f>[22]Outubro!$B$32</f>
        <v>24.708333333333339</v>
      </c>
      <c r="AD26" s="15">
        <f>[22]Outubro!$B$33</f>
        <v>27.487500000000001</v>
      </c>
      <c r="AE26" s="15">
        <f>[22]Outubro!$B$34</f>
        <v>28.916666666666668</v>
      </c>
      <c r="AF26" s="15">
        <f>[22]Outubro!$B$35</f>
        <v>25.316666666666666</v>
      </c>
      <c r="AG26" s="155">
        <f t="shared" si="2"/>
        <v>27.451209677419357</v>
      </c>
    </row>
    <row r="27" spans="1:37" ht="17.100000000000001" customHeight="1" x14ac:dyDescent="0.2">
      <c r="A27" s="85" t="s">
        <v>17</v>
      </c>
      <c r="B27" s="82">
        <f>[23]Outubro!$B$5</f>
        <v>25.012499999999999</v>
      </c>
      <c r="C27" s="15">
        <f>[23]Outubro!$B$6</f>
        <v>18.6875</v>
      </c>
      <c r="D27" s="15">
        <f>[23]Outubro!$B$7</f>
        <v>16.55833333333333</v>
      </c>
      <c r="E27" s="15">
        <f>[23]Outubro!$B$8</f>
        <v>19.058333333333334</v>
      </c>
      <c r="F27" s="15">
        <f>[23]Outubro!$B$9</f>
        <v>24.837500000000002</v>
      </c>
      <c r="G27" s="15">
        <f>[23]Outubro!$B$10</f>
        <v>27.387499999999999</v>
      </c>
      <c r="H27" s="15">
        <f>[23]Outubro!$B$11</f>
        <v>24.74166666666666</v>
      </c>
      <c r="I27" s="15">
        <f>[23]Outubro!$B$12</f>
        <v>21.808333333333326</v>
      </c>
      <c r="J27" s="15">
        <f>[23]Outubro!$B$13</f>
        <v>25.237500000000001</v>
      </c>
      <c r="K27" s="15">
        <f>[23]Outubro!$B$14</f>
        <v>28.649999999999995</v>
      </c>
      <c r="L27" s="15">
        <f>[23]Outubro!$B$15</f>
        <v>27.795833333333334</v>
      </c>
      <c r="M27" s="15">
        <f>[23]Outubro!$B$16</f>
        <v>28.116666666666671</v>
      </c>
      <c r="N27" s="15">
        <f>[23]Outubro!$B$17</f>
        <v>25.608333333333338</v>
      </c>
      <c r="O27" s="15">
        <f>[23]Outubro!$B$18</f>
        <v>21.741666666666671</v>
      </c>
      <c r="P27" s="15">
        <f>[23]Outubro!$B$19</f>
        <v>22.854166666666661</v>
      </c>
      <c r="Q27" s="15">
        <f>[23]Outubro!$B$20</f>
        <v>25.870833333333334</v>
      </c>
      <c r="R27" s="15">
        <f>[23]Outubro!$B$21</f>
        <v>27.920833333333331</v>
      </c>
      <c r="S27" s="15">
        <f>[23]Outubro!$B$22</f>
        <v>30.541666666666661</v>
      </c>
      <c r="T27" s="15">
        <f>[23]Outubro!$B$23</f>
        <v>25.354166666666661</v>
      </c>
      <c r="U27" s="15">
        <f>[23]Outubro!$B$24</f>
        <v>23.691666666666666</v>
      </c>
      <c r="V27" s="15">
        <f>[23]Outubro!$B$25</f>
        <v>24.887500000000003</v>
      </c>
      <c r="W27" s="15">
        <f>[23]Outubro!$B$26</f>
        <v>21.12916666666667</v>
      </c>
      <c r="X27" s="15">
        <f>[23]Outubro!$B$27</f>
        <v>22.600000000000005</v>
      </c>
      <c r="Y27" s="15">
        <f>[23]Outubro!$B$28</f>
        <v>25.479166666666671</v>
      </c>
      <c r="Z27" s="15">
        <f>[23]Outubro!$B$29</f>
        <v>26.787500000000005</v>
      </c>
      <c r="AA27" s="15">
        <f>[23]Outubro!$B$30</f>
        <v>23.150000000000002</v>
      </c>
      <c r="AB27" s="15">
        <f>[23]Outubro!$B$31</f>
        <v>25.087500000000002</v>
      </c>
      <c r="AC27" s="15">
        <f>[23]Outubro!$B$32</f>
        <v>23.379166666666666</v>
      </c>
      <c r="AD27" s="15">
        <f>[23]Outubro!$B$33</f>
        <v>24.633333333333336</v>
      </c>
      <c r="AE27" s="15">
        <f>[23]Outubro!$B$34</f>
        <v>23.200000000000003</v>
      </c>
      <c r="AF27" s="15">
        <f>[23]Outubro!$B$35</f>
        <v>21.625</v>
      </c>
      <c r="AG27" s="155">
        <f t="shared" si="2"/>
        <v>24.304301075268821</v>
      </c>
    </row>
    <row r="28" spans="1:37" ht="17.100000000000001" customHeight="1" x14ac:dyDescent="0.2">
      <c r="A28" s="85" t="s">
        <v>18</v>
      </c>
      <c r="B28" s="82">
        <f>[24]Outubro!$B$5</f>
        <v>24.554166666666664</v>
      </c>
      <c r="C28" s="15">
        <f>[24]Outubro!$B$6</f>
        <v>18.175000000000001</v>
      </c>
      <c r="D28" s="15">
        <f>[24]Outubro!$B$7</f>
        <v>18.216666666666665</v>
      </c>
      <c r="E28" s="15">
        <f>[24]Outubro!$B$8</f>
        <v>19.724999999999998</v>
      </c>
      <c r="F28" s="15">
        <f>[24]Outubro!$B$9</f>
        <v>24.883333333333336</v>
      </c>
      <c r="G28" s="15">
        <f>[24]Outubro!$B$10</f>
        <v>27.900000000000006</v>
      </c>
      <c r="H28" s="15">
        <f>[24]Outubro!$B$11</f>
        <v>25.125000000000004</v>
      </c>
      <c r="I28" s="15">
        <f>[24]Outubro!$B$12</f>
        <v>24.125</v>
      </c>
      <c r="J28" s="15">
        <f>[24]Outubro!$B$13</f>
        <v>26.254166666666666</v>
      </c>
      <c r="K28" s="15">
        <f>[24]Outubro!$B$14</f>
        <v>27.087499999999995</v>
      </c>
      <c r="L28" s="15">
        <f>[24]Outubro!$B$15</f>
        <v>28.620833333333334</v>
      </c>
      <c r="M28" s="15">
        <f>[24]Outubro!$B$16</f>
        <v>28.558333333333326</v>
      </c>
      <c r="N28" s="15">
        <f>[24]Outubro!$B$17</f>
        <v>26.2</v>
      </c>
      <c r="O28" s="15">
        <f>[24]Outubro!$B$18</f>
        <v>20.508333333333333</v>
      </c>
      <c r="P28" s="15">
        <f>[24]Outubro!$B$19</f>
        <v>22.945833333333329</v>
      </c>
      <c r="Q28" s="15">
        <f>[24]Outubro!$B$20</f>
        <v>26.645833333333332</v>
      </c>
      <c r="R28" s="15">
        <f>[24]Outubro!$B$21</f>
        <v>28.945833333333336</v>
      </c>
      <c r="S28" s="15">
        <f>[24]Outubro!$B$22</f>
        <v>25.933333333333326</v>
      </c>
      <c r="T28" s="15">
        <f>[24]Outubro!$B$23</f>
        <v>25.391666666666669</v>
      </c>
      <c r="U28" s="15">
        <f>[24]Outubro!$B$24</f>
        <v>21.633333333333336</v>
      </c>
      <c r="V28" s="15">
        <f>[24]Outubro!$B$25</f>
        <v>22.779166666666665</v>
      </c>
      <c r="W28" s="15">
        <f>[24]Outubro!$B$26</f>
        <v>20.249999999999996</v>
      </c>
      <c r="X28" s="15">
        <f>[24]Outubro!$B$27</f>
        <v>21.954166666666666</v>
      </c>
      <c r="Y28" s="15">
        <f>[24]Outubro!$B$28</f>
        <v>24.050000000000008</v>
      </c>
      <c r="Z28" s="15">
        <f>[24]Outubro!$B$29</f>
        <v>25.683333333333334</v>
      </c>
      <c r="AA28" s="15">
        <f>[24]Outubro!$B$30</f>
        <v>27.370833333333334</v>
      </c>
      <c r="AB28" s="15">
        <f>[24]Outubro!$B$31</f>
        <v>26.516666666666669</v>
      </c>
      <c r="AC28" s="15">
        <f>[24]Outubro!$B$32</f>
        <v>22.408333333333331</v>
      </c>
      <c r="AD28" s="15">
        <f>[24]Outubro!$B$33</f>
        <v>22.841666666666672</v>
      </c>
      <c r="AE28" s="15">
        <f>[24]Outubro!$B$34</f>
        <v>24.637499999999999</v>
      </c>
      <c r="AF28" s="15">
        <f>[24]Outubro!$B$35</f>
        <v>19.508333333333329</v>
      </c>
      <c r="AG28" s="155">
        <f t="shared" si="2"/>
        <v>24.175134408602144</v>
      </c>
    </row>
    <row r="29" spans="1:37" ht="17.100000000000001" customHeight="1" x14ac:dyDescent="0.2">
      <c r="A29" s="85" t="s">
        <v>19</v>
      </c>
      <c r="B29" s="82">
        <f>[25]Outubro!$B$5</f>
        <v>24.693333333333335</v>
      </c>
      <c r="C29" s="15">
        <f>[25]Outubro!$B$6</f>
        <v>17.974999999999998</v>
      </c>
      <c r="D29" s="15">
        <f>[25]Outubro!$B$7</f>
        <v>21.133333333333333</v>
      </c>
      <c r="E29" s="15">
        <f>[25]Outubro!$B$8</f>
        <v>22.772222222222222</v>
      </c>
      <c r="F29" s="15">
        <f>[25]Outubro!$B$9</f>
        <v>25.352380952380951</v>
      </c>
      <c r="G29" s="15">
        <f>[25]Outubro!$B$10</f>
        <v>29.079999999999995</v>
      </c>
      <c r="H29" s="15">
        <f>[25]Outubro!$B$11</f>
        <v>22.40625</v>
      </c>
      <c r="I29" s="15">
        <f>[25]Outubro!$B$12</f>
        <v>23.759999999999994</v>
      </c>
      <c r="J29" s="15">
        <f>[25]Outubro!$B$13</f>
        <v>22.766666666666662</v>
      </c>
      <c r="K29" s="15">
        <f>[25]Outubro!$B$14</f>
        <v>26.299999999999994</v>
      </c>
      <c r="L29" s="15">
        <f>[25]Outubro!$B$15</f>
        <v>28.274999999999999</v>
      </c>
      <c r="M29" s="15">
        <f>[25]Outubro!$B$16</f>
        <v>27.360000000000003</v>
      </c>
      <c r="N29" s="15">
        <f>[25]Outubro!$B$17</f>
        <v>23.137500000000003</v>
      </c>
      <c r="O29" s="15">
        <f>[25]Outubro!$B$18</f>
        <v>19.950000000000003</v>
      </c>
      <c r="P29" s="15">
        <f>[25]Outubro!$B$19</f>
        <v>25.816666666666666</v>
      </c>
      <c r="Q29" s="15">
        <f>[25]Outubro!$B$20</f>
        <v>28.200000000000003</v>
      </c>
      <c r="R29" s="15">
        <f>[25]Outubro!$B$21</f>
        <v>29.112500000000001</v>
      </c>
      <c r="S29" s="15">
        <f>[25]Outubro!$B$22</f>
        <v>30.862500000000001</v>
      </c>
      <c r="T29" s="15">
        <f>[25]Outubro!$B$23</f>
        <v>21.8</v>
      </c>
      <c r="U29" s="15">
        <f>[25]Outubro!$B$24</f>
        <v>24.533333333333335</v>
      </c>
      <c r="V29" s="15">
        <f>[25]Outubro!$B$25</f>
        <v>25.9</v>
      </c>
      <c r="W29" s="15">
        <f>[25]Outubro!$B$26</f>
        <v>20.166666666666664</v>
      </c>
      <c r="X29" s="15">
        <f>[25]Outubro!$B$27</f>
        <v>24.591666666666669</v>
      </c>
      <c r="Y29" s="15">
        <f>[25]Outubro!$B$28</f>
        <v>26.16</v>
      </c>
      <c r="Z29" s="15">
        <f>[25]Outubro!$B$29</f>
        <v>22.211111111111116</v>
      </c>
      <c r="AA29" s="15">
        <f>[25]Outubro!$B$30</f>
        <v>19.328571428571429</v>
      </c>
      <c r="AB29" s="15">
        <f>[25]Outubro!$B$31</f>
        <v>23.155555555555555</v>
      </c>
      <c r="AC29" s="15">
        <f>[25]Outubro!$B$32</f>
        <v>25.491666666666671</v>
      </c>
      <c r="AD29" s="15">
        <f>[25]Outubro!$B$33</f>
        <v>25.183333333333334</v>
      </c>
      <c r="AE29" s="15">
        <f>[25]Outubro!$B$34</f>
        <v>21.629166666666666</v>
      </c>
      <c r="AF29" s="15">
        <f>[25]Outubro!$B$35</f>
        <v>23.658823529411762</v>
      </c>
      <c r="AG29" s="155">
        <f t="shared" si="2"/>
        <v>24.282685423631818</v>
      </c>
    </row>
    <row r="30" spans="1:37" ht="17.100000000000001" customHeight="1" x14ac:dyDescent="0.2">
      <c r="A30" s="85" t="s">
        <v>31</v>
      </c>
      <c r="B30" s="82">
        <f>[26]Outubro!$B$5</f>
        <v>26.133333333333329</v>
      </c>
      <c r="C30" s="15">
        <f>[26]Outubro!$B$6</f>
        <v>17.954166666666669</v>
      </c>
      <c r="D30" s="15">
        <f>[26]Outubro!$B$7</f>
        <v>16.887500000000003</v>
      </c>
      <c r="E30" s="15">
        <f>[26]Outubro!$B$8</f>
        <v>19.704166666666666</v>
      </c>
      <c r="F30" s="15">
        <f>[26]Outubro!$B$9</f>
        <v>26.787499999999994</v>
      </c>
      <c r="G30" s="15">
        <f>[26]Outubro!$B$10</f>
        <v>29.320833333333329</v>
      </c>
      <c r="H30" s="15">
        <f>[26]Outubro!$B$11</f>
        <v>26.404166666666669</v>
      </c>
      <c r="I30" s="15">
        <f>[26]Outubro!$B$12</f>
        <v>23.441666666666663</v>
      </c>
      <c r="J30" s="15">
        <f>[26]Outubro!$B$13</f>
        <v>27.183333333333334</v>
      </c>
      <c r="K30" s="15">
        <f>[26]Outubro!$B$14</f>
        <v>29.229166666666661</v>
      </c>
      <c r="L30" s="15">
        <f>[26]Outubro!$B$15</f>
        <v>29.629166666666666</v>
      </c>
      <c r="M30" s="15">
        <f>[26]Outubro!$B$16</f>
        <v>30.037499999999998</v>
      </c>
      <c r="N30" s="15">
        <f>[26]Outubro!$B$17</f>
        <v>27.137499999999999</v>
      </c>
      <c r="O30" s="15">
        <f>[26]Outubro!$B$18</f>
        <v>20.887500000000003</v>
      </c>
      <c r="P30" s="15">
        <f>[26]Outubro!$B$19</f>
        <v>22.362499999999997</v>
      </c>
      <c r="Q30" s="15">
        <f>[26]Outubro!$B$20</f>
        <v>26.833333333333343</v>
      </c>
      <c r="R30" s="15">
        <f>[26]Outubro!$B$21</f>
        <v>28.704166666666662</v>
      </c>
      <c r="S30" s="15">
        <f>[26]Outubro!$B$22</f>
        <v>28.566666666666666</v>
      </c>
      <c r="T30" s="15">
        <f>[26]Outubro!$B$23</f>
        <v>26.945833333333329</v>
      </c>
      <c r="U30" s="15">
        <f>[26]Outubro!$B$24</f>
        <v>23.241666666666664</v>
      </c>
      <c r="V30" s="15">
        <f>[26]Outubro!$B$25</f>
        <v>24.875</v>
      </c>
      <c r="W30" s="15">
        <f>[26]Outubro!$B$26</f>
        <v>20.612500000000001</v>
      </c>
      <c r="X30" s="15">
        <f>[26]Outubro!$B$27</f>
        <v>21.958333333333339</v>
      </c>
      <c r="Y30" s="15">
        <f>[26]Outubro!$B$28</f>
        <v>26.312500000000004</v>
      </c>
      <c r="Z30" s="15">
        <f>[26]Outubro!$B$29</f>
        <v>27.841666666666669</v>
      </c>
      <c r="AA30" s="15">
        <f>[26]Outubro!$B$30</f>
        <v>24.933333333333334</v>
      </c>
      <c r="AB30" s="15">
        <f>[26]Outubro!$B$31</f>
        <v>25.479166666666668</v>
      </c>
      <c r="AC30" s="15">
        <f>[26]Outubro!$B$32</f>
        <v>23.024999999999995</v>
      </c>
      <c r="AD30" s="15">
        <f>[26]Outubro!$B$33</f>
        <v>23.858333333333334</v>
      </c>
      <c r="AE30" s="15">
        <f>[26]Outubro!$B$34</f>
        <v>23.245833333333334</v>
      </c>
      <c r="AF30" s="15">
        <f>[26]Outubro!$B$35</f>
        <v>20.99583333333333</v>
      </c>
      <c r="AG30" s="155">
        <f t="shared" si="2"/>
        <v>24.855779569892466</v>
      </c>
    </row>
    <row r="31" spans="1:37" ht="17.100000000000001" customHeight="1" x14ac:dyDescent="0.2">
      <c r="A31" s="85" t="s">
        <v>46</v>
      </c>
      <c r="B31" s="82">
        <f>[27]Outubro!$B$5</f>
        <v>25.566666666666663</v>
      </c>
      <c r="C31" s="15">
        <f>[27]Outubro!$B$6</f>
        <v>23.057142857142857</v>
      </c>
      <c r="D31" s="15">
        <f>[27]Outubro!$B$7</f>
        <v>22.436363636363637</v>
      </c>
      <c r="E31" s="15">
        <f>[27]Outubro!$B$8</f>
        <v>22.281818181818185</v>
      </c>
      <c r="F31" s="15">
        <f>[27]Outubro!$B$9</f>
        <v>28.347368421052632</v>
      </c>
      <c r="G31" s="15">
        <f>[27]Outubro!$B$10</f>
        <v>30.835294117647063</v>
      </c>
      <c r="H31" s="15">
        <f>[27]Outubro!$B$11</f>
        <v>27.325000000000003</v>
      </c>
      <c r="I31" s="15">
        <f>[27]Outubro!$B$12</f>
        <v>31.777777777777786</v>
      </c>
      <c r="J31" s="15">
        <f>[27]Outubro!$B$13</f>
        <v>29.676923076923078</v>
      </c>
      <c r="K31" s="15">
        <f>[27]Outubro!$B$14</f>
        <v>32.081818181818178</v>
      </c>
      <c r="L31" s="15">
        <f>[27]Outubro!$B$15</f>
        <v>32.146153846153844</v>
      </c>
      <c r="M31" s="15">
        <f>[27]Outubro!$B$16</f>
        <v>31.661538461538459</v>
      </c>
      <c r="N31" s="15">
        <f>[27]Outubro!$B$17</f>
        <v>31.71</v>
      </c>
      <c r="O31" s="15">
        <f>[27]Outubro!$B$18</f>
        <v>19.8</v>
      </c>
      <c r="P31" s="15">
        <f>[27]Outubro!$B$19</f>
        <v>27.089999999999996</v>
      </c>
      <c r="Q31" s="15">
        <f>[27]Outubro!$B$20</f>
        <v>32.300000000000004</v>
      </c>
      <c r="R31" s="15">
        <f>[27]Outubro!$B$21</f>
        <v>34.587499999999999</v>
      </c>
      <c r="S31" s="15">
        <f>[27]Outubro!$B$22</f>
        <v>31.857142857142858</v>
      </c>
      <c r="T31" s="15">
        <f>[27]Outubro!$B$23</f>
        <v>32.1</v>
      </c>
      <c r="U31" s="15">
        <f>[27]Outubro!$B$24</f>
        <v>23.566666666666666</v>
      </c>
      <c r="V31" s="15">
        <f>[27]Outubro!$B$25</f>
        <v>29.724999999999998</v>
      </c>
      <c r="W31" s="15">
        <f>[27]Outubro!$B$26</f>
        <v>23.424999999999997</v>
      </c>
      <c r="X31" s="15">
        <f>[27]Outubro!$B$27</f>
        <v>24.683333333333334</v>
      </c>
      <c r="Y31" s="15">
        <f>[27]Outubro!$B$28</f>
        <v>29.199999999999996</v>
      </c>
      <c r="Z31" s="15">
        <f>[27]Outubro!$B$29</f>
        <v>30.853846153846153</v>
      </c>
      <c r="AA31" s="15">
        <f>[27]Outubro!$B$30</f>
        <v>32.400000000000006</v>
      </c>
      <c r="AB31" s="15">
        <f>[27]Outubro!$B$31</f>
        <v>30.116666666666664</v>
      </c>
      <c r="AC31" s="15">
        <f>[27]Outubro!$B$32</f>
        <v>26.311764705882354</v>
      </c>
      <c r="AD31" s="15">
        <f>[27]Outubro!$B$33</f>
        <v>24.637499999999999</v>
      </c>
      <c r="AE31" s="15">
        <f>[27]Outubro!$B$34</f>
        <v>27.162499999999994</v>
      </c>
      <c r="AF31" s="15">
        <f>[27]Outubro!$B$35</f>
        <v>22.329166666666666</v>
      </c>
      <c r="AG31" s="155">
        <f>AVERAGE(B31:AF31)</f>
        <v>28.098385557261519</v>
      </c>
    </row>
    <row r="32" spans="1:37" ht="17.100000000000001" customHeight="1" thickBot="1" x14ac:dyDescent="0.25">
      <c r="A32" s="145" t="s">
        <v>20</v>
      </c>
      <c r="B32" s="86" t="str">
        <f>[28]Outubro!$B$5</f>
        <v>*</v>
      </c>
      <c r="C32" s="87">
        <f>[28]Outubro!$B$6</f>
        <v>19.509090909090908</v>
      </c>
      <c r="D32" s="87">
        <f>[28]Outubro!$B$7</f>
        <v>19.925000000000001</v>
      </c>
      <c r="E32" s="87">
        <f>[28]Outubro!$B$8</f>
        <v>21.120833333333326</v>
      </c>
      <c r="F32" s="87">
        <f>[28]Outubro!$B$9</f>
        <v>25.341666666666672</v>
      </c>
      <c r="G32" s="87">
        <f>[28]Outubro!$B$10</f>
        <v>28.341666666666672</v>
      </c>
      <c r="H32" s="87">
        <f>[28]Outubro!$B$11</f>
        <v>25.654166666666669</v>
      </c>
      <c r="I32" s="87">
        <f>[28]Outubro!$B$12</f>
        <v>24.458333333333332</v>
      </c>
      <c r="J32" s="87">
        <f>[28]Outubro!$B$13</f>
        <v>27.204166666666666</v>
      </c>
      <c r="K32" s="87">
        <f>[28]Outubro!$B$14</f>
        <v>30.112499999999997</v>
      </c>
      <c r="L32" s="87">
        <f>[28]Outubro!$B$15</f>
        <v>30.654166666666665</v>
      </c>
      <c r="M32" s="87">
        <f>[28]Outubro!$B$16</f>
        <v>32.291666666666664</v>
      </c>
      <c r="N32" s="87">
        <f>[28]Outubro!$B$17</f>
        <v>30.941666666666674</v>
      </c>
      <c r="O32" s="87">
        <f>[28]Outubro!$B$18</f>
        <v>27.8</v>
      </c>
      <c r="P32" s="87">
        <f>[28]Outubro!$B$19</f>
        <v>26.875000000000004</v>
      </c>
      <c r="Q32" s="87">
        <f>[28]Outubro!$B$20</f>
        <v>27.408333333333328</v>
      </c>
      <c r="R32" s="87">
        <f>[28]Outubro!$B$21</f>
        <v>28.945833333333336</v>
      </c>
      <c r="S32" s="87">
        <f>[28]Outubro!$B$22</f>
        <v>31.441666666666666</v>
      </c>
      <c r="T32" s="87">
        <f>[28]Outubro!$B$23</f>
        <v>28.916666666666671</v>
      </c>
      <c r="U32" s="87">
        <f>[28]Outubro!$B$24</f>
        <v>23.558333333333334</v>
      </c>
      <c r="V32" s="87">
        <f>[28]Outubro!$B$25</f>
        <v>25.991666666666664</v>
      </c>
      <c r="W32" s="87">
        <f>[28]Outubro!$B$26</f>
        <v>21.399999999999995</v>
      </c>
      <c r="X32" s="87">
        <f>[28]Outubro!$B$27</f>
        <v>22.704166666666666</v>
      </c>
      <c r="Y32" s="87">
        <f>[28]Outubro!$B$28</f>
        <v>25.499999999999989</v>
      </c>
      <c r="Z32" s="87">
        <f>[28]Outubro!$B$29</f>
        <v>27.650000000000002</v>
      </c>
      <c r="AA32" s="87">
        <f>[28]Outubro!$B$30</f>
        <v>26.945833333333336</v>
      </c>
      <c r="AB32" s="87">
        <f>[28]Outubro!$B$31</f>
        <v>26.520833333333329</v>
      </c>
      <c r="AC32" s="87">
        <f>[28]Outubro!$B$32</f>
        <v>25.508333333333336</v>
      </c>
      <c r="AD32" s="87">
        <f>[28]Outubro!$B$33</f>
        <v>25.658333333333331</v>
      </c>
      <c r="AE32" s="87">
        <f>[28]Outubro!$B$34</f>
        <v>23.291666666666671</v>
      </c>
      <c r="AF32" s="87">
        <f>[28]Outubro!$B$35</f>
        <v>22.845833333333331</v>
      </c>
      <c r="AG32" s="158">
        <f t="shared" si="2"/>
        <v>26.150580808080804</v>
      </c>
    </row>
    <row r="33" spans="1:35" s="5" customFormat="1" ht="17.100000000000001" customHeight="1" thickBot="1" x14ac:dyDescent="0.25">
      <c r="A33" s="190" t="s">
        <v>34</v>
      </c>
      <c r="B33" s="120">
        <f t="shared" ref="B33:AG33" si="3">AVERAGE(B5:B32)</f>
        <v>24.980143777317693</v>
      </c>
      <c r="C33" s="120">
        <f t="shared" si="3"/>
        <v>19.220024221809933</v>
      </c>
      <c r="D33" s="120">
        <f t="shared" si="3"/>
        <v>19.086555111555104</v>
      </c>
      <c r="E33" s="120">
        <f t="shared" si="3"/>
        <v>20.851658275299577</v>
      </c>
      <c r="F33" s="120">
        <f t="shared" si="3"/>
        <v>25.279837063543955</v>
      </c>
      <c r="G33" s="120">
        <f t="shared" si="3"/>
        <v>28.665711849957372</v>
      </c>
      <c r="H33" s="120">
        <f t="shared" si="3"/>
        <v>26.200722764792413</v>
      </c>
      <c r="I33" s="120">
        <f t="shared" si="3"/>
        <v>24.73281179138322</v>
      </c>
      <c r="J33" s="120">
        <f t="shared" si="3"/>
        <v>26.925021234803843</v>
      </c>
      <c r="K33" s="120">
        <f t="shared" si="3"/>
        <v>28.855973866819451</v>
      </c>
      <c r="L33" s="120">
        <f t="shared" si="3"/>
        <v>29.371182983682989</v>
      </c>
      <c r="M33" s="120">
        <f t="shared" si="3"/>
        <v>29.660278436625493</v>
      </c>
      <c r="N33" s="120">
        <f t="shared" si="3"/>
        <v>26.671188047951343</v>
      </c>
      <c r="O33" s="120">
        <f t="shared" si="3"/>
        <v>21.72497354497354</v>
      </c>
      <c r="P33" s="120">
        <f t="shared" si="3"/>
        <v>23.747336468550234</v>
      </c>
      <c r="Q33" s="120">
        <f t="shared" si="3"/>
        <v>27.274709924895856</v>
      </c>
      <c r="R33" s="120">
        <f t="shared" si="3"/>
        <v>29.38119384877697</v>
      </c>
      <c r="S33" s="120">
        <f t="shared" si="3"/>
        <v>29.83118107382813</v>
      </c>
      <c r="T33" s="120">
        <f t="shared" si="3"/>
        <v>27.487897157190634</v>
      </c>
      <c r="U33" s="120">
        <f t="shared" si="3"/>
        <v>23.710912004661999</v>
      </c>
      <c r="V33" s="120">
        <f t="shared" si="3"/>
        <v>25.956077799012583</v>
      </c>
      <c r="W33" s="120">
        <f t="shared" si="3"/>
        <v>21.556282051282047</v>
      </c>
      <c r="X33" s="120">
        <f t="shared" si="3"/>
        <v>22.958174197597273</v>
      </c>
      <c r="Y33" s="120">
        <f t="shared" si="3"/>
        <v>25.759763099219619</v>
      </c>
      <c r="Z33" s="120">
        <f t="shared" si="3"/>
        <v>27.061720384316533</v>
      </c>
      <c r="AA33" s="120">
        <f t="shared" si="3"/>
        <v>25.553502747252743</v>
      </c>
      <c r="AB33" s="120">
        <f t="shared" si="3"/>
        <v>25.968189449439446</v>
      </c>
      <c r="AC33" s="120">
        <f t="shared" si="3"/>
        <v>24.049748754016662</v>
      </c>
      <c r="AD33" s="120">
        <f t="shared" si="3"/>
        <v>25.239833083583083</v>
      </c>
      <c r="AE33" s="120">
        <f t="shared" si="3"/>
        <v>24.758479020979028</v>
      </c>
      <c r="AF33" s="120">
        <f t="shared" si="3"/>
        <v>22.43929700974979</v>
      </c>
      <c r="AG33" s="172">
        <f t="shared" si="3"/>
        <v>25.298033855587473</v>
      </c>
      <c r="AH33" s="8"/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9"/>
      <c r="AH34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128"/>
      <c r="AH35" s="2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75"/>
      <c r="AH36" s="2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91"/>
      <c r="AH37" s="21"/>
      <c r="AI37" s="2"/>
    </row>
    <row r="38" spans="1:35" x14ac:dyDescent="0.2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128"/>
    </row>
    <row r="39" spans="1:35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128"/>
    </row>
    <row r="40" spans="1:35" ht="13.5" thickBo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157"/>
    </row>
    <row r="42" spans="1:35" x14ac:dyDescent="0.2">
      <c r="P42" s="2" t="s">
        <v>49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A10" zoomScale="90" zoomScaleNormal="90" workbookViewId="0">
      <selection activeCell="AH49" sqref="AH49"/>
    </sheetView>
  </sheetViews>
  <sheetFormatPr defaultRowHeight="12.75" x14ac:dyDescent="0.2"/>
  <cols>
    <col min="1" max="1" width="17.28515625" style="2" customWidth="1"/>
    <col min="2" max="2" width="6.7109375" style="2" customWidth="1"/>
    <col min="3" max="3" width="6.28515625" style="2" customWidth="1"/>
    <col min="4" max="4" width="5" style="2" customWidth="1"/>
    <col min="5" max="5" width="5.42578125" style="2" customWidth="1"/>
    <col min="6" max="6" width="5.7109375" style="2" customWidth="1"/>
    <col min="7" max="7" width="5.5703125" style="2" customWidth="1"/>
    <col min="8" max="8" width="5.7109375" style="2" customWidth="1"/>
    <col min="9" max="9" width="6.42578125" style="2" bestFit="1" customWidth="1"/>
    <col min="10" max="10" width="6.140625" style="2" customWidth="1"/>
    <col min="11" max="11" width="6" style="2" customWidth="1"/>
    <col min="12" max="12" width="5.7109375" style="2" customWidth="1"/>
    <col min="13" max="13" width="6.28515625" style="2" customWidth="1"/>
    <col min="14" max="14" width="5.710937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1" width="6.42578125" style="2" bestFit="1" customWidth="1"/>
    <col min="22" max="22" width="5.5703125" style="2" customWidth="1"/>
    <col min="23" max="24" width="6.140625" style="2" customWidth="1"/>
    <col min="25" max="25" width="5.85546875" style="2" customWidth="1"/>
    <col min="26" max="26" width="5.140625" style="2" customWidth="1"/>
    <col min="27" max="27" width="6" style="2" customWidth="1"/>
    <col min="28" max="29" width="6.42578125" style="2" bestFit="1" customWidth="1"/>
    <col min="30" max="30" width="5.42578125" style="2" customWidth="1"/>
    <col min="31" max="31" width="6.140625" style="2" customWidth="1"/>
    <col min="32" max="32" width="6.42578125" style="2" bestFit="1" customWidth="1"/>
    <col min="33" max="33" width="7.42578125" style="9" bestFit="1" customWidth="1"/>
    <col min="34" max="34" width="7.5703125" style="1" customWidth="1"/>
    <col min="35" max="35" width="7.7109375" style="13" customWidth="1"/>
    <col min="36" max="36" width="7.85546875" customWidth="1"/>
  </cols>
  <sheetData>
    <row r="1" spans="1:38" ht="20.100000000000001" customHeight="1" thickBot="1" x14ac:dyDescent="0.25">
      <c r="A1" s="209" t="s">
        <v>30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171"/>
      <c r="AJ1" s="79"/>
    </row>
    <row r="2" spans="1:38" s="4" customFormat="1" ht="20.100000000000001" customHeight="1" thickBot="1" x14ac:dyDescent="0.25">
      <c r="A2" s="248" t="s">
        <v>21</v>
      </c>
      <c r="B2" s="251" t="s">
        <v>130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169"/>
      <c r="AJ2" s="170"/>
    </row>
    <row r="3" spans="1:38" s="5" customFormat="1" ht="20.100000000000001" customHeight="1" x14ac:dyDescent="0.2">
      <c r="A3" s="249"/>
      <c r="B3" s="227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6">
        <v>31</v>
      </c>
      <c r="AG3" s="54" t="s">
        <v>41</v>
      </c>
      <c r="AH3" s="164" t="s">
        <v>39</v>
      </c>
      <c r="AI3" s="55" t="s">
        <v>139</v>
      </c>
      <c r="AJ3" s="165" t="s">
        <v>38</v>
      </c>
    </row>
    <row r="4" spans="1:38" s="5" customFormat="1" ht="20.100000000000001" customHeight="1" thickBot="1" x14ac:dyDescent="0.25">
      <c r="A4" s="250"/>
      <c r="B4" s="223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58" t="s">
        <v>37</v>
      </c>
      <c r="AH4" s="166" t="s">
        <v>37</v>
      </c>
      <c r="AI4" s="168" t="s">
        <v>137</v>
      </c>
      <c r="AJ4" s="167" t="s">
        <v>37</v>
      </c>
    </row>
    <row r="5" spans="1:38" s="5" customFormat="1" ht="20.100000000000001" customHeight="1" x14ac:dyDescent="0.2">
      <c r="A5" s="94" t="s">
        <v>42</v>
      </c>
      <c r="B5" s="81">
        <f>[1]Outubro!$K$5</f>
        <v>0</v>
      </c>
      <c r="C5" s="56">
        <f>[1]Outubro!$K$6</f>
        <v>60.800000000000004</v>
      </c>
      <c r="D5" s="56">
        <f>[1]Outubro!$K$7</f>
        <v>1.2</v>
      </c>
      <c r="E5" s="56">
        <f>[1]Outubro!$K$8</f>
        <v>0</v>
      </c>
      <c r="F5" s="56">
        <f>[1]Outubro!$K$9</f>
        <v>0</v>
      </c>
      <c r="G5" s="56">
        <f>[1]Outubro!$K$10</f>
        <v>0</v>
      </c>
      <c r="H5" s="56">
        <f>[1]Outubro!$K$11</f>
        <v>3.6</v>
      </c>
      <c r="I5" s="56">
        <f>[1]Outubro!$K$12</f>
        <v>0.2</v>
      </c>
      <c r="J5" s="56">
        <f>[1]Outubro!$K$13</f>
        <v>0</v>
      </c>
      <c r="K5" s="56">
        <f>[1]Outubro!$K$14</f>
        <v>0</v>
      </c>
      <c r="L5" s="56">
        <f>[1]Outubro!$K$15</f>
        <v>0</v>
      </c>
      <c r="M5" s="56">
        <f>[1]Outubro!$K$16</f>
        <v>0</v>
      </c>
      <c r="N5" s="56" t="str">
        <f>[1]Outubro!$K$17</f>
        <v>*</v>
      </c>
      <c r="O5" s="56" t="str">
        <f>[1]Outubro!$K$18</f>
        <v>*</v>
      </c>
      <c r="P5" s="56" t="str">
        <f>[1]Outubro!$K$19</f>
        <v>*</v>
      </c>
      <c r="Q5" s="56" t="str">
        <f>[1]Outubro!$K$20</f>
        <v>*</v>
      </c>
      <c r="R5" s="56" t="str">
        <f>[1]Outubro!$K$21</f>
        <v>*</v>
      </c>
      <c r="S5" s="56" t="str">
        <f>[1]Outubro!$K$22</f>
        <v>*</v>
      </c>
      <c r="T5" s="56" t="str">
        <f>[1]Outubro!$K$23</f>
        <v>*</v>
      </c>
      <c r="U5" s="56" t="str">
        <f>[1]Outubro!$K$24</f>
        <v>*</v>
      </c>
      <c r="V5" s="56" t="str">
        <f>[1]Outubro!$K$25</f>
        <v>*</v>
      </c>
      <c r="W5" s="56" t="str">
        <f>[1]Outubro!$K$26</f>
        <v>*</v>
      </c>
      <c r="X5" s="56" t="str">
        <f>[1]Outubro!$K$27</f>
        <v>*</v>
      </c>
      <c r="Y5" s="56" t="str">
        <f>[1]Outubro!$K$28</f>
        <v>*</v>
      </c>
      <c r="Z5" s="56" t="str">
        <f>[1]Outubro!$K$29</f>
        <v>*</v>
      </c>
      <c r="AA5" s="56" t="str">
        <f>[1]Outubro!$K$30</f>
        <v>*</v>
      </c>
      <c r="AB5" s="56" t="str">
        <f>[1]Outubro!$K$31</f>
        <v>*</v>
      </c>
      <c r="AC5" s="56" t="str">
        <f>[1]Outubro!$K$32</f>
        <v>*</v>
      </c>
      <c r="AD5" s="56" t="str">
        <f>[1]Outubro!$K$33</f>
        <v>*</v>
      </c>
      <c r="AE5" s="56" t="str">
        <f>[1]Outubro!$K$34</f>
        <v>*</v>
      </c>
      <c r="AF5" s="159" t="str">
        <f>[1]Outubro!$K$35</f>
        <v>*</v>
      </c>
      <c r="AG5" s="137">
        <f>SUM(B5:AF5)</f>
        <v>65.800000000000011</v>
      </c>
      <c r="AH5" s="142">
        <f>MAX(B5:AF5)</f>
        <v>60.800000000000004</v>
      </c>
      <c r="AI5" s="161">
        <f t="shared" ref="AI5:AI32" si="1">COUNTIF(B5:AF5,"=0,0")</f>
        <v>8</v>
      </c>
      <c r="AJ5" s="154">
        <f>AVERAGE(B5:AF5)</f>
        <v>5.4833333333333343</v>
      </c>
    </row>
    <row r="6" spans="1:38" ht="17.100000000000001" customHeight="1" x14ac:dyDescent="0.2">
      <c r="A6" s="85" t="s">
        <v>0</v>
      </c>
      <c r="B6" s="82">
        <f>[2]Outubro!$K$5</f>
        <v>22.200000000000003</v>
      </c>
      <c r="C6" s="15">
        <f>[2]Outubro!$K$6</f>
        <v>1.5999999999999999</v>
      </c>
      <c r="D6" s="15">
        <f>[2]Outubro!$K$7</f>
        <v>0</v>
      </c>
      <c r="E6" s="15">
        <f>[2]Outubro!$K$8</f>
        <v>0</v>
      </c>
      <c r="F6" s="15">
        <f>[2]Outubro!$K$9</f>
        <v>0</v>
      </c>
      <c r="G6" s="15">
        <f>[2]Outubro!$K$10</f>
        <v>0</v>
      </c>
      <c r="H6" s="15">
        <f>[2]Outubro!$K$11</f>
        <v>0.2</v>
      </c>
      <c r="I6" s="15">
        <f>[2]Outubro!$K$12</f>
        <v>20.2</v>
      </c>
      <c r="J6" s="15">
        <f>[2]Outubro!$K$13</f>
        <v>0</v>
      </c>
      <c r="K6" s="15">
        <f>[2]Outubro!$K$14</f>
        <v>0</v>
      </c>
      <c r="L6" s="15">
        <f>[2]Outubro!$K$15</f>
        <v>6.4</v>
      </c>
      <c r="M6" s="15">
        <f>[2]Outubro!$K$16</f>
        <v>0.2</v>
      </c>
      <c r="N6" s="15">
        <f>[2]Outubro!$K$17</f>
        <v>0</v>
      </c>
      <c r="O6" s="15">
        <f>[2]Outubro!$K$18</f>
        <v>0</v>
      </c>
      <c r="P6" s="15">
        <f>[2]Outubro!$K$19</f>
        <v>0</v>
      </c>
      <c r="Q6" s="15">
        <f>[2]Outubro!$K$20</f>
        <v>0</v>
      </c>
      <c r="R6" s="15">
        <f>[2]Outubro!$K$21</f>
        <v>0</v>
      </c>
      <c r="S6" s="15">
        <f>[2]Outubro!$K$22</f>
        <v>0.2</v>
      </c>
      <c r="T6" s="15">
        <f>[2]Outubro!$K$23</f>
        <v>8.7999999999999989</v>
      </c>
      <c r="U6" s="15">
        <f>[2]Outubro!$K$24</f>
        <v>17</v>
      </c>
      <c r="V6" s="15">
        <f>[2]Outubro!$K$25</f>
        <v>0.60000000000000009</v>
      </c>
      <c r="W6" s="15">
        <f>[2]Outubro!$K$26</f>
        <v>55.999999999999993</v>
      </c>
      <c r="X6" s="15">
        <f>[2]Outubro!$K$27</f>
        <v>0</v>
      </c>
      <c r="Y6" s="15">
        <f>[2]Outubro!$K$28</f>
        <v>0</v>
      </c>
      <c r="Z6" s="15">
        <f>[2]Outubro!$K$29</f>
        <v>0</v>
      </c>
      <c r="AA6" s="15">
        <f>[2]Outubro!$K$30</f>
        <v>7.6000000000000005</v>
      </c>
      <c r="AB6" s="15">
        <f>[2]Outubro!$K$31</f>
        <v>17.799999999999997</v>
      </c>
      <c r="AC6" s="15">
        <f>[2]Outubro!$K$32</f>
        <v>0.8</v>
      </c>
      <c r="AD6" s="15">
        <f>[2]Outubro!$K$33</f>
        <v>0.2</v>
      </c>
      <c r="AE6" s="15">
        <f>[2]Outubro!$K$34</f>
        <v>49.800000000000004</v>
      </c>
      <c r="AF6" s="135">
        <f>[2]Outubro!$K$35</f>
        <v>0.2</v>
      </c>
      <c r="AG6" s="139">
        <f t="shared" ref="AG6:AG17" si="2">SUM(B6:AF6)</f>
        <v>209.8</v>
      </c>
      <c r="AH6" s="89">
        <f>MAX(B6:AF6)</f>
        <v>55.999999999999993</v>
      </c>
      <c r="AI6" s="162">
        <f t="shared" si="1"/>
        <v>14</v>
      </c>
      <c r="AJ6" s="154">
        <f t="shared" ref="AJ6:AJ32" si="3">AVERAGE(B6:AF6)</f>
        <v>6.7677419354838717</v>
      </c>
    </row>
    <row r="7" spans="1:38" ht="17.100000000000001" customHeight="1" x14ac:dyDescent="0.2">
      <c r="A7" s="85" t="s">
        <v>1</v>
      </c>
      <c r="B7" s="82">
        <f>[3]Outubro!$K$5</f>
        <v>0</v>
      </c>
      <c r="C7" s="15">
        <f>[3]Outubro!$K$6</f>
        <v>65.199999999999989</v>
      </c>
      <c r="D7" s="15">
        <f>[3]Outubro!$K$7</f>
        <v>0.2</v>
      </c>
      <c r="E7" s="15">
        <f>[3]Outubro!$K$8</f>
        <v>0</v>
      </c>
      <c r="F7" s="15">
        <f>[3]Outubro!$K$9</f>
        <v>0</v>
      </c>
      <c r="G7" s="15">
        <f>[3]Outubro!$K$10</f>
        <v>0</v>
      </c>
      <c r="H7" s="15">
        <f>[3]Outubro!$K$11</f>
        <v>7</v>
      </c>
      <c r="I7" s="15">
        <f>[3]Outubro!$K$12</f>
        <v>0</v>
      </c>
      <c r="J7" s="15">
        <f>[3]Outubro!$K$13</f>
        <v>0</v>
      </c>
      <c r="K7" s="15">
        <f>[3]Outubro!$K$14</f>
        <v>0</v>
      </c>
      <c r="L7" s="15">
        <f>[3]Outubro!$K$15</f>
        <v>0</v>
      </c>
      <c r="M7" s="15">
        <f>[3]Outubro!$K$16</f>
        <v>0</v>
      </c>
      <c r="N7" s="15">
        <f>[3]Outubro!$K$17</f>
        <v>0</v>
      </c>
      <c r="O7" s="15">
        <f>[3]Outubro!$K$18</f>
        <v>0</v>
      </c>
      <c r="P7" s="15">
        <f>[3]Outubro!$K$19</f>
        <v>0</v>
      </c>
      <c r="Q7" s="15">
        <f>[3]Outubro!$K$20</f>
        <v>0</v>
      </c>
      <c r="R7" s="15">
        <f>[3]Outubro!$K$21</f>
        <v>0</v>
      </c>
      <c r="S7" s="15">
        <f>[3]Outubro!$K$22</f>
        <v>0</v>
      </c>
      <c r="T7" s="15">
        <f>[3]Outubro!$K$23</f>
        <v>3.4000000000000004</v>
      </c>
      <c r="U7" s="15">
        <f>[3]Outubro!$K$24</f>
        <v>0.2</v>
      </c>
      <c r="V7" s="15">
        <f>[3]Outubro!$K$25</f>
        <v>0</v>
      </c>
      <c r="W7" s="15">
        <f>[3]Outubro!$K$26</f>
        <v>43.4</v>
      </c>
      <c r="X7" s="15">
        <f>[3]Outubro!$K$27</f>
        <v>0.2</v>
      </c>
      <c r="Y7" s="15">
        <f>[3]Outubro!$K$28</f>
        <v>0</v>
      </c>
      <c r="Z7" s="15">
        <f>[3]Outubro!$K$29</f>
        <v>0</v>
      </c>
      <c r="AA7" s="15">
        <f>[3]Outubro!$K$30</f>
        <v>0</v>
      </c>
      <c r="AB7" s="15">
        <f>[3]Outubro!$K$31</f>
        <v>47.2</v>
      </c>
      <c r="AC7" s="15">
        <f>[3]Outubro!$K$32</f>
        <v>8.4</v>
      </c>
      <c r="AD7" s="15">
        <f>[3]Outubro!$K$33</f>
        <v>0</v>
      </c>
      <c r="AE7" s="15">
        <f>[3]Outubro!$K$34</f>
        <v>23.2</v>
      </c>
      <c r="AF7" s="135">
        <f>[3]Outubro!$K$35</f>
        <v>1</v>
      </c>
      <c r="AG7" s="139">
        <f t="shared" si="2"/>
        <v>199.4</v>
      </c>
      <c r="AH7" s="89">
        <f t="shared" ref="AH7:AH17" si="4">MAX(B7:AF7)</f>
        <v>65.199999999999989</v>
      </c>
      <c r="AI7" s="162">
        <f t="shared" si="1"/>
        <v>20</v>
      </c>
      <c r="AJ7" s="154">
        <f t="shared" si="3"/>
        <v>6.4322580645161294</v>
      </c>
    </row>
    <row r="8" spans="1:38" ht="17.100000000000001" customHeight="1" x14ac:dyDescent="0.2">
      <c r="A8" s="85" t="s">
        <v>70</v>
      </c>
      <c r="B8" s="82">
        <f>[4]Outubro!$K$5</f>
        <v>8.7999999999999989</v>
      </c>
      <c r="C8" s="15">
        <f>[4]Outubro!$K$6</f>
        <v>58.399999999999977</v>
      </c>
      <c r="D8" s="15">
        <f>[4]Outubro!$K$7</f>
        <v>0</v>
      </c>
      <c r="E8" s="15">
        <f>[4]Outubro!$K$8</f>
        <v>0</v>
      </c>
      <c r="F8" s="15">
        <f>[4]Outubro!$K$9</f>
        <v>0</v>
      </c>
      <c r="G8" s="15">
        <f>[4]Outubro!$K$10</f>
        <v>0</v>
      </c>
      <c r="H8" s="15">
        <f>[4]Outubro!$K$11</f>
        <v>13.399999999999999</v>
      </c>
      <c r="I8" s="15">
        <f>[4]Outubro!$K$12</f>
        <v>0</v>
      </c>
      <c r="J8" s="15">
        <f>[4]Outubro!$K$13</f>
        <v>0</v>
      </c>
      <c r="K8" s="15">
        <f>[4]Outubro!$K$14</f>
        <v>0</v>
      </c>
      <c r="L8" s="15">
        <f>[4]Outubro!$K$15</f>
        <v>0</v>
      </c>
      <c r="M8" s="15">
        <f>[4]Outubro!$K$16</f>
        <v>0</v>
      </c>
      <c r="N8" s="15">
        <f>[4]Outubro!$K$17</f>
        <v>0</v>
      </c>
      <c r="O8" s="15">
        <f>[4]Outubro!$K$18</f>
        <v>0</v>
      </c>
      <c r="P8" s="15">
        <f>[4]Outubro!$K$19</f>
        <v>0</v>
      </c>
      <c r="Q8" s="15">
        <f>[4]Outubro!$K$20</f>
        <v>0</v>
      </c>
      <c r="R8" s="15">
        <f>[4]Outubro!$K$21</f>
        <v>0</v>
      </c>
      <c r="S8" s="15">
        <f>[4]Outubro!$K$22</f>
        <v>0</v>
      </c>
      <c r="T8" s="15">
        <f>[4]Outubro!$K$23</f>
        <v>18.8</v>
      </c>
      <c r="U8" s="15">
        <f>[4]Outubro!$K$24</f>
        <v>9.4</v>
      </c>
      <c r="V8" s="15">
        <f>[4]Outubro!$K$25</f>
        <v>0.4</v>
      </c>
      <c r="W8" s="15">
        <f>[4]Outubro!$K$26</f>
        <v>33.6</v>
      </c>
      <c r="X8" s="15">
        <f>[4]Outubro!$K$27</f>
        <v>0.2</v>
      </c>
      <c r="Y8" s="15">
        <f>[4]Outubro!$K$28</f>
        <v>0</v>
      </c>
      <c r="Z8" s="15">
        <f>[4]Outubro!$K$29</f>
        <v>0.4</v>
      </c>
      <c r="AA8" s="15">
        <f>[4]Outubro!$K$30</f>
        <v>1.8</v>
      </c>
      <c r="AB8" s="15">
        <f>[4]Outubro!$K$31</f>
        <v>13.6</v>
      </c>
      <c r="AC8" s="15">
        <f>[4]Outubro!$K$32</f>
        <v>6.1999999999999993</v>
      </c>
      <c r="AD8" s="15">
        <f>[4]Outubro!$K$33</f>
        <v>0</v>
      </c>
      <c r="AE8" s="15">
        <f>[4]Outubro!$K$34</f>
        <v>79.399999999999991</v>
      </c>
      <c r="AF8" s="135">
        <f>[4]Outubro!$K$35</f>
        <v>0.2</v>
      </c>
      <c r="AG8" s="139">
        <f t="shared" si="2"/>
        <v>244.59999999999997</v>
      </c>
      <c r="AH8" s="89">
        <f t="shared" si="4"/>
        <v>79.399999999999991</v>
      </c>
      <c r="AI8" s="162">
        <f t="shared" si="1"/>
        <v>17</v>
      </c>
      <c r="AJ8" s="154">
        <f t="shared" si="3"/>
        <v>7.8903225806451598</v>
      </c>
    </row>
    <row r="9" spans="1:38" ht="17.100000000000001" customHeight="1" x14ac:dyDescent="0.2">
      <c r="A9" s="85" t="s">
        <v>43</v>
      </c>
      <c r="B9" s="82">
        <f>[5]Outubro!$K$5</f>
        <v>23.599999999999998</v>
      </c>
      <c r="C9" s="15">
        <f>[5]Outubro!$K$6</f>
        <v>16.399999999999999</v>
      </c>
      <c r="D9" s="15">
        <f>[5]Outubro!$K$7</f>
        <v>0</v>
      </c>
      <c r="E9" s="15">
        <f>[5]Outubro!$K$8</f>
        <v>0</v>
      </c>
      <c r="F9" s="15">
        <f>[5]Outubro!$K$9</f>
        <v>0</v>
      </c>
      <c r="G9" s="15">
        <f>[5]Outubro!$K$10</f>
        <v>0</v>
      </c>
      <c r="H9" s="15">
        <f>[5]Outubro!$K$11</f>
        <v>0.2</v>
      </c>
      <c r="I9" s="15">
        <f>[5]Outubro!$K$12</f>
        <v>0</v>
      </c>
      <c r="J9" s="15">
        <f>[5]Outubro!$K$13</f>
        <v>0</v>
      </c>
      <c r="K9" s="15">
        <f>[5]Outubro!$K$14</f>
        <v>0</v>
      </c>
      <c r="L9" s="15">
        <f>[5]Outubro!$K$15</f>
        <v>17.600000000000001</v>
      </c>
      <c r="M9" s="15">
        <f>[5]Outubro!$K$16</f>
        <v>0.2</v>
      </c>
      <c r="N9" s="15">
        <f>[5]Outubro!$K$17</f>
        <v>0.2</v>
      </c>
      <c r="O9" s="15">
        <f>[5]Outubro!$K$18</f>
        <v>0</v>
      </c>
      <c r="P9" s="15">
        <f>[5]Outubro!$K$19</f>
        <v>0</v>
      </c>
      <c r="Q9" s="15">
        <f>[5]Outubro!$K$20</f>
        <v>0</v>
      </c>
      <c r="R9" s="15">
        <f>[5]Outubro!$K$21</f>
        <v>0</v>
      </c>
      <c r="S9" s="15">
        <f>[5]Outubro!$K$22</f>
        <v>0</v>
      </c>
      <c r="T9" s="15">
        <f>[5]Outubro!$K$23</f>
        <v>11.6</v>
      </c>
      <c r="U9" s="15">
        <f>[5]Outubro!$K$24</f>
        <v>6.3999999999999995</v>
      </c>
      <c r="V9" s="15">
        <f>[5]Outubro!$K$25</f>
        <v>0.2</v>
      </c>
      <c r="W9" s="15">
        <f>[5]Outubro!$K$26</f>
        <v>49.20000000000001</v>
      </c>
      <c r="X9" s="15">
        <f>[5]Outubro!$K$27</f>
        <v>0</v>
      </c>
      <c r="Y9" s="15">
        <f>[5]Outubro!$K$28</f>
        <v>0</v>
      </c>
      <c r="Z9" s="15">
        <f>[5]Outubro!$K$29</f>
        <v>0</v>
      </c>
      <c r="AA9" s="15">
        <f>[5]Outubro!$K$30</f>
        <v>14.999999999999998</v>
      </c>
      <c r="AB9" s="15">
        <f>[5]Outubro!$K$31</f>
        <v>6.6</v>
      </c>
      <c r="AC9" s="15">
        <f>[5]Outubro!$K$32</f>
        <v>21.2</v>
      </c>
      <c r="AD9" s="15">
        <f>[5]Outubro!$K$33</f>
        <v>0</v>
      </c>
      <c r="AE9" s="15">
        <f>[5]Outubro!$K$34</f>
        <v>2.2000000000000002</v>
      </c>
      <c r="AF9" s="135">
        <f>[5]Outubro!$K$35</f>
        <v>2</v>
      </c>
      <c r="AG9" s="139">
        <f t="shared" ref="AG9" si="5">SUM(B9:AF9)</f>
        <v>172.6</v>
      </c>
      <c r="AH9" s="89">
        <f t="shared" ref="AH9" si="6">MAX(B9:AF9)</f>
        <v>49.20000000000001</v>
      </c>
      <c r="AI9" s="162">
        <f t="shared" si="1"/>
        <v>16</v>
      </c>
      <c r="AJ9" s="154">
        <f t="shared" si="3"/>
        <v>5.5677419354838706</v>
      </c>
    </row>
    <row r="10" spans="1:38" ht="17.100000000000001" customHeight="1" x14ac:dyDescent="0.2">
      <c r="A10" s="85" t="s">
        <v>2</v>
      </c>
      <c r="B10" s="82">
        <f>[6]Outubro!$K$5</f>
        <v>0</v>
      </c>
      <c r="C10" s="15">
        <f>[6]Outubro!$K$6</f>
        <v>53.800000000000004</v>
      </c>
      <c r="D10" s="15">
        <f>[6]Outubro!$K$7</f>
        <v>0</v>
      </c>
      <c r="E10" s="15">
        <f>[6]Outubro!$K$8</f>
        <v>0</v>
      </c>
      <c r="F10" s="15">
        <f>[6]Outubro!$K$9</f>
        <v>0</v>
      </c>
      <c r="G10" s="15">
        <f>[6]Outubro!$K$10</f>
        <v>0</v>
      </c>
      <c r="H10" s="15">
        <f>[6]Outubro!$K$11</f>
        <v>13.8</v>
      </c>
      <c r="I10" s="15">
        <f>[6]Outubro!$K$12</f>
        <v>1.2</v>
      </c>
      <c r="J10" s="15">
        <f>[6]Outubro!$K$13</f>
        <v>0</v>
      </c>
      <c r="K10" s="15">
        <f>[6]Outubro!$K$14</f>
        <v>0</v>
      </c>
      <c r="L10" s="15">
        <f>[6]Outubro!$K$15</f>
        <v>0</v>
      </c>
      <c r="M10" s="15">
        <f>[6]Outubro!$K$16</f>
        <v>0</v>
      </c>
      <c r="N10" s="15">
        <f>[6]Outubro!$K$17</f>
        <v>19.2</v>
      </c>
      <c r="O10" s="15">
        <f>[6]Outubro!$K$18</f>
        <v>0</v>
      </c>
      <c r="P10" s="15">
        <f>[6]Outubro!$K$19</f>
        <v>0</v>
      </c>
      <c r="Q10" s="15">
        <f>[6]Outubro!$K$20</f>
        <v>0</v>
      </c>
      <c r="R10" s="15">
        <f>[6]Outubro!$K$21</f>
        <v>0</v>
      </c>
      <c r="S10" s="15">
        <f>[6]Outubro!$K$22</f>
        <v>1.2</v>
      </c>
      <c r="T10" s="15">
        <f>[6]Outubro!$K$23</f>
        <v>18.8</v>
      </c>
      <c r="U10" s="15">
        <f>[6]Outubro!$K$24</f>
        <v>6.8</v>
      </c>
      <c r="V10" s="15">
        <f>[6]Outubro!$K$25</f>
        <v>1.4</v>
      </c>
      <c r="W10" s="15">
        <f>[6]Outubro!$K$26</f>
        <v>61.8</v>
      </c>
      <c r="X10" s="15">
        <f>[6]Outubro!$K$27</f>
        <v>0</v>
      </c>
      <c r="Y10" s="15">
        <f>[6]Outubro!$K$28</f>
        <v>0</v>
      </c>
      <c r="Z10" s="15">
        <f>[6]Outubro!$K$29</f>
        <v>0.2</v>
      </c>
      <c r="AA10" s="15">
        <f>[6]Outubro!$K$30</f>
        <v>0.2</v>
      </c>
      <c r="AB10" s="15">
        <f>[6]Outubro!$K$31</f>
        <v>0</v>
      </c>
      <c r="AC10" s="15">
        <f>[6]Outubro!$K$32</f>
        <v>21.799999999999997</v>
      </c>
      <c r="AD10" s="15">
        <f>[6]Outubro!$K$33</f>
        <v>0.2</v>
      </c>
      <c r="AE10" s="15">
        <f>[6]Outubro!$K$34</f>
        <v>27.799999999999997</v>
      </c>
      <c r="AF10" s="135">
        <f>[6]Outubro!$K$35</f>
        <v>0.4</v>
      </c>
      <c r="AG10" s="139">
        <f t="shared" si="2"/>
        <v>228.6</v>
      </c>
      <c r="AH10" s="89">
        <f t="shared" si="4"/>
        <v>61.8</v>
      </c>
      <c r="AI10" s="162">
        <f t="shared" si="1"/>
        <v>16</v>
      </c>
      <c r="AJ10" s="154">
        <f t="shared" si="3"/>
        <v>7.3741935483870966</v>
      </c>
    </row>
    <row r="11" spans="1:38" ht="17.100000000000001" customHeight="1" x14ac:dyDescent="0.2">
      <c r="A11" s="85" t="s">
        <v>3</v>
      </c>
      <c r="B11" s="82">
        <f>[7]Outubro!$K$5</f>
        <v>0</v>
      </c>
      <c r="C11" s="15">
        <f>[7]Outubro!$K$6</f>
        <v>20.399999999999999</v>
      </c>
      <c r="D11" s="15">
        <f>[7]Outubro!$K$7</f>
        <v>0.2</v>
      </c>
      <c r="E11" s="15">
        <f>[7]Outubro!$K$8</f>
        <v>0</v>
      </c>
      <c r="F11" s="15">
        <f>[7]Outubro!$K$9</f>
        <v>0.6</v>
      </c>
      <c r="G11" s="15">
        <f>[7]Outubro!$K$10</f>
        <v>0</v>
      </c>
      <c r="H11" s="15">
        <f>[7]Outubro!$K$11</f>
        <v>0</v>
      </c>
      <c r="I11" s="15">
        <f>[7]Outubro!$K$12</f>
        <v>0</v>
      </c>
      <c r="J11" s="15">
        <f>[7]Outubro!$K$13</f>
        <v>0</v>
      </c>
      <c r="K11" s="15">
        <f>[7]Outubro!$K$14</f>
        <v>0</v>
      </c>
      <c r="L11" s="15">
        <f>[7]Outubro!$K$15</f>
        <v>0</v>
      </c>
      <c r="M11" s="15">
        <f>[7]Outubro!$K$16</f>
        <v>0</v>
      </c>
      <c r="N11" s="15">
        <f>[7]Outubro!$K$17</f>
        <v>0</v>
      </c>
      <c r="O11" s="15">
        <f>[7]Outubro!$K$18</f>
        <v>0</v>
      </c>
      <c r="P11" s="15">
        <f>[7]Outubro!$K$19</f>
        <v>0</v>
      </c>
      <c r="Q11" s="15">
        <f>[7]Outubro!$K$20</f>
        <v>0</v>
      </c>
      <c r="R11" s="15">
        <f>[7]Outubro!$K$21</f>
        <v>0</v>
      </c>
      <c r="S11" s="15">
        <f>[7]Outubro!$K$22</f>
        <v>0</v>
      </c>
      <c r="T11" s="15">
        <f>[7]Outubro!$K$23</f>
        <v>0</v>
      </c>
      <c r="U11" s="15">
        <f>[7]Outubro!$K$24</f>
        <v>5.8000000000000007</v>
      </c>
      <c r="V11" s="15">
        <f>[7]Outubro!$K$25</f>
        <v>0.6</v>
      </c>
      <c r="W11" s="15">
        <f>[7]Outubro!$K$26</f>
        <v>6.0000000000000009</v>
      </c>
      <c r="X11" s="15">
        <f>[7]Outubro!$K$27</f>
        <v>0</v>
      </c>
      <c r="Y11" s="15">
        <f>[7]Outubro!$K$28</f>
        <v>0</v>
      </c>
      <c r="Z11" s="15">
        <f>[7]Outubro!$K$29</f>
        <v>0</v>
      </c>
      <c r="AA11" s="15">
        <f>[7]Outubro!$K$30</f>
        <v>6</v>
      </c>
      <c r="AB11" s="15">
        <f>[7]Outubro!$K$31</f>
        <v>53.2</v>
      </c>
      <c r="AC11" s="15">
        <f>[7]Outubro!$K$32</f>
        <v>2</v>
      </c>
      <c r="AD11" s="15">
        <f>[7]Outubro!$K$33</f>
        <v>0</v>
      </c>
      <c r="AE11" s="15">
        <f>[7]Outubro!$K$34</f>
        <v>0.2</v>
      </c>
      <c r="AF11" s="135">
        <f>[7]Outubro!$K$35</f>
        <v>0</v>
      </c>
      <c r="AG11" s="139">
        <f t="shared" si="2"/>
        <v>95.000000000000014</v>
      </c>
      <c r="AH11" s="89">
        <f t="shared" si="4"/>
        <v>53.2</v>
      </c>
      <c r="AI11" s="162">
        <f t="shared" si="1"/>
        <v>21</v>
      </c>
      <c r="AJ11" s="154">
        <f t="shared" si="3"/>
        <v>3.0645161290322585</v>
      </c>
    </row>
    <row r="12" spans="1:38" ht="17.100000000000001" customHeight="1" x14ac:dyDescent="0.2">
      <c r="A12" s="85" t="s">
        <v>4</v>
      </c>
      <c r="B12" s="82">
        <f>[8]Outubro!$K$5</f>
        <v>0</v>
      </c>
      <c r="C12" s="15">
        <f>[8]Outubro!$K$6</f>
        <v>44</v>
      </c>
      <c r="D12" s="15">
        <f>[8]Outubro!$K$7</f>
        <v>0.4</v>
      </c>
      <c r="E12" s="15">
        <f>[8]Outubro!$K$8</f>
        <v>0</v>
      </c>
      <c r="F12" s="15">
        <f>[8]Outubro!$K$9</f>
        <v>0.6</v>
      </c>
      <c r="G12" s="15">
        <f>[8]Outubro!$K$10</f>
        <v>0</v>
      </c>
      <c r="H12" s="15">
        <f>[8]Outubro!$K$11</f>
        <v>0</v>
      </c>
      <c r="I12" s="15">
        <f>[8]Outubro!$K$12</f>
        <v>0</v>
      </c>
      <c r="J12" s="15">
        <f>[8]Outubro!$K$13</f>
        <v>0</v>
      </c>
      <c r="K12" s="15">
        <f>[8]Outubro!$K$14</f>
        <v>0</v>
      </c>
      <c r="L12" s="15">
        <f>[8]Outubro!$K$15</f>
        <v>0</v>
      </c>
      <c r="M12" s="15">
        <f>[8]Outubro!$K$16</f>
        <v>0</v>
      </c>
      <c r="N12" s="15">
        <f>[8]Outubro!$K$17</f>
        <v>0</v>
      </c>
      <c r="O12" s="15">
        <f>[8]Outubro!$K$18</f>
        <v>0</v>
      </c>
      <c r="P12" s="15">
        <f>[8]Outubro!$K$19</f>
        <v>0</v>
      </c>
      <c r="Q12" s="15">
        <f>[8]Outubro!$K$20</f>
        <v>0</v>
      </c>
      <c r="R12" s="15">
        <f>[8]Outubro!$K$21</f>
        <v>0</v>
      </c>
      <c r="S12" s="15">
        <f>[8]Outubro!$K$22</f>
        <v>0</v>
      </c>
      <c r="T12" s="15">
        <f>[8]Outubro!$K$23</f>
        <v>1</v>
      </c>
      <c r="U12" s="15">
        <f>[8]Outubro!$K$24</f>
        <v>12.999999999999998</v>
      </c>
      <c r="V12" s="15">
        <f>[8]Outubro!$K$25</f>
        <v>0</v>
      </c>
      <c r="W12" s="15">
        <f>[8]Outubro!$K$26</f>
        <v>0</v>
      </c>
      <c r="X12" s="15">
        <f>[8]Outubro!$K$27</f>
        <v>0</v>
      </c>
      <c r="Y12" s="15">
        <f>[8]Outubro!$K$28</f>
        <v>0</v>
      </c>
      <c r="Z12" s="15">
        <f>[8]Outubro!$K$29</f>
        <v>0</v>
      </c>
      <c r="AA12" s="15">
        <f>[8]Outubro!$K$30</f>
        <v>1</v>
      </c>
      <c r="AB12" s="15">
        <f>[8]Outubro!$K$31</f>
        <v>0</v>
      </c>
      <c r="AC12" s="15">
        <f>[8]Outubro!$K$32</f>
        <v>0</v>
      </c>
      <c r="AD12" s="15">
        <f>[8]Outubro!$K$33</f>
        <v>0</v>
      </c>
      <c r="AE12" s="15">
        <f>[8]Outubro!$K$34</f>
        <v>0.2</v>
      </c>
      <c r="AF12" s="135">
        <f>[8]Outubro!$K$35</f>
        <v>1.2</v>
      </c>
      <c r="AG12" s="139">
        <f t="shared" si="2"/>
        <v>61.400000000000006</v>
      </c>
      <c r="AH12" s="89">
        <f t="shared" si="4"/>
        <v>44</v>
      </c>
      <c r="AI12" s="162">
        <f t="shared" si="1"/>
        <v>23</v>
      </c>
      <c r="AJ12" s="154">
        <f t="shared" si="3"/>
        <v>1.9806451612903229</v>
      </c>
    </row>
    <row r="13" spans="1:38" ht="17.100000000000001" customHeight="1" x14ac:dyDescent="0.2">
      <c r="A13" s="85" t="s">
        <v>5</v>
      </c>
      <c r="B13" s="82">
        <f>[9]Outubro!$K$5</f>
        <v>0</v>
      </c>
      <c r="C13" s="15">
        <f>[9]Outubro!$K$6</f>
        <v>32.600000000000009</v>
      </c>
      <c r="D13" s="15">
        <f>[9]Outubro!$K$7</f>
        <v>0</v>
      </c>
      <c r="E13" s="15">
        <f>[9]Outubro!$K$8</f>
        <v>0</v>
      </c>
      <c r="F13" s="15">
        <f>[9]Outubro!$K$9</f>
        <v>0</v>
      </c>
      <c r="G13" s="15">
        <f>[9]Outubro!$K$10</f>
        <v>0</v>
      </c>
      <c r="H13" s="15">
        <f>[9]Outubro!$K$11</f>
        <v>2.2000000000000002</v>
      </c>
      <c r="I13" s="15">
        <f>[9]Outubro!$K$12</f>
        <v>0</v>
      </c>
      <c r="J13" s="15">
        <f>[9]Outubro!$K$13</f>
        <v>0</v>
      </c>
      <c r="K13" s="15">
        <f>[9]Outubro!$K$14</f>
        <v>0</v>
      </c>
      <c r="L13" s="15">
        <f>[9]Outubro!$K$15</f>
        <v>0</v>
      </c>
      <c r="M13" s="15">
        <f>[9]Outubro!$K$16</f>
        <v>0</v>
      </c>
      <c r="N13" s="15">
        <f>[9]Outubro!$K$17</f>
        <v>0</v>
      </c>
      <c r="O13" s="15">
        <f>[9]Outubro!$K$18</f>
        <v>0</v>
      </c>
      <c r="P13" s="15">
        <f>[9]Outubro!$K$19</f>
        <v>0</v>
      </c>
      <c r="Q13" s="15">
        <f>[9]Outubro!$K$20</f>
        <v>0</v>
      </c>
      <c r="R13" s="15">
        <f>[9]Outubro!$K$21</f>
        <v>0</v>
      </c>
      <c r="S13" s="15">
        <f>[9]Outubro!$K$22</f>
        <v>0</v>
      </c>
      <c r="T13" s="15">
        <f>[9]Outubro!$K$23</f>
        <v>0</v>
      </c>
      <c r="U13" s="15">
        <f>[9]Outubro!$K$24</f>
        <v>0</v>
      </c>
      <c r="V13" s="15">
        <f>[9]Outubro!$K$25</f>
        <v>0</v>
      </c>
      <c r="W13" s="15">
        <f>[9]Outubro!$K$26</f>
        <v>10</v>
      </c>
      <c r="X13" s="15">
        <f>[9]Outubro!$K$27</f>
        <v>0</v>
      </c>
      <c r="Y13" s="15">
        <f>[9]Outubro!$K$28</f>
        <v>0</v>
      </c>
      <c r="Z13" s="15">
        <f>[9]Outubro!$K$29</f>
        <v>0</v>
      </c>
      <c r="AA13" s="15">
        <f>[9]Outubro!$K$30</f>
        <v>0</v>
      </c>
      <c r="AB13" s="15">
        <f>[9]Outubro!$K$31</f>
        <v>1.5999999999999999</v>
      </c>
      <c r="AC13" s="15">
        <f>[9]Outubro!$K$32</f>
        <v>3.8000000000000007</v>
      </c>
      <c r="AD13" s="15">
        <f>[9]Outubro!$K$33</f>
        <v>0</v>
      </c>
      <c r="AE13" s="15">
        <f>[9]Outubro!$K$34</f>
        <v>0</v>
      </c>
      <c r="AF13" s="135">
        <f>[9]Outubro!$K$35</f>
        <v>10.799999999999997</v>
      </c>
      <c r="AG13" s="139">
        <f t="shared" si="2"/>
        <v>61.000000000000014</v>
      </c>
      <c r="AH13" s="89">
        <f t="shared" si="4"/>
        <v>32.600000000000009</v>
      </c>
      <c r="AI13" s="162">
        <f t="shared" si="1"/>
        <v>25</v>
      </c>
      <c r="AJ13" s="154">
        <f t="shared" si="3"/>
        <v>1.9677419354838714</v>
      </c>
    </row>
    <row r="14" spans="1:38" ht="17.100000000000001" customHeight="1" x14ac:dyDescent="0.2">
      <c r="A14" s="85" t="s">
        <v>45</v>
      </c>
      <c r="B14" s="82">
        <f>[10]Outubro!$K$5</f>
        <v>0</v>
      </c>
      <c r="C14" s="15">
        <f>[10]Outubro!$K$6</f>
        <v>15.399999999999999</v>
      </c>
      <c r="D14" s="15">
        <f>[10]Outubro!$K$7</f>
        <v>0</v>
      </c>
      <c r="E14" s="15">
        <f>[10]Outubro!$K$8</f>
        <v>0</v>
      </c>
      <c r="F14" s="15">
        <f>[10]Outubro!$K$9</f>
        <v>0.8</v>
      </c>
      <c r="G14" s="15">
        <f>[10]Outubro!$K$10</f>
        <v>0.8</v>
      </c>
      <c r="H14" s="15">
        <f>[10]Outubro!$K$11</f>
        <v>0</v>
      </c>
      <c r="I14" s="15">
        <f>[10]Outubro!$K$12</f>
        <v>0</v>
      </c>
      <c r="J14" s="15">
        <f>[10]Outubro!$K$13</f>
        <v>0</v>
      </c>
      <c r="K14" s="15">
        <f>[10]Outubro!$K$14</f>
        <v>0</v>
      </c>
      <c r="L14" s="15">
        <f>[10]Outubro!$K$15</f>
        <v>0</v>
      </c>
      <c r="M14" s="15">
        <f>[10]Outubro!$K$16</f>
        <v>0</v>
      </c>
      <c r="N14" s="15">
        <f>[10]Outubro!$K$17</f>
        <v>0</v>
      </c>
      <c r="O14" s="15">
        <f>[10]Outubro!$K$18</f>
        <v>0</v>
      </c>
      <c r="P14" s="15">
        <f>[10]Outubro!$K$19</f>
        <v>0</v>
      </c>
      <c r="Q14" s="15">
        <f>[10]Outubro!$K$20</f>
        <v>0</v>
      </c>
      <c r="R14" s="15">
        <f>[10]Outubro!$K$21</f>
        <v>0</v>
      </c>
      <c r="S14" s="15">
        <f>[10]Outubro!$K$22</f>
        <v>0</v>
      </c>
      <c r="T14" s="15">
        <f>[10]Outubro!$K$23</f>
        <v>0</v>
      </c>
      <c r="U14" s="15">
        <f>[10]Outubro!$K$24</f>
        <v>0</v>
      </c>
      <c r="V14" s="15">
        <f>[10]Outubro!$K$25</f>
        <v>0.2</v>
      </c>
      <c r="W14" s="15">
        <f>[10]Outubro!$K$26</f>
        <v>0</v>
      </c>
      <c r="X14" s="15">
        <f>[10]Outubro!$K$27</f>
        <v>0</v>
      </c>
      <c r="Y14" s="15">
        <f>[10]Outubro!$K$28</f>
        <v>0</v>
      </c>
      <c r="Z14" s="15">
        <f>[10]Outubro!$K$29</f>
        <v>0</v>
      </c>
      <c r="AA14" s="15">
        <f>[10]Outubro!$K$30</f>
        <v>0</v>
      </c>
      <c r="AB14" s="15">
        <f>[10]Outubro!$K$31</f>
        <v>0</v>
      </c>
      <c r="AC14" s="15">
        <f>[10]Outubro!$K$32</f>
        <v>0</v>
      </c>
      <c r="AD14" s="15">
        <f>[10]Outubro!$K$33</f>
        <v>0</v>
      </c>
      <c r="AE14" s="15">
        <f>[10]Outubro!$K$34</f>
        <v>0</v>
      </c>
      <c r="AF14" s="135">
        <f>[10]Outubro!$K$35</f>
        <v>0</v>
      </c>
      <c r="AG14" s="139">
        <f>SUM(B14:AF14)</f>
        <v>17.2</v>
      </c>
      <c r="AH14" s="89">
        <f>MAX(B14:AF14)</f>
        <v>15.399999999999999</v>
      </c>
      <c r="AI14" s="162">
        <f t="shared" si="1"/>
        <v>27</v>
      </c>
      <c r="AJ14" s="154">
        <f t="shared" si="3"/>
        <v>0.55483870967741933</v>
      </c>
      <c r="AL14" s="17" t="s">
        <v>49</v>
      </c>
    </row>
    <row r="15" spans="1:38" ht="17.100000000000001" customHeight="1" x14ac:dyDescent="0.2">
      <c r="A15" s="85" t="s">
        <v>6</v>
      </c>
      <c r="B15" s="82">
        <f>[11]Outubro!$K$5</f>
        <v>0</v>
      </c>
      <c r="C15" s="15">
        <f>[11]Outubro!$K$6</f>
        <v>92.200000000000017</v>
      </c>
      <c r="D15" s="15">
        <f>[11]Outubro!$K$7</f>
        <v>0.60000000000000009</v>
      </c>
      <c r="E15" s="15">
        <f>[11]Outubro!$K$8</f>
        <v>0</v>
      </c>
      <c r="F15" s="15">
        <f>[11]Outubro!$K$9</f>
        <v>0</v>
      </c>
      <c r="G15" s="15">
        <f>[11]Outubro!$K$10</f>
        <v>0</v>
      </c>
      <c r="H15" s="15">
        <f>[11]Outubro!$K$11</f>
        <v>2.2000000000000002</v>
      </c>
      <c r="I15" s="15">
        <f>[11]Outubro!$K$12</f>
        <v>0</v>
      </c>
      <c r="J15" s="15">
        <f>[11]Outubro!$K$13</f>
        <v>0</v>
      </c>
      <c r="K15" s="15">
        <f>[11]Outubro!$K$14</f>
        <v>0</v>
      </c>
      <c r="L15" s="15">
        <f>[11]Outubro!$K$15</f>
        <v>0.6</v>
      </c>
      <c r="M15" s="15">
        <f>[11]Outubro!$K$16</f>
        <v>0</v>
      </c>
      <c r="N15" s="15">
        <f>[11]Outubro!$K$17</f>
        <v>0</v>
      </c>
      <c r="O15" s="15">
        <f>[11]Outubro!$K$18</f>
        <v>0</v>
      </c>
      <c r="P15" s="15">
        <f>[11]Outubro!$K$19</f>
        <v>0</v>
      </c>
      <c r="Q15" s="15">
        <f>[11]Outubro!$K$20</f>
        <v>0</v>
      </c>
      <c r="R15" s="15">
        <f>[11]Outubro!$K$21</f>
        <v>1</v>
      </c>
      <c r="S15" s="15">
        <f>[11]Outubro!$K$22</f>
        <v>0</v>
      </c>
      <c r="T15" s="15">
        <f>[11]Outubro!$K$23</f>
        <v>0.2</v>
      </c>
      <c r="U15" s="15">
        <f>[11]Outubro!$K$24</f>
        <v>2</v>
      </c>
      <c r="V15" s="15">
        <f>[11]Outubro!$K$25</f>
        <v>0</v>
      </c>
      <c r="W15" s="15">
        <f>[11]Outubro!$K$26</f>
        <v>0.4</v>
      </c>
      <c r="X15" s="15">
        <f>[11]Outubro!$K$27</f>
        <v>0</v>
      </c>
      <c r="Y15" s="15">
        <f>[11]Outubro!$K$28</f>
        <v>0</v>
      </c>
      <c r="Z15" s="15">
        <f>[11]Outubro!$K$29</f>
        <v>0</v>
      </c>
      <c r="AA15" s="15">
        <f>[11]Outubro!$K$30</f>
        <v>0</v>
      </c>
      <c r="AB15" s="15">
        <f>[11]Outubro!$K$31</f>
        <v>3.6</v>
      </c>
      <c r="AC15" s="15">
        <f>[11]Outubro!$K$32</f>
        <v>9.9999999999999982</v>
      </c>
      <c r="AD15" s="15">
        <f>[11]Outubro!$K$33</f>
        <v>0</v>
      </c>
      <c r="AE15" s="15">
        <f>[11]Outubro!$K$34</f>
        <v>0.2</v>
      </c>
      <c r="AF15" s="135">
        <f>[11]Outubro!$K$35</f>
        <v>35</v>
      </c>
      <c r="AG15" s="139">
        <f t="shared" si="2"/>
        <v>148</v>
      </c>
      <c r="AH15" s="89">
        <f t="shared" si="4"/>
        <v>92.200000000000017</v>
      </c>
      <c r="AI15" s="162">
        <f t="shared" si="1"/>
        <v>19</v>
      </c>
      <c r="AJ15" s="154">
        <f t="shared" si="3"/>
        <v>4.774193548387097</v>
      </c>
    </row>
    <row r="16" spans="1:38" ht="17.100000000000001" customHeight="1" x14ac:dyDescent="0.2">
      <c r="A16" s="85" t="s">
        <v>7</v>
      </c>
      <c r="B16" s="82">
        <f>[12]Outubro!$K$5</f>
        <v>12.4</v>
      </c>
      <c r="C16" s="15">
        <f>[12]Outubro!$K$6</f>
        <v>27.599999999999994</v>
      </c>
      <c r="D16" s="15">
        <f>[12]Outubro!$K$7</f>
        <v>0</v>
      </c>
      <c r="E16" s="15">
        <f>[12]Outubro!$K$8</f>
        <v>0</v>
      </c>
      <c r="F16" s="15">
        <f>[12]Outubro!$K$9</f>
        <v>0</v>
      </c>
      <c r="G16" s="15">
        <f>[12]Outubro!$K$10</f>
        <v>0.6</v>
      </c>
      <c r="H16" s="15">
        <f>[12]Outubro!$K$11</f>
        <v>0</v>
      </c>
      <c r="I16" s="15">
        <f>[12]Outubro!$K$12</f>
        <v>10.199999999999999</v>
      </c>
      <c r="J16" s="15">
        <f>[12]Outubro!$K$13</f>
        <v>0</v>
      </c>
      <c r="K16" s="15">
        <f>[12]Outubro!$K$14</f>
        <v>0</v>
      </c>
      <c r="L16" s="15">
        <f>[12]Outubro!$K$15</f>
        <v>3.6</v>
      </c>
      <c r="M16" s="15">
        <f>[12]Outubro!$K$16</f>
        <v>4.2</v>
      </c>
      <c r="N16" s="15">
        <f>[12]Outubro!$K$17</f>
        <v>0</v>
      </c>
      <c r="O16" s="15">
        <f>[12]Outubro!$K$18</f>
        <v>0</v>
      </c>
      <c r="P16" s="15">
        <f>[12]Outubro!$K$19</f>
        <v>0</v>
      </c>
      <c r="Q16" s="15">
        <f>[12]Outubro!$K$20</f>
        <v>0</v>
      </c>
      <c r="R16" s="15">
        <f>[12]Outubro!$K$21</f>
        <v>0</v>
      </c>
      <c r="S16" s="15">
        <f>[12]Outubro!$K$22</f>
        <v>0</v>
      </c>
      <c r="T16" s="15">
        <f>[12]Outubro!$K$23</f>
        <v>1.5999999999999999</v>
      </c>
      <c r="U16" s="15">
        <f>[12]Outubro!$K$24</f>
        <v>2</v>
      </c>
      <c r="V16" s="15">
        <f>[12]Outubro!$K$25</f>
        <v>3</v>
      </c>
      <c r="W16" s="15">
        <f>[12]Outubro!$K$26</f>
        <v>29.8</v>
      </c>
      <c r="X16" s="15">
        <f>[12]Outubro!$K$27</f>
        <v>0.60000000000000009</v>
      </c>
      <c r="Y16" s="15">
        <f>[12]Outubro!$K$28</f>
        <v>0.2</v>
      </c>
      <c r="Z16" s="15">
        <f>[12]Outubro!$K$29</f>
        <v>0</v>
      </c>
      <c r="AA16" s="15">
        <f>[12]Outubro!$K$30</f>
        <v>0.2</v>
      </c>
      <c r="AB16" s="15">
        <f>[12]Outubro!$K$31</f>
        <v>0</v>
      </c>
      <c r="AC16" s="15">
        <f>[12]Outubro!$K$32</f>
        <v>0</v>
      </c>
      <c r="AD16" s="15">
        <f>[12]Outubro!$K$33</f>
        <v>0.2</v>
      </c>
      <c r="AE16" s="15">
        <f>[12]Outubro!$K$34</f>
        <v>0</v>
      </c>
      <c r="AF16" s="135">
        <f>[12]Outubro!$K$35</f>
        <v>0</v>
      </c>
      <c r="AG16" s="139">
        <f t="shared" si="2"/>
        <v>96.2</v>
      </c>
      <c r="AH16" s="89">
        <f t="shared" si="4"/>
        <v>29.8</v>
      </c>
      <c r="AI16" s="162">
        <f t="shared" si="1"/>
        <v>17</v>
      </c>
      <c r="AJ16" s="154">
        <f t="shared" si="3"/>
        <v>3.1032258064516132</v>
      </c>
    </row>
    <row r="17" spans="1:38" ht="17.100000000000001" customHeight="1" x14ac:dyDescent="0.2">
      <c r="A17" s="85" t="s">
        <v>8</v>
      </c>
      <c r="B17" s="82">
        <f>[13]Outubro!$K$5</f>
        <v>14.399999999999999</v>
      </c>
      <c r="C17" s="15">
        <f>[13]Outubro!$K$6</f>
        <v>14.999999999999996</v>
      </c>
      <c r="D17" s="15">
        <f>[13]Outubro!$K$7</f>
        <v>0</v>
      </c>
      <c r="E17" s="15">
        <f>[13]Outubro!$K$8</f>
        <v>0</v>
      </c>
      <c r="F17" s="15">
        <f>[13]Outubro!$K$9</f>
        <v>0</v>
      </c>
      <c r="G17" s="15">
        <f>[13]Outubro!$K$10</f>
        <v>0.4</v>
      </c>
      <c r="H17" s="15">
        <f>[13]Outubro!$K$11</f>
        <v>4.3999999999999995</v>
      </c>
      <c r="I17" s="15">
        <f>[13]Outubro!$K$12</f>
        <v>51.8</v>
      </c>
      <c r="J17" s="15">
        <f>[13]Outubro!$K$13</f>
        <v>0</v>
      </c>
      <c r="K17" s="15">
        <f>[13]Outubro!$K$14</f>
        <v>0.8</v>
      </c>
      <c r="L17" s="15">
        <f>[13]Outubro!$K$15</f>
        <v>2.2000000000000002</v>
      </c>
      <c r="M17" s="15">
        <f>[13]Outubro!$K$16</f>
        <v>0</v>
      </c>
      <c r="N17" s="15">
        <f>[13]Outubro!$K$17</f>
        <v>0</v>
      </c>
      <c r="O17" s="15">
        <f>[13]Outubro!$K$18</f>
        <v>0</v>
      </c>
      <c r="P17" s="15">
        <f>[13]Outubro!$K$19</f>
        <v>0</v>
      </c>
      <c r="Q17" s="15">
        <f>[13]Outubro!$K$20</f>
        <v>0</v>
      </c>
      <c r="R17" s="15">
        <f>[13]Outubro!$K$21</f>
        <v>0</v>
      </c>
      <c r="S17" s="15">
        <f>[13]Outubro!$K$22</f>
        <v>0</v>
      </c>
      <c r="T17" s="15">
        <f>[13]Outubro!$K$23</f>
        <v>8.8000000000000007</v>
      </c>
      <c r="U17" s="15">
        <f>[13]Outubro!$K$24</f>
        <v>0</v>
      </c>
      <c r="V17" s="15">
        <f>[13]Outubro!$K$25</f>
        <v>6.6000000000000014</v>
      </c>
      <c r="W17" s="15">
        <f>[13]Outubro!$K$26</f>
        <v>52.8</v>
      </c>
      <c r="X17" s="15">
        <f>[13]Outubro!$K$27</f>
        <v>0</v>
      </c>
      <c r="Y17" s="15">
        <f>[13]Outubro!$K$28</f>
        <v>0</v>
      </c>
      <c r="Z17" s="15">
        <f>[13]Outubro!$K$29</f>
        <v>0</v>
      </c>
      <c r="AA17" s="15">
        <f>[13]Outubro!$K$30</f>
        <v>14.599999999999996</v>
      </c>
      <c r="AB17" s="15">
        <f>[13]Outubro!$K$31</f>
        <v>3.0000000000000004</v>
      </c>
      <c r="AC17" s="15">
        <f>[13]Outubro!$K$32</f>
        <v>0</v>
      </c>
      <c r="AD17" s="15">
        <f>[13]Outubro!$K$33</f>
        <v>4.5999999999999996</v>
      </c>
      <c r="AE17" s="15">
        <f>[13]Outubro!$K$34</f>
        <v>133.79999999999998</v>
      </c>
      <c r="AF17" s="135">
        <f>[13]Outubro!$K$35</f>
        <v>0.2</v>
      </c>
      <c r="AG17" s="139">
        <f t="shared" si="2"/>
        <v>313.39999999999992</v>
      </c>
      <c r="AH17" s="89">
        <f t="shared" si="4"/>
        <v>133.79999999999998</v>
      </c>
      <c r="AI17" s="162">
        <f t="shared" si="1"/>
        <v>16</v>
      </c>
      <c r="AJ17" s="154">
        <f t="shared" si="3"/>
        <v>10.109677419354837</v>
      </c>
      <c r="AK17" s="17" t="s">
        <v>49</v>
      </c>
    </row>
    <row r="18" spans="1:38" ht="17.100000000000001" customHeight="1" x14ac:dyDescent="0.2">
      <c r="A18" s="85" t="s">
        <v>9</v>
      </c>
      <c r="B18" s="82">
        <f>[14]Outubro!$K$5</f>
        <v>26.8</v>
      </c>
      <c r="C18" s="15">
        <f>[14]Outubro!$K$6</f>
        <v>28.199999999999996</v>
      </c>
      <c r="D18" s="15">
        <f>[14]Outubro!$K$7</f>
        <v>0</v>
      </c>
      <c r="E18" s="15">
        <f>[14]Outubro!$K$8</f>
        <v>0</v>
      </c>
      <c r="F18" s="15">
        <f>[14]Outubro!$K$9</f>
        <v>0</v>
      </c>
      <c r="G18" s="15">
        <f>[14]Outubro!$K$10</f>
        <v>0</v>
      </c>
      <c r="H18" s="15">
        <f>[14]Outubro!$K$11</f>
        <v>0</v>
      </c>
      <c r="I18" s="15">
        <f>[14]Outubro!$K$12</f>
        <v>15.2</v>
      </c>
      <c r="J18" s="15">
        <f>[14]Outubro!$K$13</f>
        <v>0</v>
      </c>
      <c r="K18" s="15">
        <f>[14]Outubro!$K$14</f>
        <v>0.2</v>
      </c>
      <c r="L18" s="15">
        <f>[14]Outubro!$K$15</f>
        <v>0</v>
      </c>
      <c r="M18" s="15">
        <f>[14]Outubro!$K$16</f>
        <v>0.2</v>
      </c>
      <c r="N18" s="15">
        <f>[14]Outubro!$K$17</f>
        <v>0</v>
      </c>
      <c r="O18" s="15">
        <f>[14]Outubro!$K$18</f>
        <v>0</v>
      </c>
      <c r="P18" s="15">
        <f>[14]Outubro!$K$19</f>
        <v>0</v>
      </c>
      <c r="Q18" s="15" t="str">
        <f>[14]Outubro!$K$20</f>
        <v>*</v>
      </c>
      <c r="R18" s="15" t="str">
        <f>[14]Outubro!$K$21</f>
        <v>*</v>
      </c>
      <c r="S18" s="15" t="str">
        <f>[14]Outubro!$K$22</f>
        <v>*</v>
      </c>
      <c r="T18" s="15" t="str">
        <f>[14]Outubro!$K$23</f>
        <v>*</v>
      </c>
      <c r="U18" s="15" t="str">
        <f>[14]Outubro!$K$24</f>
        <v>*</v>
      </c>
      <c r="V18" s="15" t="str">
        <f>[14]Outubro!$K$25</f>
        <v>*</v>
      </c>
      <c r="W18" s="15" t="str">
        <f>[14]Outubro!$K$26</f>
        <v>*</v>
      </c>
      <c r="X18" s="15" t="str">
        <f>[14]Outubro!$K$27</f>
        <v>*</v>
      </c>
      <c r="Y18" s="15" t="str">
        <f>[14]Outubro!$K$28</f>
        <v>*</v>
      </c>
      <c r="Z18" s="15" t="str">
        <f>[14]Outubro!$K$29</f>
        <v>*</v>
      </c>
      <c r="AA18" s="15" t="str">
        <f>[14]Outubro!$K$30</f>
        <v>*</v>
      </c>
      <c r="AB18" s="15" t="str">
        <f>[14]Outubro!$K$31</f>
        <v>*</v>
      </c>
      <c r="AC18" s="15" t="str">
        <f>[14]Outubro!$K$32</f>
        <v>*</v>
      </c>
      <c r="AD18" s="15" t="str">
        <f>[14]Outubro!$K$33</f>
        <v>*</v>
      </c>
      <c r="AE18" s="15" t="str">
        <f>[14]Outubro!$K$34</f>
        <v>*</v>
      </c>
      <c r="AF18" s="135" t="str">
        <f>[14]Outubro!$K$35</f>
        <v>*</v>
      </c>
      <c r="AG18" s="139">
        <f t="shared" ref="AG18:AG32" si="7">SUM(B18:AF18)</f>
        <v>70.600000000000009</v>
      </c>
      <c r="AH18" s="89">
        <f t="shared" ref="AH18:AH32" si="8">MAX(B18:AF18)</f>
        <v>28.199999999999996</v>
      </c>
      <c r="AI18" s="162">
        <f t="shared" si="1"/>
        <v>10</v>
      </c>
      <c r="AJ18" s="154">
        <f t="shared" si="3"/>
        <v>4.706666666666667</v>
      </c>
      <c r="AK18" s="17" t="s">
        <v>49</v>
      </c>
    </row>
    <row r="19" spans="1:38" ht="17.100000000000001" customHeight="1" x14ac:dyDescent="0.2">
      <c r="A19" s="85" t="s">
        <v>44</v>
      </c>
      <c r="B19" s="82">
        <f>[15]Outubro!$K$5</f>
        <v>42.199999999999996</v>
      </c>
      <c r="C19" s="15">
        <f>[15]Outubro!$K$6</f>
        <v>24.599999999999998</v>
      </c>
      <c r="D19" s="15">
        <f>[15]Outubro!$K$7</f>
        <v>0</v>
      </c>
      <c r="E19" s="15">
        <f>[15]Outubro!$K$8</f>
        <v>0</v>
      </c>
      <c r="F19" s="15">
        <f>[15]Outubro!$K$9</f>
        <v>0</v>
      </c>
      <c r="G19" s="15">
        <f>[15]Outubro!$K$10</f>
        <v>0</v>
      </c>
      <c r="H19" s="15">
        <f>[15]Outubro!$K$11</f>
        <v>0</v>
      </c>
      <c r="I19" s="15">
        <f>[15]Outubro!$K$12</f>
        <v>0</v>
      </c>
      <c r="J19" s="15">
        <f>[15]Outubro!$K$13</f>
        <v>0</v>
      </c>
      <c r="K19" s="15">
        <f>[15]Outubro!$K$14</f>
        <v>0</v>
      </c>
      <c r="L19" s="15">
        <f>[15]Outubro!$K$15</f>
        <v>0</v>
      </c>
      <c r="M19" s="15">
        <f>[15]Outubro!$K$16</f>
        <v>0</v>
      </c>
      <c r="N19" s="15">
        <f>[15]Outubro!$K$17</f>
        <v>0</v>
      </c>
      <c r="O19" s="15">
        <f>[15]Outubro!$K$18</f>
        <v>0</v>
      </c>
      <c r="P19" s="15">
        <f>[15]Outubro!$K$19</f>
        <v>0</v>
      </c>
      <c r="Q19" s="15">
        <f>[15]Outubro!$K$20</f>
        <v>0</v>
      </c>
      <c r="R19" s="15">
        <f>[15]Outubro!$K$21</f>
        <v>0</v>
      </c>
      <c r="S19" s="15">
        <f>[15]Outubro!$K$22</f>
        <v>0</v>
      </c>
      <c r="T19" s="15">
        <f>[15]Outubro!$K$23</f>
        <v>10.399999999999999</v>
      </c>
      <c r="U19" s="15">
        <f>[15]Outubro!$K$24</f>
        <v>0.60000000000000009</v>
      </c>
      <c r="V19" s="15">
        <f>[15]Outubro!$K$25</f>
        <v>0</v>
      </c>
      <c r="W19" s="15">
        <f>[15]Outubro!$K$26</f>
        <v>76.40000000000002</v>
      </c>
      <c r="X19" s="15">
        <f>[15]Outubro!$K$27</f>
        <v>0.2</v>
      </c>
      <c r="Y19" s="15">
        <f>[15]Outubro!$K$28</f>
        <v>0</v>
      </c>
      <c r="Z19" s="15">
        <f>[15]Outubro!$K$29</f>
        <v>0</v>
      </c>
      <c r="AA19" s="15">
        <f>[15]Outubro!$K$30</f>
        <v>23.6</v>
      </c>
      <c r="AB19" s="15">
        <f>[15]Outubro!$K$31</f>
        <v>15.200000000000001</v>
      </c>
      <c r="AC19" s="15">
        <f>[15]Outubro!$K$32</f>
        <v>1</v>
      </c>
      <c r="AD19" s="15">
        <f>[15]Outubro!$K$33</f>
        <v>0</v>
      </c>
      <c r="AE19" s="15">
        <f>[15]Outubro!$K$34</f>
        <v>8</v>
      </c>
      <c r="AF19" s="135">
        <f>[15]Outubro!$K$35</f>
        <v>0.2</v>
      </c>
      <c r="AG19" s="139">
        <f t="shared" ref="AG19:AG20" si="9">SUM(B19:AF19)</f>
        <v>202.39999999999995</v>
      </c>
      <c r="AH19" s="89">
        <f t="shared" ref="AH19:AH20" si="10">MAX(B19:AF19)</f>
        <v>76.40000000000002</v>
      </c>
      <c r="AI19" s="162">
        <f t="shared" si="1"/>
        <v>20</v>
      </c>
      <c r="AJ19" s="154">
        <f t="shared" si="3"/>
        <v>6.5290322580645146</v>
      </c>
      <c r="AL19" t="s">
        <v>49</v>
      </c>
    </row>
    <row r="20" spans="1:38" ht="17.100000000000001" customHeight="1" x14ac:dyDescent="0.2">
      <c r="A20" s="85" t="s">
        <v>10</v>
      </c>
      <c r="B20" s="82">
        <f>[16]Outubro!$K$5</f>
        <v>22</v>
      </c>
      <c r="C20" s="15">
        <f>[16]Outubro!$K$6</f>
        <v>12.999999999999998</v>
      </c>
      <c r="D20" s="15">
        <f>[16]Outubro!$K$7</f>
        <v>0</v>
      </c>
      <c r="E20" s="15">
        <f>[16]Outubro!$K$8</f>
        <v>0</v>
      </c>
      <c r="F20" s="15">
        <f>[16]Outubro!$K$9</f>
        <v>0</v>
      </c>
      <c r="G20" s="15">
        <f>[16]Outubro!$K$10</f>
        <v>0</v>
      </c>
      <c r="H20" s="15">
        <f>[16]Outubro!$K$11</f>
        <v>0</v>
      </c>
      <c r="I20" s="15">
        <f>[16]Outubro!$K$12</f>
        <v>3.6</v>
      </c>
      <c r="J20" s="15">
        <f>[16]Outubro!$K$13</f>
        <v>0</v>
      </c>
      <c r="K20" s="15">
        <f>[16]Outubro!$K$14</f>
        <v>0.2</v>
      </c>
      <c r="L20" s="15">
        <f>[16]Outubro!$K$15</f>
        <v>0</v>
      </c>
      <c r="M20" s="15">
        <f>[16]Outubro!$K$16</f>
        <v>5.4</v>
      </c>
      <c r="N20" s="15">
        <f>[16]Outubro!$K$17</f>
        <v>0</v>
      </c>
      <c r="O20" s="15">
        <f>[16]Outubro!$K$18</f>
        <v>0</v>
      </c>
      <c r="P20" s="15">
        <f>[16]Outubro!$K$19</f>
        <v>0</v>
      </c>
      <c r="Q20" s="15">
        <f>[16]Outubro!$K$20</f>
        <v>0</v>
      </c>
      <c r="R20" s="15">
        <f>[16]Outubro!$K$21</f>
        <v>0</v>
      </c>
      <c r="S20" s="15">
        <f>[16]Outubro!$K$22</f>
        <v>1.6</v>
      </c>
      <c r="T20" s="15">
        <f>[16]Outubro!$K$23</f>
        <v>15.6</v>
      </c>
      <c r="U20" s="15">
        <f>[16]Outubro!$K$24</f>
        <v>0.4</v>
      </c>
      <c r="V20" s="15">
        <f>[16]Outubro!$K$25</f>
        <v>34.6</v>
      </c>
      <c r="W20" s="15">
        <f>[16]Outubro!$K$26</f>
        <v>46.600000000000009</v>
      </c>
      <c r="X20" s="15">
        <f>[16]Outubro!$K$27</f>
        <v>0</v>
      </c>
      <c r="Y20" s="15">
        <f>[16]Outubro!$K$28</f>
        <v>0</v>
      </c>
      <c r="Z20" s="15">
        <f>[16]Outubro!$K$29</f>
        <v>0.60000000000000009</v>
      </c>
      <c r="AA20" s="15">
        <f>[16]Outubro!$K$30</f>
        <v>3</v>
      </c>
      <c r="AB20" s="15">
        <f>[16]Outubro!$K$31</f>
        <v>4.2</v>
      </c>
      <c r="AC20" s="15">
        <f>[16]Outubro!$K$32</f>
        <v>3.6</v>
      </c>
      <c r="AD20" s="15">
        <f>[16]Outubro!$K$33</f>
        <v>0</v>
      </c>
      <c r="AE20" s="15">
        <f>[16]Outubro!$K$34</f>
        <v>55.20000000000001</v>
      </c>
      <c r="AF20" s="135">
        <f>[16]Outubro!$K$35</f>
        <v>0.2</v>
      </c>
      <c r="AG20" s="139">
        <f t="shared" si="9"/>
        <v>209.79999999999998</v>
      </c>
      <c r="AH20" s="89">
        <f t="shared" si="10"/>
        <v>55.20000000000001</v>
      </c>
      <c r="AI20" s="162">
        <f t="shared" si="1"/>
        <v>15</v>
      </c>
      <c r="AJ20" s="154">
        <f t="shared" si="3"/>
        <v>6.7677419354838708</v>
      </c>
    </row>
    <row r="21" spans="1:38" ht="17.100000000000001" customHeight="1" x14ac:dyDescent="0.2">
      <c r="A21" s="85" t="s">
        <v>11</v>
      </c>
      <c r="B21" s="82">
        <f>[17]Outubro!$K$5</f>
        <v>29.2</v>
      </c>
      <c r="C21" s="15">
        <f>[17]Outubro!$K$6</f>
        <v>34.600000000000009</v>
      </c>
      <c r="D21" s="15">
        <f>[17]Outubro!$K$7</f>
        <v>0</v>
      </c>
      <c r="E21" s="15">
        <f>[17]Outubro!$K$8</f>
        <v>0</v>
      </c>
      <c r="F21" s="15">
        <f>[17]Outubro!$K$9</f>
        <v>0</v>
      </c>
      <c r="G21" s="15">
        <f>[17]Outubro!$K$10</f>
        <v>0</v>
      </c>
      <c r="H21" s="15">
        <f>[17]Outubro!$K$11</f>
        <v>0</v>
      </c>
      <c r="I21" s="15">
        <f>[17]Outubro!$K$12</f>
        <v>0.60000000000000009</v>
      </c>
      <c r="J21" s="15">
        <f>[17]Outubro!$K$13</f>
        <v>0</v>
      </c>
      <c r="K21" s="15">
        <f>[17]Outubro!$K$14</f>
        <v>0</v>
      </c>
      <c r="L21" s="15">
        <f>[17]Outubro!$K$15</f>
        <v>0</v>
      </c>
      <c r="M21" s="15">
        <f>[17]Outubro!$K$16</f>
        <v>0</v>
      </c>
      <c r="N21" s="15">
        <f>[17]Outubro!$K$17</f>
        <v>5.6</v>
      </c>
      <c r="O21" s="15">
        <f>[17]Outubro!$K$18</f>
        <v>0</v>
      </c>
      <c r="P21" s="15">
        <f>[17]Outubro!$K$19</f>
        <v>0</v>
      </c>
      <c r="Q21" s="15">
        <f>[17]Outubro!$K$20</f>
        <v>0</v>
      </c>
      <c r="R21" s="15">
        <f>[17]Outubro!$K$21</f>
        <v>0</v>
      </c>
      <c r="S21" s="15">
        <f>[17]Outubro!$K$22</f>
        <v>1</v>
      </c>
      <c r="T21" s="15">
        <f>[17]Outubro!$K$23</f>
        <v>0.6</v>
      </c>
      <c r="U21" s="15">
        <f>[17]Outubro!$K$24</f>
        <v>3.2</v>
      </c>
      <c r="V21" s="15">
        <f>[17]Outubro!$K$25</f>
        <v>0</v>
      </c>
      <c r="W21" s="15">
        <f>[17]Outubro!$K$26</f>
        <v>31.2</v>
      </c>
      <c r="X21" s="15">
        <f>[17]Outubro!$K$27</f>
        <v>0</v>
      </c>
      <c r="Y21" s="15">
        <f>[17]Outubro!$K$28</f>
        <v>0</v>
      </c>
      <c r="Z21" s="15">
        <f>[17]Outubro!$K$29</f>
        <v>0</v>
      </c>
      <c r="AA21" s="15">
        <f>[17]Outubro!$K$30</f>
        <v>6</v>
      </c>
      <c r="AB21" s="15">
        <f>[17]Outubro!$K$31</f>
        <v>4.8</v>
      </c>
      <c r="AC21" s="15">
        <f>[17]Outubro!$K$32</f>
        <v>0.4</v>
      </c>
      <c r="AD21" s="15">
        <f>[17]Outubro!$K$33</f>
        <v>0</v>
      </c>
      <c r="AE21" s="15">
        <f>[17]Outubro!$K$34</f>
        <v>11.600000000000001</v>
      </c>
      <c r="AF21" s="135">
        <f>[17]Outubro!$K$35</f>
        <v>0</v>
      </c>
      <c r="AG21" s="139">
        <f t="shared" si="7"/>
        <v>128.80000000000001</v>
      </c>
      <c r="AH21" s="89">
        <f t="shared" si="8"/>
        <v>34.600000000000009</v>
      </c>
      <c r="AI21" s="162">
        <f t="shared" si="1"/>
        <v>19</v>
      </c>
      <c r="AJ21" s="154">
        <f t="shared" si="3"/>
        <v>4.1548387096774198</v>
      </c>
    </row>
    <row r="22" spans="1:38" ht="17.100000000000001" customHeight="1" x14ac:dyDescent="0.2">
      <c r="A22" s="85" t="s">
        <v>12</v>
      </c>
      <c r="B22" s="82">
        <f>[18]Outubro!$K$5</f>
        <v>11.4</v>
      </c>
      <c r="C22" s="15">
        <f>[18]Outubro!$K$6</f>
        <v>73.2</v>
      </c>
      <c r="D22" s="15">
        <f>[18]Outubro!$K$7</f>
        <v>0</v>
      </c>
      <c r="E22" s="15">
        <f>[18]Outubro!$K$8</f>
        <v>0</v>
      </c>
      <c r="F22" s="15">
        <f>[18]Outubro!$K$9</f>
        <v>0</v>
      </c>
      <c r="G22" s="15">
        <f>[18]Outubro!$K$10</f>
        <v>0</v>
      </c>
      <c r="H22" s="15">
        <f>[18]Outubro!$K$11</f>
        <v>0</v>
      </c>
      <c r="I22" s="15">
        <f>[18]Outubro!$K$12</f>
        <v>0.6</v>
      </c>
      <c r="J22" s="15">
        <f>[18]Outubro!$K$13</f>
        <v>0</v>
      </c>
      <c r="K22" s="15">
        <f>[18]Outubro!$K$14</f>
        <v>0</v>
      </c>
      <c r="L22" s="15">
        <f>[18]Outubro!$K$15</f>
        <v>0</v>
      </c>
      <c r="M22" s="15">
        <f>[18]Outubro!$K$16</f>
        <v>0</v>
      </c>
      <c r="N22" s="15">
        <f>[18]Outubro!$K$17</f>
        <v>0</v>
      </c>
      <c r="O22" s="15">
        <f>[18]Outubro!$K$18</f>
        <v>0</v>
      </c>
      <c r="P22" s="15">
        <f>[18]Outubro!$K$19</f>
        <v>0</v>
      </c>
      <c r="Q22" s="15">
        <f>[18]Outubro!$K$20</f>
        <v>0</v>
      </c>
      <c r="R22" s="15">
        <f>[18]Outubro!$K$21</f>
        <v>0</v>
      </c>
      <c r="S22" s="15">
        <f>[18]Outubro!$K$22</f>
        <v>0</v>
      </c>
      <c r="T22" s="15">
        <f>[18]Outubro!$K$23</f>
        <v>0.6</v>
      </c>
      <c r="U22" s="15">
        <f>[18]Outubro!$K$24</f>
        <v>0</v>
      </c>
      <c r="V22" s="15">
        <f>[18]Outubro!$K$25</f>
        <v>0</v>
      </c>
      <c r="W22" s="15">
        <f>[18]Outubro!$K$26</f>
        <v>187.8</v>
      </c>
      <c r="X22" s="15">
        <f>[18]Outubro!$K$27</f>
        <v>0</v>
      </c>
      <c r="Y22" s="15">
        <f>[18]Outubro!$K$28</f>
        <v>0</v>
      </c>
      <c r="Z22" s="15">
        <f>[18]Outubro!$K$29</f>
        <v>0</v>
      </c>
      <c r="AA22" s="15">
        <f>[18]Outubro!$K$30</f>
        <v>0</v>
      </c>
      <c r="AB22" s="15">
        <f>[18]Outubro!$K$31</f>
        <v>11</v>
      </c>
      <c r="AC22" s="15">
        <f>[18]Outubro!$K$32</f>
        <v>6.6000000000000005</v>
      </c>
      <c r="AD22" s="15">
        <f>[18]Outubro!$K$33</f>
        <v>0</v>
      </c>
      <c r="AE22" s="15">
        <f>[18]Outubro!$K$34</f>
        <v>4.6000000000000005</v>
      </c>
      <c r="AF22" s="135">
        <f>[18]Outubro!$K$35</f>
        <v>8.6</v>
      </c>
      <c r="AG22" s="139">
        <f t="shared" si="7"/>
        <v>304.40000000000009</v>
      </c>
      <c r="AH22" s="89">
        <f t="shared" si="8"/>
        <v>187.8</v>
      </c>
      <c r="AI22" s="162">
        <f t="shared" si="1"/>
        <v>22</v>
      </c>
      <c r="AJ22" s="154">
        <f t="shared" si="3"/>
        <v>9.8193548387096801</v>
      </c>
    </row>
    <row r="23" spans="1:38" ht="17.100000000000001" customHeight="1" x14ac:dyDescent="0.2">
      <c r="A23" s="85" t="s">
        <v>13</v>
      </c>
      <c r="B23" s="82">
        <f>[19]Outubro!$K$5</f>
        <v>0</v>
      </c>
      <c r="C23" s="15">
        <f>[19]Outubro!$K$6</f>
        <v>45.000000000000007</v>
      </c>
      <c r="D23" s="15">
        <f>[19]Outubro!$K$7</f>
        <v>0.2</v>
      </c>
      <c r="E23" s="15">
        <f>[19]Outubro!$K$8</f>
        <v>0</v>
      </c>
      <c r="F23" s="15">
        <f>[19]Outubro!$K$9</f>
        <v>0</v>
      </c>
      <c r="G23" s="15">
        <f>[19]Outubro!$K$10</f>
        <v>0</v>
      </c>
      <c r="H23" s="15">
        <f>[19]Outubro!$K$11</f>
        <v>0</v>
      </c>
      <c r="I23" s="15">
        <f>[19]Outubro!$K$12</f>
        <v>0</v>
      </c>
      <c r="J23" s="15">
        <f>[19]Outubro!$K$13</f>
        <v>0</v>
      </c>
      <c r="K23" s="15">
        <f>[19]Outubro!$K$14</f>
        <v>0</v>
      </c>
      <c r="L23" s="15">
        <f>[19]Outubro!$K$15</f>
        <v>0</v>
      </c>
      <c r="M23" s="15">
        <f>[19]Outubro!$K$16</f>
        <v>1.5999999999999999</v>
      </c>
      <c r="N23" s="15">
        <f>[19]Outubro!$K$17</f>
        <v>0</v>
      </c>
      <c r="O23" s="15">
        <f>[19]Outubro!$K$18</f>
        <v>0</v>
      </c>
      <c r="P23" s="15">
        <f>[19]Outubro!$K$19</f>
        <v>0</v>
      </c>
      <c r="Q23" s="15">
        <f>[19]Outubro!$K$20</f>
        <v>0</v>
      </c>
      <c r="R23" s="15">
        <f>[19]Outubro!$K$21</f>
        <v>0</v>
      </c>
      <c r="S23" s="15">
        <f>[19]Outubro!$K$22</f>
        <v>0</v>
      </c>
      <c r="T23" s="15">
        <f>[19]Outubro!$K$23</f>
        <v>0</v>
      </c>
      <c r="U23" s="15">
        <f>[19]Outubro!$K$24</f>
        <v>24.799999999999997</v>
      </c>
      <c r="V23" s="15">
        <f>[19]Outubro!$K$25</f>
        <v>0</v>
      </c>
      <c r="W23" s="15">
        <f>[19]Outubro!$K$26</f>
        <v>56.4</v>
      </c>
      <c r="X23" s="15">
        <f>[19]Outubro!$K$27</f>
        <v>0.2</v>
      </c>
      <c r="Y23" s="15">
        <f>[19]Outubro!$K$28</f>
        <v>0</v>
      </c>
      <c r="Z23" s="15">
        <f>[19]Outubro!$K$29</f>
        <v>0</v>
      </c>
      <c r="AA23" s="15">
        <f>[19]Outubro!$K$30</f>
        <v>0</v>
      </c>
      <c r="AB23" s="15">
        <f>[19]Outubro!$K$31</f>
        <v>0</v>
      </c>
      <c r="AC23" s="15">
        <f>[19]Outubro!$K$32</f>
        <v>46.400000000000006</v>
      </c>
      <c r="AD23" s="15">
        <f>[19]Outubro!$K$33</f>
        <v>0</v>
      </c>
      <c r="AE23" s="15">
        <f>[19]Outubro!$K$34</f>
        <v>0</v>
      </c>
      <c r="AF23" s="135">
        <f>[19]Outubro!$K$35</f>
        <v>48.400000000000006</v>
      </c>
      <c r="AG23" s="139">
        <f t="shared" si="7"/>
        <v>223</v>
      </c>
      <c r="AH23" s="89">
        <f t="shared" si="8"/>
        <v>56.4</v>
      </c>
      <c r="AI23" s="162">
        <f t="shared" si="1"/>
        <v>23</v>
      </c>
      <c r="AJ23" s="154">
        <f t="shared" si="3"/>
        <v>7.193548387096774</v>
      </c>
    </row>
    <row r="24" spans="1:38" ht="17.100000000000001" customHeight="1" x14ac:dyDescent="0.2">
      <c r="A24" s="85" t="s">
        <v>14</v>
      </c>
      <c r="B24" s="82">
        <f>[20]Outubro!$K$5</f>
        <v>2.8</v>
      </c>
      <c r="C24" s="15">
        <f>[20]Outubro!$K$6</f>
        <v>44.199999999999996</v>
      </c>
      <c r="D24" s="15">
        <f>[20]Outubro!$K$7</f>
        <v>0</v>
      </c>
      <c r="E24" s="15">
        <f>[20]Outubro!$K$8</f>
        <v>0</v>
      </c>
      <c r="F24" s="15">
        <f>[20]Outubro!$K$9</f>
        <v>0</v>
      </c>
      <c r="G24" s="15">
        <f>[20]Outubro!$K$10</f>
        <v>0.6</v>
      </c>
      <c r="H24" s="15">
        <f>[20]Outubro!$K$11</f>
        <v>0</v>
      </c>
      <c r="I24" s="15">
        <f>[20]Outubro!$K$12</f>
        <v>0</v>
      </c>
      <c r="J24" s="15">
        <f>[20]Outubro!$K$13</f>
        <v>0</v>
      </c>
      <c r="K24" s="15">
        <f>[20]Outubro!$K$14</f>
        <v>0</v>
      </c>
      <c r="L24" s="15">
        <f>[20]Outubro!$K$15</f>
        <v>0</v>
      </c>
      <c r="M24" s="15">
        <f>[20]Outubro!$K$16</f>
        <v>0</v>
      </c>
      <c r="N24" s="15">
        <f>[20]Outubro!$K$17</f>
        <v>0</v>
      </c>
      <c r="O24" s="15">
        <f>[20]Outubro!$K$18</f>
        <v>0</v>
      </c>
      <c r="P24" s="15">
        <f>[20]Outubro!$K$19</f>
        <v>0</v>
      </c>
      <c r="Q24" s="15">
        <f>[20]Outubro!$K$20</f>
        <v>0</v>
      </c>
      <c r="R24" s="15">
        <f>[20]Outubro!$K$21</f>
        <v>0</v>
      </c>
      <c r="S24" s="15">
        <f>[20]Outubro!$K$22</f>
        <v>0</v>
      </c>
      <c r="T24" s="15">
        <f>[20]Outubro!$K$23</f>
        <v>0</v>
      </c>
      <c r="U24" s="15">
        <f>[20]Outubro!$K$24</f>
        <v>0.6</v>
      </c>
      <c r="V24" s="15">
        <f>[20]Outubro!$K$25</f>
        <v>0</v>
      </c>
      <c r="W24" s="15">
        <f>[20]Outubro!$K$26</f>
        <v>3.8</v>
      </c>
      <c r="X24" s="15">
        <f>[20]Outubro!$K$27</f>
        <v>0</v>
      </c>
      <c r="Y24" s="15">
        <f>[20]Outubro!$K$28</f>
        <v>0</v>
      </c>
      <c r="Z24" s="15">
        <f>[20]Outubro!$K$29</f>
        <v>0</v>
      </c>
      <c r="AA24" s="15">
        <f>[20]Outubro!$K$30</f>
        <v>0.6</v>
      </c>
      <c r="AB24" s="15">
        <f>[20]Outubro!$K$31</f>
        <v>5.8</v>
      </c>
      <c r="AC24" s="15">
        <f>[20]Outubro!$K$32</f>
        <v>11.2</v>
      </c>
      <c r="AD24" s="15">
        <f>[20]Outubro!$K$33</f>
        <v>17.2</v>
      </c>
      <c r="AE24" s="15">
        <f>[20]Outubro!$K$34</f>
        <v>12.8</v>
      </c>
      <c r="AF24" s="135">
        <f>[20]Outubro!$K$35</f>
        <v>0.60000000000000009</v>
      </c>
      <c r="AG24" s="139">
        <f t="shared" si="7"/>
        <v>100.19999999999999</v>
      </c>
      <c r="AH24" s="89">
        <f t="shared" si="8"/>
        <v>44.199999999999996</v>
      </c>
      <c r="AI24" s="162">
        <f t="shared" si="1"/>
        <v>20</v>
      </c>
      <c r="AJ24" s="154">
        <f t="shared" si="3"/>
        <v>3.2322580645161287</v>
      </c>
    </row>
    <row r="25" spans="1:38" ht="17.100000000000001" customHeight="1" x14ac:dyDescent="0.2">
      <c r="A25" s="85" t="s">
        <v>15</v>
      </c>
      <c r="B25" s="82">
        <f>[21]Outubro!$K$5</f>
        <v>16.8</v>
      </c>
      <c r="C25" s="15">
        <f>[21]Outubro!$K$6</f>
        <v>12.2</v>
      </c>
      <c r="D25" s="15">
        <f>[21]Outubro!$K$7</f>
        <v>0</v>
      </c>
      <c r="E25" s="15">
        <f>[21]Outubro!$K$8</f>
        <v>0</v>
      </c>
      <c r="F25" s="15">
        <f>[21]Outubro!$K$9</f>
        <v>0</v>
      </c>
      <c r="G25" s="15">
        <f>[21]Outubro!$K$10</f>
        <v>0</v>
      </c>
      <c r="H25" s="15">
        <f>[21]Outubro!$K$11</f>
        <v>4.6000000000000005</v>
      </c>
      <c r="I25" s="15">
        <f>[21]Outubro!$K$12</f>
        <v>2.8000000000000003</v>
      </c>
      <c r="J25" s="15">
        <f>[21]Outubro!$K$13</f>
        <v>0</v>
      </c>
      <c r="K25" s="15">
        <f>[21]Outubro!$K$14</f>
        <v>0</v>
      </c>
      <c r="L25" s="15">
        <f>[21]Outubro!$K$15</f>
        <v>0</v>
      </c>
      <c r="M25" s="15">
        <f>[21]Outubro!$K$16</f>
        <v>1.4</v>
      </c>
      <c r="N25" s="15">
        <f>[21]Outubro!$K$17</f>
        <v>0.60000000000000009</v>
      </c>
      <c r="O25" s="15">
        <f>[21]Outubro!$K$18</f>
        <v>0.60000000000000009</v>
      </c>
      <c r="P25" s="15">
        <f>[21]Outubro!$K$19</f>
        <v>0</v>
      </c>
      <c r="Q25" s="15">
        <f>[21]Outubro!$K$20</f>
        <v>0</v>
      </c>
      <c r="R25" s="15">
        <f>[21]Outubro!$K$21</f>
        <v>0</v>
      </c>
      <c r="S25" s="15">
        <f>[21]Outubro!$K$22</f>
        <v>0</v>
      </c>
      <c r="T25" s="15">
        <f>[21]Outubro!$K$23</f>
        <v>7.2</v>
      </c>
      <c r="U25" s="15">
        <f>[21]Outubro!$K$24</f>
        <v>1.2</v>
      </c>
      <c r="V25" s="15">
        <f>[21]Outubro!$K$25</f>
        <v>0</v>
      </c>
      <c r="W25" s="15">
        <f>[21]Outubro!$K$26</f>
        <v>48</v>
      </c>
      <c r="X25" s="15">
        <f>[21]Outubro!$K$27</f>
        <v>0</v>
      </c>
      <c r="Y25" s="15">
        <f>[21]Outubro!$K$28</f>
        <v>0</v>
      </c>
      <c r="Z25" s="15">
        <f>[21]Outubro!$K$29</f>
        <v>0</v>
      </c>
      <c r="AA25" s="15">
        <f>[21]Outubro!$K$30</f>
        <v>7.6</v>
      </c>
      <c r="AB25" s="15">
        <f>[21]Outubro!$K$31</f>
        <v>21.4</v>
      </c>
      <c r="AC25" s="15">
        <f>[21]Outubro!$K$32</f>
        <v>3.6</v>
      </c>
      <c r="AD25" s="15">
        <f>[21]Outubro!$K$33</f>
        <v>0</v>
      </c>
      <c r="AE25" s="15">
        <f>[21]Outubro!$K$34</f>
        <v>8.3999999999999986</v>
      </c>
      <c r="AF25" s="135">
        <f>[21]Outubro!$K$35</f>
        <v>0</v>
      </c>
      <c r="AG25" s="139">
        <f t="shared" si="7"/>
        <v>136.4</v>
      </c>
      <c r="AH25" s="89">
        <f t="shared" si="8"/>
        <v>48</v>
      </c>
      <c r="AI25" s="162">
        <f t="shared" si="1"/>
        <v>17</v>
      </c>
      <c r="AJ25" s="154">
        <f t="shared" si="3"/>
        <v>4.4000000000000004</v>
      </c>
    </row>
    <row r="26" spans="1:38" ht="17.100000000000001" customHeight="1" x14ac:dyDescent="0.2">
      <c r="A26" s="85" t="s">
        <v>16</v>
      </c>
      <c r="B26" s="82">
        <f>[22]Outubro!$K$5</f>
        <v>0</v>
      </c>
      <c r="C26" s="15">
        <f>[22]Outubro!$K$6</f>
        <v>0</v>
      </c>
      <c r="D26" s="15">
        <f>[22]Outubro!$K$7</f>
        <v>0</v>
      </c>
      <c r="E26" s="15">
        <f>[22]Outubro!$K$8</f>
        <v>0</v>
      </c>
      <c r="F26" s="15">
        <f>[22]Outubro!$K$9</f>
        <v>0</v>
      </c>
      <c r="G26" s="15">
        <f>[22]Outubro!$K$10</f>
        <v>0</v>
      </c>
      <c r="H26" s="15">
        <f>[22]Outubro!$K$11</f>
        <v>0</v>
      </c>
      <c r="I26" s="15">
        <f>[22]Outubro!$K$12</f>
        <v>0</v>
      </c>
      <c r="J26" s="15">
        <f>[22]Outubro!$K$13</f>
        <v>0</v>
      </c>
      <c r="K26" s="15">
        <f>[22]Outubro!$K$14</f>
        <v>0</v>
      </c>
      <c r="L26" s="15">
        <f>[22]Outubro!$K$15</f>
        <v>0</v>
      </c>
      <c r="M26" s="15">
        <f>[22]Outubro!$K$16</f>
        <v>0</v>
      </c>
      <c r="N26" s="15">
        <f>[22]Outubro!$K$17</f>
        <v>0</v>
      </c>
      <c r="O26" s="15">
        <f>[22]Outubro!$K$18</f>
        <v>0</v>
      </c>
      <c r="P26" s="15">
        <f>[22]Outubro!$K$19</f>
        <v>0</v>
      </c>
      <c r="Q26" s="15">
        <f>[22]Outubro!$K$20</f>
        <v>0</v>
      </c>
      <c r="R26" s="15">
        <f>[22]Outubro!$K$21</f>
        <v>0</v>
      </c>
      <c r="S26" s="15">
        <f>[22]Outubro!$K$22</f>
        <v>0</v>
      </c>
      <c r="T26" s="15">
        <f>[22]Outubro!$K$23</f>
        <v>0</v>
      </c>
      <c r="U26" s="15">
        <f>[22]Outubro!$K$24</f>
        <v>0.2</v>
      </c>
      <c r="V26" s="15">
        <f>[22]Outubro!$K$25</f>
        <v>0</v>
      </c>
      <c r="W26" s="15">
        <f>[22]Outubro!$K$26</f>
        <v>0</v>
      </c>
      <c r="X26" s="15">
        <f>[22]Outubro!$K$27</f>
        <v>0</v>
      </c>
      <c r="Y26" s="15">
        <f>[22]Outubro!$K$28</f>
        <v>0</v>
      </c>
      <c r="Z26" s="15">
        <f>[22]Outubro!$K$29</f>
        <v>0</v>
      </c>
      <c r="AA26" s="15">
        <f>[22]Outubro!$K$30</f>
        <v>0</v>
      </c>
      <c r="AB26" s="15">
        <f>[22]Outubro!$K$31</f>
        <v>0</v>
      </c>
      <c r="AC26" s="15">
        <f>[22]Outubro!$K$32</f>
        <v>0</v>
      </c>
      <c r="AD26" s="15">
        <f>[22]Outubro!$K$33</f>
        <v>0</v>
      </c>
      <c r="AE26" s="15">
        <f>[22]Outubro!$K$34</f>
        <v>0</v>
      </c>
      <c r="AF26" s="135">
        <f>[22]Outubro!$K$35</f>
        <v>0</v>
      </c>
      <c r="AG26" s="139">
        <f t="shared" si="7"/>
        <v>0.2</v>
      </c>
      <c r="AH26" s="89">
        <f t="shared" si="8"/>
        <v>0.2</v>
      </c>
      <c r="AI26" s="162">
        <f t="shared" si="1"/>
        <v>30</v>
      </c>
      <c r="AJ26" s="154">
        <f t="shared" si="3"/>
        <v>6.4516129032258064E-3</v>
      </c>
    </row>
    <row r="27" spans="1:38" ht="17.100000000000001" customHeight="1" x14ac:dyDescent="0.2">
      <c r="A27" s="85" t="s">
        <v>17</v>
      </c>
      <c r="B27" s="82">
        <f>[23]Outubro!$K$5</f>
        <v>0</v>
      </c>
      <c r="C27" s="15">
        <f>[23]Outubro!$K$6</f>
        <v>0.2</v>
      </c>
      <c r="D27" s="15">
        <f>[23]Outubro!$K$7</f>
        <v>0</v>
      </c>
      <c r="E27" s="15">
        <f>[23]Outubro!$K$8</f>
        <v>0.2</v>
      </c>
      <c r="F27" s="15">
        <f>[23]Outubro!$K$9</f>
        <v>0</v>
      </c>
      <c r="G27" s="15">
        <f>[23]Outubro!$K$10</f>
        <v>0</v>
      </c>
      <c r="H27" s="15">
        <f>[23]Outubro!$K$11</f>
        <v>0.2</v>
      </c>
      <c r="I27" s="15">
        <f>[23]Outubro!$K$12</f>
        <v>0</v>
      </c>
      <c r="J27" s="15">
        <f>[23]Outubro!$K$13</f>
        <v>0</v>
      </c>
      <c r="K27" s="15">
        <f>[23]Outubro!$K$14</f>
        <v>0</v>
      </c>
      <c r="L27" s="15">
        <f>[23]Outubro!$K$15</f>
        <v>0</v>
      </c>
      <c r="M27" s="15">
        <f>[23]Outubro!$K$16</f>
        <v>0</v>
      </c>
      <c r="N27" s="15">
        <f>[23]Outubro!$K$17</f>
        <v>0</v>
      </c>
      <c r="O27" s="15">
        <f>[23]Outubro!$K$18</f>
        <v>0</v>
      </c>
      <c r="P27" s="15">
        <f>[23]Outubro!$K$19</f>
        <v>0</v>
      </c>
      <c r="Q27" s="15">
        <f>[23]Outubro!$K$20</f>
        <v>0</v>
      </c>
      <c r="R27" s="15">
        <f>[23]Outubro!$K$21</f>
        <v>0</v>
      </c>
      <c r="S27" s="15">
        <f>[23]Outubro!$K$22</f>
        <v>0</v>
      </c>
      <c r="T27" s="15">
        <f>[23]Outubro!$K$23</f>
        <v>0</v>
      </c>
      <c r="U27" s="15">
        <f>[23]Outubro!$K$24</f>
        <v>0</v>
      </c>
      <c r="V27" s="15">
        <f>[23]Outubro!$K$25</f>
        <v>0</v>
      </c>
      <c r="W27" s="15">
        <f>[23]Outubro!$K$26</f>
        <v>0</v>
      </c>
      <c r="X27" s="15">
        <f>[23]Outubro!$K$27</f>
        <v>0</v>
      </c>
      <c r="Y27" s="15">
        <f>[23]Outubro!$K$28</f>
        <v>0</v>
      </c>
      <c r="Z27" s="15">
        <f>[23]Outubro!$K$29</f>
        <v>0</v>
      </c>
      <c r="AA27" s="15">
        <f>[23]Outubro!$K$30</f>
        <v>0</v>
      </c>
      <c r="AB27" s="15">
        <f>[23]Outubro!$K$31</f>
        <v>0</v>
      </c>
      <c r="AC27" s="15">
        <f>[23]Outubro!$K$32</f>
        <v>0</v>
      </c>
      <c r="AD27" s="15">
        <f>[23]Outubro!$K$33</f>
        <v>0</v>
      </c>
      <c r="AE27" s="15">
        <f>[23]Outubro!$K$34</f>
        <v>0</v>
      </c>
      <c r="AF27" s="135">
        <f>[23]Outubro!$K$35</f>
        <v>0</v>
      </c>
      <c r="AG27" s="139">
        <f t="shared" si="7"/>
        <v>0.60000000000000009</v>
      </c>
      <c r="AH27" s="89">
        <f t="shared" si="8"/>
        <v>0.2</v>
      </c>
      <c r="AI27" s="162">
        <f t="shared" si="1"/>
        <v>28</v>
      </c>
      <c r="AJ27" s="154">
        <f t="shared" si="3"/>
        <v>1.9354838709677424E-2</v>
      </c>
    </row>
    <row r="28" spans="1:38" ht="17.100000000000001" customHeight="1" x14ac:dyDescent="0.2">
      <c r="A28" s="85" t="s">
        <v>138</v>
      </c>
      <c r="B28" s="82">
        <f>[24]Outubro!$K$5</f>
        <v>0</v>
      </c>
      <c r="C28" s="15">
        <f>[24]Outubro!$K$6</f>
        <v>69.599999999999994</v>
      </c>
      <c r="D28" s="15">
        <f>[24]Outubro!$K$7</f>
        <v>1.4000000000000001</v>
      </c>
      <c r="E28" s="15">
        <f>[24]Outubro!$K$8</f>
        <v>0</v>
      </c>
      <c r="F28" s="15">
        <f>[24]Outubro!$K$9</f>
        <v>0</v>
      </c>
      <c r="G28" s="15">
        <f>[24]Outubro!$K$10</f>
        <v>0</v>
      </c>
      <c r="H28" s="15">
        <f>[24]Outubro!$K$11</f>
        <v>1</v>
      </c>
      <c r="I28" s="15">
        <f>[24]Outubro!$K$12</f>
        <v>2.4</v>
      </c>
      <c r="J28" s="15">
        <f>[24]Outubro!$K$13</f>
        <v>0.4</v>
      </c>
      <c r="K28" s="15">
        <f>[24]Outubro!$K$14</f>
        <v>0.2</v>
      </c>
      <c r="L28" s="15">
        <f>[24]Outubro!$K$15</f>
        <v>0</v>
      </c>
      <c r="M28" s="15">
        <f>[24]Outubro!$K$16</f>
        <v>0</v>
      </c>
      <c r="N28" s="15">
        <f>[24]Outubro!$K$17</f>
        <v>0</v>
      </c>
      <c r="O28" s="15">
        <f>[24]Outubro!$K$18</f>
        <v>0</v>
      </c>
      <c r="P28" s="15">
        <f>[24]Outubro!$K$19</f>
        <v>0</v>
      </c>
      <c r="Q28" s="15">
        <f>[24]Outubro!$K$20</f>
        <v>0</v>
      </c>
      <c r="R28" s="15">
        <f>[24]Outubro!$K$21</f>
        <v>0</v>
      </c>
      <c r="S28" s="15">
        <f>[24]Outubro!$K$22</f>
        <v>4.2</v>
      </c>
      <c r="T28" s="15">
        <f>[24]Outubro!$K$23</f>
        <v>1.7999999999999998</v>
      </c>
      <c r="U28" s="15">
        <f>[24]Outubro!$K$24</f>
        <v>0.4</v>
      </c>
      <c r="V28" s="15">
        <f>[24]Outubro!$K$25</f>
        <v>0.4</v>
      </c>
      <c r="W28" s="15">
        <f>[24]Outubro!$K$26</f>
        <v>0.2</v>
      </c>
      <c r="X28" s="15">
        <f>[24]Outubro!$K$27</f>
        <v>0.4</v>
      </c>
      <c r="Y28" s="15">
        <f>[24]Outubro!$K$28</f>
        <v>0.2</v>
      </c>
      <c r="Z28" s="15">
        <f>[24]Outubro!$K$29</f>
        <v>0.2</v>
      </c>
      <c r="AA28" s="15">
        <f>[24]Outubro!$K$30</f>
        <v>3.6</v>
      </c>
      <c r="AB28" s="15">
        <f>[24]Outubro!$K$31</f>
        <v>1.7999999999999998</v>
      </c>
      <c r="AC28" s="15">
        <f>[24]Outubro!$K$32</f>
        <v>2.2000000000000002</v>
      </c>
      <c r="AD28" s="15">
        <f>[24]Outubro!$K$33</f>
        <v>0.2</v>
      </c>
      <c r="AE28" s="15">
        <f>[24]Outubro!$K$34</f>
        <v>0.2</v>
      </c>
      <c r="AF28" s="135">
        <f>[24]Outubro!$K$35</f>
        <v>2.2000000000000002</v>
      </c>
      <c r="AG28" s="139">
        <f t="shared" si="7"/>
        <v>93.000000000000043</v>
      </c>
      <c r="AH28" s="89">
        <f t="shared" si="8"/>
        <v>69.599999999999994</v>
      </c>
      <c r="AI28" s="162">
        <f t="shared" si="1"/>
        <v>11</v>
      </c>
      <c r="AJ28" s="154">
        <f t="shared" si="3"/>
        <v>3.0000000000000013</v>
      </c>
    </row>
    <row r="29" spans="1:38" ht="17.100000000000001" customHeight="1" x14ac:dyDescent="0.2">
      <c r="A29" s="85" t="s">
        <v>19</v>
      </c>
      <c r="B29" s="82">
        <f>[25]Outubro!$K$5</f>
        <v>24.4</v>
      </c>
      <c r="C29" s="15">
        <f>[25]Outubro!$K$6</f>
        <v>0</v>
      </c>
      <c r="D29" s="15">
        <f>[25]Outubro!$K$7</f>
        <v>0</v>
      </c>
      <c r="E29" s="15">
        <f>[25]Outubro!$K$8</f>
        <v>0</v>
      </c>
      <c r="F29" s="15">
        <f>[25]Outubro!$K$9</f>
        <v>0</v>
      </c>
      <c r="G29" s="15">
        <f>[25]Outubro!$K$10</f>
        <v>1</v>
      </c>
      <c r="H29" s="15">
        <f>[25]Outubro!$K$11</f>
        <v>0</v>
      </c>
      <c r="I29" s="15">
        <f>[25]Outubro!$K$12</f>
        <v>0</v>
      </c>
      <c r="J29" s="15">
        <f>[25]Outubro!$K$13</f>
        <v>0</v>
      </c>
      <c r="K29" s="15">
        <f>[25]Outubro!$K$14</f>
        <v>0.2</v>
      </c>
      <c r="L29" s="15">
        <f>[25]Outubro!$K$15</f>
        <v>2.8</v>
      </c>
      <c r="M29" s="15">
        <f>[25]Outubro!$K$16</f>
        <v>0.2</v>
      </c>
      <c r="N29" s="15">
        <f>[25]Outubro!$K$17</f>
        <v>0</v>
      </c>
      <c r="O29" s="15">
        <f>[25]Outubro!$K$18</f>
        <v>0</v>
      </c>
      <c r="P29" s="15">
        <f>[25]Outubro!$K$19</f>
        <v>0</v>
      </c>
      <c r="Q29" s="15">
        <f>[25]Outubro!$K$20</f>
        <v>0</v>
      </c>
      <c r="R29" s="15">
        <f>[25]Outubro!$K$21</f>
        <v>0</v>
      </c>
      <c r="S29" s="15">
        <f>[25]Outubro!$K$22</f>
        <v>23.200000000000003</v>
      </c>
      <c r="T29" s="15">
        <f>[25]Outubro!$K$23</f>
        <v>3.8000000000000003</v>
      </c>
      <c r="U29" s="15">
        <f>[25]Outubro!$K$24</f>
        <v>0</v>
      </c>
      <c r="V29" s="15">
        <f>[25]Outubro!$K$25</f>
        <v>1.2</v>
      </c>
      <c r="W29" s="15">
        <f>[25]Outubro!$K$26</f>
        <v>0.2</v>
      </c>
      <c r="X29" s="15">
        <f>[25]Outubro!$K$27</f>
        <v>0</v>
      </c>
      <c r="Y29" s="15">
        <f>[25]Outubro!$K$28</f>
        <v>0</v>
      </c>
      <c r="Z29" s="15">
        <f>[25]Outubro!$K$29</f>
        <v>0.4</v>
      </c>
      <c r="AA29" s="15">
        <f>[25]Outubro!$K$30</f>
        <v>2.8000000000000003</v>
      </c>
      <c r="AB29" s="15">
        <f>[25]Outubro!$K$31</f>
        <v>0.8</v>
      </c>
      <c r="AC29" s="15">
        <f>[25]Outubro!$K$32</f>
        <v>0</v>
      </c>
      <c r="AD29" s="15">
        <f>[25]Outubro!$K$33</f>
        <v>0</v>
      </c>
      <c r="AE29" s="15">
        <f>[25]Outubro!$K$34</f>
        <v>53.6</v>
      </c>
      <c r="AF29" s="135">
        <f>[25]Outubro!$K$35</f>
        <v>0</v>
      </c>
      <c r="AG29" s="139">
        <f t="shared" si="7"/>
        <v>114.6</v>
      </c>
      <c r="AH29" s="89">
        <f t="shared" si="8"/>
        <v>53.6</v>
      </c>
      <c r="AI29" s="162">
        <f t="shared" si="1"/>
        <v>18</v>
      </c>
      <c r="AJ29" s="154">
        <f t="shared" si="3"/>
        <v>3.6967741935483871</v>
      </c>
    </row>
    <row r="30" spans="1:38" ht="17.100000000000001" customHeight="1" x14ac:dyDescent="0.2">
      <c r="A30" s="85" t="s">
        <v>31</v>
      </c>
      <c r="B30" s="82">
        <f>[26]Outubro!$K$5</f>
        <v>0</v>
      </c>
      <c r="C30" s="15">
        <f>[26]Outubro!$K$6</f>
        <v>43.600000000000009</v>
      </c>
      <c r="D30" s="15">
        <f>[26]Outubro!$K$7</f>
        <v>0</v>
      </c>
      <c r="E30" s="15">
        <f>[26]Outubro!$K$8</f>
        <v>0</v>
      </c>
      <c r="F30" s="15">
        <f>[26]Outubro!$K$9</f>
        <v>0</v>
      </c>
      <c r="G30" s="15">
        <f>[26]Outubro!$K$10</f>
        <v>0</v>
      </c>
      <c r="H30" s="15">
        <f>[26]Outubro!$K$11</f>
        <v>6.0000000000000009</v>
      </c>
      <c r="I30" s="15">
        <f>[26]Outubro!$K$12</f>
        <v>0.4</v>
      </c>
      <c r="J30" s="15">
        <f>[26]Outubro!$K$13</f>
        <v>0</v>
      </c>
      <c r="K30" s="15">
        <f>[26]Outubro!$K$14</f>
        <v>0</v>
      </c>
      <c r="L30" s="15">
        <f>[26]Outubro!$K$15</f>
        <v>0</v>
      </c>
      <c r="M30" s="15">
        <f>[26]Outubro!$K$16</f>
        <v>0</v>
      </c>
      <c r="N30" s="15">
        <f>[26]Outubro!$K$17</f>
        <v>9.1999999999999975</v>
      </c>
      <c r="O30" s="15">
        <f>[26]Outubro!$K$18</f>
        <v>0</v>
      </c>
      <c r="P30" s="15">
        <f>[26]Outubro!$K$19</f>
        <v>0</v>
      </c>
      <c r="Q30" s="15">
        <f>[26]Outubro!$K$20</f>
        <v>0</v>
      </c>
      <c r="R30" s="15">
        <f>[26]Outubro!$K$21</f>
        <v>0</v>
      </c>
      <c r="S30" s="15">
        <f>[26]Outubro!$K$22</f>
        <v>0</v>
      </c>
      <c r="T30" s="15">
        <f>[26]Outubro!$K$23</f>
        <v>0</v>
      </c>
      <c r="U30" s="15">
        <f>[26]Outubro!$K$24</f>
        <v>0</v>
      </c>
      <c r="V30" s="15">
        <f>[26]Outubro!$K$25</f>
        <v>0.2</v>
      </c>
      <c r="W30" s="15">
        <f>[26]Outubro!$K$26</f>
        <v>0</v>
      </c>
      <c r="X30" s="15">
        <f>[26]Outubro!$K$27</f>
        <v>0.2</v>
      </c>
      <c r="Y30" s="15">
        <f>[26]Outubro!$K$28</f>
        <v>0</v>
      </c>
      <c r="Z30" s="15">
        <f>[26]Outubro!$K$29</f>
        <v>0</v>
      </c>
      <c r="AA30" s="15">
        <f>[26]Outubro!$K$30</f>
        <v>0.6</v>
      </c>
      <c r="AB30" s="15">
        <f>[26]Outubro!$K$31</f>
        <v>1.8</v>
      </c>
      <c r="AC30" s="15">
        <f>[26]Outubro!$K$32</f>
        <v>2.4000000000000004</v>
      </c>
      <c r="AD30" s="15">
        <f>[26]Outubro!$K$33</f>
        <v>0</v>
      </c>
      <c r="AE30" s="15">
        <f>[26]Outubro!$K$34</f>
        <v>15.000000000000002</v>
      </c>
      <c r="AF30" s="135">
        <f>[26]Outubro!$K$35</f>
        <v>0.4</v>
      </c>
      <c r="AG30" s="139">
        <f t="shared" ref="AG30" si="11">SUM(B30:AF30)</f>
        <v>79.800000000000011</v>
      </c>
      <c r="AH30" s="89">
        <f t="shared" ref="AH30" si="12">MAX(B30:AF30)</f>
        <v>43.600000000000009</v>
      </c>
      <c r="AI30" s="162">
        <f t="shared" si="1"/>
        <v>20</v>
      </c>
      <c r="AJ30" s="154">
        <f t="shared" si="3"/>
        <v>2.5741935483870972</v>
      </c>
    </row>
    <row r="31" spans="1:38" ht="17.100000000000001" customHeight="1" x14ac:dyDescent="0.2">
      <c r="A31" s="85" t="s">
        <v>46</v>
      </c>
      <c r="B31" s="82">
        <f>[27]Outubro!$K$5</f>
        <v>0</v>
      </c>
      <c r="C31" s="15">
        <f>[27]Outubro!$K$6</f>
        <v>7.6</v>
      </c>
      <c r="D31" s="15">
        <f>[27]Outubro!$K$7</f>
        <v>0</v>
      </c>
      <c r="E31" s="15">
        <f>[27]Outubro!$K$8</f>
        <v>0</v>
      </c>
      <c r="F31" s="15">
        <f>[27]Outubro!$K$9</f>
        <v>0</v>
      </c>
      <c r="G31" s="15">
        <f>[27]Outubro!$K$10</f>
        <v>0</v>
      </c>
      <c r="H31" s="15">
        <f>[27]Outubro!$K$11</f>
        <v>0</v>
      </c>
      <c r="I31" s="15">
        <f>[27]Outubro!$K$12</f>
        <v>0</v>
      </c>
      <c r="J31" s="15">
        <f>[27]Outubro!$K$13</f>
        <v>12.4</v>
      </c>
      <c r="K31" s="15">
        <f>[27]Outubro!$K$14</f>
        <v>3.6</v>
      </c>
      <c r="L31" s="15">
        <f>[27]Outubro!$K$15</f>
        <v>0</v>
      </c>
      <c r="M31" s="15">
        <f>[27]Outubro!$K$16</f>
        <v>0</v>
      </c>
      <c r="N31" s="15">
        <f>[27]Outubro!$K$17</f>
        <v>1.4</v>
      </c>
      <c r="O31" s="15">
        <f>[27]Outubro!$K$18</f>
        <v>0</v>
      </c>
      <c r="P31" s="15">
        <f>[27]Outubro!$K$19</f>
        <v>0</v>
      </c>
      <c r="Q31" s="15">
        <f>[27]Outubro!$K$20</f>
        <v>0</v>
      </c>
      <c r="R31" s="15">
        <f>[27]Outubro!$K$21</f>
        <v>0</v>
      </c>
      <c r="S31" s="15">
        <f>[27]Outubro!$K$22</f>
        <v>0</v>
      </c>
      <c r="T31" s="15">
        <f>[27]Outubro!$K$23</f>
        <v>0</v>
      </c>
      <c r="U31" s="15">
        <f>[27]Outubro!$K$24</f>
        <v>0</v>
      </c>
      <c r="V31" s="15">
        <f>[27]Outubro!$K$25</f>
        <v>0</v>
      </c>
      <c r="W31" s="15">
        <f>[27]Outubro!$K$26</f>
        <v>0.2</v>
      </c>
      <c r="X31" s="15">
        <f>[27]Outubro!$K$27</f>
        <v>0</v>
      </c>
      <c r="Y31" s="15">
        <f>[27]Outubro!$K$28</f>
        <v>0</v>
      </c>
      <c r="Z31" s="15">
        <f>[27]Outubro!$K$29</f>
        <v>0</v>
      </c>
      <c r="AA31" s="15">
        <f>[27]Outubro!$K$30</f>
        <v>0</v>
      </c>
      <c r="AB31" s="15">
        <f>[27]Outubro!$K$31</f>
        <v>0</v>
      </c>
      <c r="AC31" s="15">
        <f>[27]Outubro!$K$32</f>
        <v>1.2</v>
      </c>
      <c r="AD31" s="15">
        <f>[27]Outubro!$K$33</f>
        <v>0</v>
      </c>
      <c r="AE31" s="15">
        <f>[27]Outubro!$K$34</f>
        <v>0</v>
      </c>
      <c r="AF31" s="135">
        <f>[27]Outubro!$K$35</f>
        <v>34.6</v>
      </c>
      <c r="AG31" s="139">
        <f t="shared" ref="AG31" si="13">SUM(B31:AF31)</f>
        <v>61</v>
      </c>
      <c r="AH31" s="89">
        <f>MAX(B31:AF31)</f>
        <v>34.6</v>
      </c>
      <c r="AI31" s="162">
        <f t="shared" si="1"/>
        <v>24</v>
      </c>
      <c r="AJ31" s="154">
        <f t="shared" si="3"/>
        <v>1.967741935483871</v>
      </c>
      <c r="AL31" t="s">
        <v>49</v>
      </c>
    </row>
    <row r="32" spans="1:38" ht="17.100000000000001" customHeight="1" thickBot="1" x14ac:dyDescent="0.25">
      <c r="A32" s="85" t="s">
        <v>20</v>
      </c>
      <c r="B32" s="82" t="str">
        <f>[28]Outubro!$K$5</f>
        <v>*</v>
      </c>
      <c r="C32" s="15">
        <f>[28]Outubro!$K$6</f>
        <v>6.8000000000000007</v>
      </c>
      <c r="D32" s="15">
        <f>[28]Outubro!$K$7</f>
        <v>1.5999999999999999</v>
      </c>
      <c r="E32" s="15">
        <f>[28]Outubro!$K$8</f>
        <v>0</v>
      </c>
      <c r="F32" s="15">
        <f>[28]Outubro!$K$9</f>
        <v>0</v>
      </c>
      <c r="G32" s="15">
        <f>[28]Outubro!$K$10</f>
        <v>2.2000000000000002</v>
      </c>
      <c r="H32" s="15">
        <f>[28]Outubro!$K$11</f>
        <v>1</v>
      </c>
      <c r="I32" s="15">
        <f>[28]Outubro!$K$12</f>
        <v>0</v>
      </c>
      <c r="J32" s="15">
        <f>[28]Outubro!$K$13</f>
        <v>0</v>
      </c>
      <c r="K32" s="15">
        <f>[28]Outubro!$K$14</f>
        <v>0</v>
      </c>
      <c r="L32" s="15">
        <f>[28]Outubro!$K$15</f>
        <v>0</v>
      </c>
      <c r="M32" s="15">
        <f>[28]Outubro!$K$16</f>
        <v>0</v>
      </c>
      <c r="N32" s="15">
        <f>[28]Outubro!$K$17</f>
        <v>0</v>
      </c>
      <c r="O32" s="15">
        <f>[28]Outubro!$K$18</f>
        <v>0</v>
      </c>
      <c r="P32" s="15">
        <f>[28]Outubro!$K$19</f>
        <v>0</v>
      </c>
      <c r="Q32" s="15">
        <f>[28]Outubro!$K$20</f>
        <v>0</v>
      </c>
      <c r="R32" s="15">
        <f>[28]Outubro!$K$21</f>
        <v>0</v>
      </c>
      <c r="S32" s="15">
        <f>[28]Outubro!$K$22</f>
        <v>0</v>
      </c>
      <c r="T32" s="15">
        <f>[28]Outubro!$K$23</f>
        <v>33.199999999999996</v>
      </c>
      <c r="U32" s="15">
        <f>[28]Outubro!$K$24</f>
        <v>8</v>
      </c>
      <c r="V32" s="15">
        <f>[28]Outubro!$K$25</f>
        <v>0</v>
      </c>
      <c r="W32" s="15">
        <f>[28]Outubro!$K$26</f>
        <v>16.200000000000003</v>
      </c>
      <c r="X32" s="15">
        <f>[28]Outubro!$K$27</f>
        <v>0</v>
      </c>
      <c r="Y32" s="15">
        <f>[28]Outubro!$K$28</f>
        <v>0</v>
      </c>
      <c r="Z32" s="15">
        <f>[28]Outubro!$K$29</f>
        <v>0</v>
      </c>
      <c r="AA32" s="15">
        <f>[28]Outubro!$K$30</f>
        <v>1</v>
      </c>
      <c r="AB32" s="15">
        <f>[28]Outubro!$K$31</f>
        <v>3.4000000000000004</v>
      </c>
      <c r="AC32" s="15">
        <f>[28]Outubro!$K$32</f>
        <v>4.2</v>
      </c>
      <c r="AD32" s="15">
        <f>[28]Outubro!$K$33</f>
        <v>0</v>
      </c>
      <c r="AE32" s="15">
        <f>[28]Outubro!$K$34</f>
        <v>26.4</v>
      </c>
      <c r="AF32" s="135">
        <f>[28]Outubro!$K$35</f>
        <v>0.2</v>
      </c>
      <c r="AG32" s="139">
        <f t="shared" si="7"/>
        <v>104.2</v>
      </c>
      <c r="AH32" s="89">
        <f t="shared" si="8"/>
        <v>33.199999999999996</v>
      </c>
      <c r="AI32" s="162">
        <f t="shared" si="1"/>
        <v>18</v>
      </c>
      <c r="AJ32" s="154">
        <f t="shared" si="3"/>
        <v>3.4733333333333336</v>
      </c>
    </row>
    <row r="33" spans="1:36" s="5" customFormat="1" ht="17.100000000000001" customHeight="1" x14ac:dyDescent="0.2">
      <c r="A33" s="199" t="s">
        <v>33</v>
      </c>
      <c r="B33" s="83">
        <f t="shared" ref="B33:AH33" si="14">MAX(B5:B32)</f>
        <v>42.199999999999996</v>
      </c>
      <c r="C33" s="18">
        <f t="shared" si="14"/>
        <v>92.200000000000017</v>
      </c>
      <c r="D33" s="18">
        <f t="shared" si="14"/>
        <v>1.5999999999999999</v>
      </c>
      <c r="E33" s="18">
        <f t="shared" si="14"/>
        <v>0.2</v>
      </c>
      <c r="F33" s="18">
        <f t="shared" si="14"/>
        <v>0.8</v>
      </c>
      <c r="G33" s="18">
        <f t="shared" si="14"/>
        <v>2.2000000000000002</v>
      </c>
      <c r="H33" s="18">
        <f t="shared" si="14"/>
        <v>13.8</v>
      </c>
      <c r="I33" s="18">
        <f t="shared" si="14"/>
        <v>51.8</v>
      </c>
      <c r="J33" s="18">
        <f t="shared" si="14"/>
        <v>12.4</v>
      </c>
      <c r="K33" s="18">
        <f t="shared" si="14"/>
        <v>3.6</v>
      </c>
      <c r="L33" s="18">
        <f t="shared" si="14"/>
        <v>17.600000000000001</v>
      </c>
      <c r="M33" s="18">
        <f t="shared" si="14"/>
        <v>5.4</v>
      </c>
      <c r="N33" s="18">
        <f t="shared" si="14"/>
        <v>19.2</v>
      </c>
      <c r="O33" s="18">
        <f t="shared" si="14"/>
        <v>0.60000000000000009</v>
      </c>
      <c r="P33" s="18">
        <f t="shared" si="14"/>
        <v>0</v>
      </c>
      <c r="Q33" s="18">
        <f t="shared" si="14"/>
        <v>0</v>
      </c>
      <c r="R33" s="18">
        <f t="shared" si="14"/>
        <v>1</v>
      </c>
      <c r="S33" s="18">
        <f t="shared" si="14"/>
        <v>23.200000000000003</v>
      </c>
      <c r="T33" s="18">
        <f t="shared" si="14"/>
        <v>33.199999999999996</v>
      </c>
      <c r="U33" s="18">
        <f t="shared" si="14"/>
        <v>24.799999999999997</v>
      </c>
      <c r="V33" s="18">
        <f t="shared" si="14"/>
        <v>34.6</v>
      </c>
      <c r="W33" s="18">
        <f t="shared" si="14"/>
        <v>187.8</v>
      </c>
      <c r="X33" s="18">
        <f t="shared" si="14"/>
        <v>0.60000000000000009</v>
      </c>
      <c r="Y33" s="18">
        <f t="shared" si="14"/>
        <v>0.2</v>
      </c>
      <c r="Z33" s="18">
        <f t="shared" si="14"/>
        <v>0.60000000000000009</v>
      </c>
      <c r="AA33" s="18">
        <f t="shared" si="14"/>
        <v>23.6</v>
      </c>
      <c r="AB33" s="18">
        <f t="shared" si="14"/>
        <v>53.2</v>
      </c>
      <c r="AC33" s="18">
        <f t="shared" si="14"/>
        <v>46.400000000000006</v>
      </c>
      <c r="AD33" s="18">
        <f t="shared" si="14"/>
        <v>17.2</v>
      </c>
      <c r="AE33" s="18">
        <f t="shared" si="14"/>
        <v>133.79999999999998</v>
      </c>
      <c r="AF33" s="143">
        <f t="shared" si="14"/>
        <v>48.400000000000006</v>
      </c>
      <c r="AG33" s="163">
        <f t="shared" si="14"/>
        <v>313.39999999999992</v>
      </c>
      <c r="AH33" s="148">
        <f t="shared" si="14"/>
        <v>187.8</v>
      </c>
      <c r="AI33" s="253"/>
      <c r="AJ33" s="172">
        <f t="shared" ref="AJ33" si="15">AVERAGE(AJ5:AJ32)</f>
        <v>4.5218471582181268</v>
      </c>
    </row>
    <row r="34" spans="1:36" s="11" customFormat="1" ht="13.5" thickBot="1" x14ac:dyDescent="0.25">
      <c r="A34" s="175" t="s">
        <v>36</v>
      </c>
      <c r="B34" s="93">
        <f t="shared" ref="B34:AG34" si="16">SUM(B5:B32)</f>
        <v>257</v>
      </c>
      <c r="C34" s="62">
        <f t="shared" si="16"/>
        <v>906.20000000000027</v>
      </c>
      <c r="D34" s="62">
        <f t="shared" si="16"/>
        <v>5.8</v>
      </c>
      <c r="E34" s="62">
        <f t="shared" si="16"/>
        <v>0.2</v>
      </c>
      <c r="F34" s="62">
        <f t="shared" si="16"/>
        <v>2</v>
      </c>
      <c r="G34" s="62">
        <f t="shared" si="16"/>
        <v>5.6</v>
      </c>
      <c r="H34" s="62">
        <f t="shared" si="16"/>
        <v>59.800000000000011</v>
      </c>
      <c r="I34" s="62">
        <f t="shared" si="16"/>
        <v>109.19999999999999</v>
      </c>
      <c r="J34" s="62">
        <f t="shared" si="16"/>
        <v>12.8</v>
      </c>
      <c r="K34" s="62">
        <f t="shared" si="16"/>
        <v>5.2</v>
      </c>
      <c r="L34" s="62">
        <f t="shared" si="16"/>
        <v>33.200000000000003</v>
      </c>
      <c r="M34" s="62">
        <f t="shared" si="16"/>
        <v>13.4</v>
      </c>
      <c r="N34" s="62">
        <f t="shared" si="16"/>
        <v>36.199999999999996</v>
      </c>
      <c r="O34" s="62">
        <f t="shared" si="16"/>
        <v>0.60000000000000009</v>
      </c>
      <c r="P34" s="62">
        <f t="shared" si="16"/>
        <v>0</v>
      </c>
      <c r="Q34" s="62">
        <f t="shared" si="16"/>
        <v>0</v>
      </c>
      <c r="R34" s="62">
        <f t="shared" si="16"/>
        <v>1</v>
      </c>
      <c r="S34" s="62">
        <f t="shared" si="16"/>
        <v>31.400000000000002</v>
      </c>
      <c r="T34" s="62">
        <f t="shared" si="16"/>
        <v>146.19999999999999</v>
      </c>
      <c r="U34" s="62">
        <f t="shared" si="16"/>
        <v>102</v>
      </c>
      <c r="V34" s="62">
        <f t="shared" si="16"/>
        <v>49.400000000000006</v>
      </c>
      <c r="W34" s="62">
        <f t="shared" si="16"/>
        <v>810.00000000000011</v>
      </c>
      <c r="X34" s="62">
        <f t="shared" si="16"/>
        <v>1.9999999999999998</v>
      </c>
      <c r="Y34" s="62">
        <f t="shared" si="16"/>
        <v>0.4</v>
      </c>
      <c r="Z34" s="62">
        <f t="shared" si="16"/>
        <v>1.8000000000000003</v>
      </c>
      <c r="AA34" s="62">
        <f t="shared" si="16"/>
        <v>95.199999999999974</v>
      </c>
      <c r="AB34" s="62">
        <f t="shared" si="16"/>
        <v>216.8</v>
      </c>
      <c r="AC34" s="62">
        <f t="shared" si="16"/>
        <v>156.99999999999994</v>
      </c>
      <c r="AD34" s="62">
        <f t="shared" si="16"/>
        <v>22.599999999999998</v>
      </c>
      <c r="AE34" s="62">
        <f t="shared" si="16"/>
        <v>512.6</v>
      </c>
      <c r="AF34" s="160">
        <f t="shared" si="16"/>
        <v>146.4</v>
      </c>
      <c r="AG34" s="141">
        <f t="shared" si="16"/>
        <v>3742</v>
      </c>
      <c r="AH34" s="176"/>
      <c r="AI34" s="254"/>
      <c r="AJ34" s="176"/>
    </row>
    <row r="35" spans="1:36" x14ac:dyDescent="0.2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6"/>
      <c r="AE35" s="67"/>
      <c r="AF35" s="68"/>
      <c r="AG35" s="68"/>
      <c r="AH35" s="68"/>
      <c r="AI35" s="68"/>
      <c r="AJ35" s="69"/>
    </row>
    <row r="36" spans="1:36" x14ac:dyDescent="0.2">
      <c r="A36" s="177"/>
      <c r="B36" s="61"/>
      <c r="C36" s="61"/>
      <c r="D36" s="61" t="s">
        <v>132</v>
      </c>
      <c r="E36" s="61"/>
      <c r="F36" s="61"/>
      <c r="G36" s="61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70"/>
      <c r="AE36" s="73"/>
      <c r="AF36" s="74"/>
      <c r="AG36" s="74"/>
      <c r="AH36" s="173"/>
      <c r="AI36" s="74"/>
      <c r="AJ36" s="71"/>
    </row>
    <row r="37" spans="1:36" x14ac:dyDescent="0.2">
      <c r="A37" s="177"/>
      <c r="B37" s="156" t="s">
        <v>133</v>
      </c>
      <c r="C37" s="156"/>
      <c r="D37" s="156"/>
      <c r="E37" s="156"/>
      <c r="F37" s="156"/>
      <c r="G37" s="156"/>
      <c r="H37" s="156"/>
      <c r="I37" s="156"/>
      <c r="J37" s="60"/>
      <c r="K37" s="60"/>
      <c r="L37" s="60"/>
      <c r="M37" s="60" t="s">
        <v>47</v>
      </c>
      <c r="N37" s="60"/>
      <c r="O37" s="60"/>
      <c r="P37" s="60"/>
      <c r="Q37" s="60"/>
      <c r="R37" s="60"/>
      <c r="S37" s="60"/>
      <c r="T37" s="202" t="s">
        <v>134</v>
      </c>
      <c r="U37" s="202"/>
      <c r="V37" s="202"/>
      <c r="W37" s="202"/>
      <c r="X37" s="202"/>
      <c r="Y37" s="60"/>
      <c r="Z37" s="60"/>
      <c r="AA37" s="60"/>
      <c r="AB37" s="60"/>
      <c r="AC37" s="60"/>
      <c r="AD37" s="70"/>
      <c r="AE37" s="60"/>
      <c r="AF37" s="60"/>
      <c r="AG37" s="70"/>
      <c r="AH37" s="60"/>
      <c r="AI37" s="60"/>
      <c r="AJ37" s="71"/>
    </row>
    <row r="38" spans="1:36" x14ac:dyDescent="0.2">
      <c r="A38" s="59"/>
      <c r="B38" s="60"/>
      <c r="C38" s="60"/>
      <c r="D38" s="60"/>
      <c r="E38" s="60"/>
      <c r="F38" s="60"/>
      <c r="G38" s="60"/>
      <c r="H38" s="60"/>
      <c r="I38" s="60"/>
      <c r="J38" s="72"/>
      <c r="K38" s="72"/>
      <c r="L38" s="72"/>
      <c r="M38" s="72" t="s">
        <v>48</v>
      </c>
      <c r="N38" s="72"/>
      <c r="O38" s="72"/>
      <c r="P38" s="72"/>
      <c r="Q38" s="60"/>
      <c r="R38" s="60"/>
      <c r="S38" s="60"/>
      <c r="T38" s="203" t="s">
        <v>135</v>
      </c>
      <c r="U38" s="203"/>
      <c r="V38" s="203"/>
      <c r="W38" s="203"/>
      <c r="X38" s="203"/>
      <c r="Y38" s="60"/>
      <c r="Z38" s="60"/>
      <c r="AA38" s="60"/>
      <c r="AB38" s="60"/>
      <c r="AC38" s="60"/>
      <c r="AD38" s="70"/>
      <c r="AE38" s="73"/>
      <c r="AF38" s="74"/>
      <c r="AG38" s="60"/>
      <c r="AH38" s="60"/>
      <c r="AI38" s="60"/>
      <c r="AJ38" s="71"/>
    </row>
    <row r="39" spans="1:36" x14ac:dyDescent="0.2">
      <c r="A39" s="177"/>
      <c r="B39" s="61" t="s">
        <v>136</v>
      </c>
      <c r="C39" s="61"/>
      <c r="D39" s="61"/>
      <c r="E39" s="61"/>
      <c r="F39" s="61"/>
      <c r="G39" s="61"/>
      <c r="H39" s="61"/>
      <c r="I39" s="61"/>
      <c r="J39" s="61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70"/>
      <c r="AE39" s="73"/>
      <c r="AF39" s="74"/>
      <c r="AG39" s="72"/>
      <c r="AH39" s="173"/>
      <c r="AI39" s="173"/>
      <c r="AJ39" s="71"/>
    </row>
    <row r="40" spans="1:36" ht="13.5" thickBo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8"/>
      <c r="AH40" s="174"/>
      <c r="AI40" s="174"/>
      <c r="AJ40" s="127"/>
    </row>
    <row r="41" spans="1:36" x14ac:dyDescent="0.2">
      <c r="AI41" s="13" t="s">
        <v>49</v>
      </c>
    </row>
    <row r="42" spans="1:36" x14ac:dyDescent="0.2">
      <c r="AH42" s="22" t="s">
        <v>49</v>
      </c>
      <c r="AI42" s="13" t="s">
        <v>49</v>
      </c>
    </row>
    <row r="43" spans="1:36" x14ac:dyDescent="0.2">
      <c r="F43" s="2" t="s">
        <v>49</v>
      </c>
    </row>
    <row r="44" spans="1:36" x14ac:dyDescent="0.2">
      <c r="AH44" s="22" t="s">
        <v>49</v>
      </c>
    </row>
    <row r="46" spans="1:36" x14ac:dyDescent="0.2">
      <c r="AI46" s="13" t="s">
        <v>49</v>
      </c>
    </row>
    <row r="49" spans="34:36" x14ac:dyDescent="0.2">
      <c r="AH49" s="1" t="s">
        <v>49</v>
      </c>
      <c r="AJ49" t="s">
        <v>49</v>
      </c>
    </row>
  </sheetData>
  <sheetProtection password="C6EC" sheet="1" objects="1" scenarios="1"/>
  <mergeCells count="37">
    <mergeCell ref="T37:X37"/>
    <mergeCell ref="T38:X38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50" customWidth="1"/>
    <col min="3" max="3" width="9.5703125" style="51" customWidth="1"/>
    <col min="4" max="4" width="9.5703125" style="50" customWidth="1"/>
    <col min="5" max="5" width="9.85546875" style="50" customWidth="1"/>
    <col min="6" max="6" width="9.5703125" style="5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5" customFormat="1" ht="42.75" customHeight="1" x14ac:dyDescent="0.2">
      <c r="A1" s="23" t="s">
        <v>51</v>
      </c>
      <c r="B1" s="23" t="s">
        <v>52</v>
      </c>
      <c r="C1" s="23" t="s">
        <v>53</v>
      </c>
      <c r="D1" s="23" t="s">
        <v>54</v>
      </c>
      <c r="E1" s="23" t="s">
        <v>55</v>
      </c>
      <c r="F1" s="23" t="s">
        <v>56</v>
      </c>
      <c r="G1" s="23" t="s">
        <v>57</v>
      </c>
      <c r="H1" s="23" t="s">
        <v>58</v>
      </c>
      <c r="I1" s="23" t="s">
        <v>59</v>
      </c>
      <c r="J1" s="24"/>
      <c r="K1" s="24"/>
      <c r="L1" s="24"/>
      <c r="M1" s="24"/>
    </row>
    <row r="2" spans="1:13" s="30" customFormat="1" x14ac:dyDescent="0.2">
      <c r="A2" s="26" t="s">
        <v>60</v>
      </c>
      <c r="B2" s="26" t="s">
        <v>61</v>
      </c>
      <c r="C2" s="27" t="s">
        <v>62</v>
      </c>
      <c r="D2" s="27">
        <v>-20.444199999999999</v>
      </c>
      <c r="E2" s="27">
        <v>-52.875599999999999</v>
      </c>
      <c r="F2" s="27">
        <v>388</v>
      </c>
      <c r="G2" s="28">
        <v>40405</v>
      </c>
      <c r="H2" s="29">
        <v>1</v>
      </c>
      <c r="I2" s="27" t="s">
        <v>63</v>
      </c>
      <c r="J2" s="24"/>
      <c r="K2" s="24"/>
      <c r="L2" s="24"/>
      <c r="M2" s="24"/>
    </row>
    <row r="3" spans="1:13" ht="12.75" customHeight="1" x14ac:dyDescent="0.2">
      <c r="A3" s="26" t="s">
        <v>0</v>
      </c>
      <c r="B3" s="26" t="s">
        <v>61</v>
      </c>
      <c r="C3" s="27" t="s">
        <v>64</v>
      </c>
      <c r="D3" s="29">
        <v>-23.002500000000001</v>
      </c>
      <c r="E3" s="29">
        <v>-55.3294</v>
      </c>
      <c r="F3" s="29">
        <v>431</v>
      </c>
      <c r="G3" s="31">
        <v>39611</v>
      </c>
      <c r="H3" s="29">
        <v>1</v>
      </c>
      <c r="I3" s="27" t="s">
        <v>65</v>
      </c>
      <c r="J3" s="32"/>
      <c r="K3" s="32"/>
      <c r="L3" s="32"/>
      <c r="M3" s="32"/>
    </row>
    <row r="4" spans="1:13" x14ac:dyDescent="0.2">
      <c r="A4" s="26" t="s">
        <v>1</v>
      </c>
      <c r="B4" s="26" t="s">
        <v>61</v>
      </c>
      <c r="C4" s="27" t="s">
        <v>66</v>
      </c>
      <c r="D4" s="33">
        <v>-20.4756</v>
      </c>
      <c r="E4" s="33">
        <v>-55.783900000000003</v>
      </c>
      <c r="F4" s="33">
        <v>155</v>
      </c>
      <c r="G4" s="31">
        <v>39022</v>
      </c>
      <c r="H4" s="29">
        <v>1</v>
      </c>
      <c r="I4" s="27" t="s">
        <v>67</v>
      </c>
      <c r="J4" s="32"/>
      <c r="K4" s="32"/>
      <c r="L4" s="32"/>
      <c r="M4" s="32"/>
    </row>
    <row r="5" spans="1:13" s="35" customFormat="1" x14ac:dyDescent="0.2">
      <c r="A5" s="26" t="s">
        <v>43</v>
      </c>
      <c r="B5" s="26" t="s">
        <v>61</v>
      </c>
      <c r="C5" s="27" t="s">
        <v>68</v>
      </c>
      <c r="D5" s="33">
        <v>-22.1008</v>
      </c>
      <c r="E5" s="33">
        <v>-56.54</v>
      </c>
      <c r="F5" s="33">
        <v>208</v>
      </c>
      <c r="G5" s="31">
        <v>40764</v>
      </c>
      <c r="H5" s="29">
        <v>1</v>
      </c>
      <c r="I5" s="34" t="s">
        <v>69</v>
      </c>
      <c r="J5" s="32"/>
      <c r="K5" s="32"/>
      <c r="L5" s="32"/>
      <c r="M5" s="32"/>
    </row>
    <row r="6" spans="1:13" s="35" customFormat="1" x14ac:dyDescent="0.2">
      <c r="A6" s="26" t="s">
        <v>70</v>
      </c>
      <c r="B6" s="26" t="s">
        <v>61</v>
      </c>
      <c r="C6" s="27" t="s">
        <v>71</v>
      </c>
      <c r="D6" s="33">
        <v>-21.7514</v>
      </c>
      <c r="E6" s="33">
        <v>-52.470599999999997</v>
      </c>
      <c r="F6" s="33">
        <v>387</v>
      </c>
      <c r="G6" s="31">
        <v>41354</v>
      </c>
      <c r="H6" s="29">
        <v>1</v>
      </c>
      <c r="I6" s="34" t="s">
        <v>72</v>
      </c>
      <c r="J6" s="32"/>
      <c r="K6" s="32"/>
      <c r="L6" s="32"/>
      <c r="M6" s="32"/>
    </row>
    <row r="7" spans="1:13" x14ac:dyDescent="0.2">
      <c r="A7" s="26" t="s">
        <v>2</v>
      </c>
      <c r="B7" s="26" t="s">
        <v>61</v>
      </c>
      <c r="C7" s="27" t="s">
        <v>73</v>
      </c>
      <c r="D7" s="33">
        <v>-20.45</v>
      </c>
      <c r="E7" s="33">
        <v>-54.616599999999998</v>
      </c>
      <c r="F7" s="33">
        <v>530</v>
      </c>
      <c r="G7" s="31">
        <v>37145</v>
      </c>
      <c r="H7" s="29">
        <v>1</v>
      </c>
      <c r="I7" s="27" t="s">
        <v>74</v>
      </c>
      <c r="J7" s="32"/>
      <c r="K7" s="32"/>
      <c r="L7" s="32"/>
      <c r="M7" s="32"/>
    </row>
    <row r="8" spans="1:13" x14ac:dyDescent="0.2">
      <c r="A8" s="26" t="s">
        <v>3</v>
      </c>
      <c r="B8" s="26" t="s">
        <v>61</v>
      </c>
      <c r="C8" s="27" t="s">
        <v>75</v>
      </c>
      <c r="D8" s="29">
        <v>-19.122499999999999</v>
      </c>
      <c r="E8" s="29">
        <v>-51.720799999999997</v>
      </c>
      <c r="F8" s="33">
        <v>516</v>
      </c>
      <c r="G8" s="31">
        <v>39515</v>
      </c>
      <c r="H8" s="29">
        <v>1</v>
      </c>
      <c r="I8" s="27" t="s">
        <v>76</v>
      </c>
      <c r="J8" s="32"/>
      <c r="K8" s="32"/>
      <c r="L8" s="32"/>
      <c r="M8" s="32"/>
    </row>
    <row r="9" spans="1:13" x14ac:dyDescent="0.2">
      <c r="A9" s="26" t="s">
        <v>4</v>
      </c>
      <c r="B9" s="26" t="s">
        <v>61</v>
      </c>
      <c r="C9" s="27" t="s">
        <v>77</v>
      </c>
      <c r="D9" s="33">
        <v>-18.802199999999999</v>
      </c>
      <c r="E9" s="33">
        <v>-52.602800000000002</v>
      </c>
      <c r="F9" s="33">
        <v>818</v>
      </c>
      <c r="G9" s="31">
        <v>39070</v>
      </c>
      <c r="H9" s="29">
        <v>1</v>
      </c>
      <c r="I9" s="27" t="s">
        <v>78</v>
      </c>
      <c r="J9" s="32"/>
      <c r="K9" s="32"/>
      <c r="L9" s="32"/>
      <c r="M9" s="32"/>
    </row>
    <row r="10" spans="1:13" ht="13.5" customHeight="1" x14ac:dyDescent="0.2">
      <c r="A10" s="26" t="s">
        <v>5</v>
      </c>
      <c r="B10" s="26" t="s">
        <v>61</v>
      </c>
      <c r="C10" s="27" t="s">
        <v>79</v>
      </c>
      <c r="D10" s="33">
        <v>-18.996700000000001</v>
      </c>
      <c r="E10" s="33">
        <v>-57.637500000000003</v>
      </c>
      <c r="F10" s="33">
        <v>126</v>
      </c>
      <c r="G10" s="31">
        <v>39017</v>
      </c>
      <c r="H10" s="29">
        <v>1</v>
      </c>
      <c r="I10" s="27" t="s">
        <v>80</v>
      </c>
      <c r="J10" s="32"/>
      <c r="K10" s="32"/>
      <c r="L10" s="32"/>
      <c r="M10" s="32"/>
    </row>
    <row r="11" spans="1:13" ht="13.5" customHeight="1" x14ac:dyDescent="0.2">
      <c r="A11" s="26" t="s">
        <v>45</v>
      </c>
      <c r="B11" s="26" t="s">
        <v>61</v>
      </c>
      <c r="C11" s="27" t="s">
        <v>81</v>
      </c>
      <c r="D11" s="33">
        <v>-18.4922</v>
      </c>
      <c r="E11" s="33">
        <v>-53.167200000000001</v>
      </c>
      <c r="F11" s="33">
        <v>730</v>
      </c>
      <c r="G11" s="31">
        <v>41247</v>
      </c>
      <c r="H11" s="29">
        <v>1</v>
      </c>
      <c r="I11" s="34" t="s">
        <v>82</v>
      </c>
      <c r="J11" s="32"/>
      <c r="K11" s="32"/>
      <c r="L11" s="32"/>
      <c r="M11" s="32"/>
    </row>
    <row r="12" spans="1:13" x14ac:dyDescent="0.2">
      <c r="A12" s="26" t="s">
        <v>6</v>
      </c>
      <c r="B12" s="26" t="s">
        <v>61</v>
      </c>
      <c r="C12" s="27" t="s">
        <v>83</v>
      </c>
      <c r="D12" s="33">
        <v>-18.304400000000001</v>
      </c>
      <c r="E12" s="33">
        <v>-54.440899999999999</v>
      </c>
      <c r="F12" s="33">
        <v>252</v>
      </c>
      <c r="G12" s="31">
        <v>39028</v>
      </c>
      <c r="H12" s="29">
        <v>1</v>
      </c>
      <c r="I12" s="27" t="s">
        <v>84</v>
      </c>
      <c r="J12" s="32"/>
      <c r="K12" s="32"/>
      <c r="L12" s="32"/>
      <c r="M12" s="32"/>
    </row>
    <row r="13" spans="1:13" x14ac:dyDescent="0.2">
      <c r="A13" s="26" t="s">
        <v>7</v>
      </c>
      <c r="B13" s="26" t="s">
        <v>61</v>
      </c>
      <c r="C13" s="27" t="s">
        <v>85</v>
      </c>
      <c r="D13" s="33">
        <v>-22.193899999999999</v>
      </c>
      <c r="E13" s="36">
        <v>-54.9114</v>
      </c>
      <c r="F13" s="33">
        <v>469</v>
      </c>
      <c r="G13" s="31">
        <v>39011</v>
      </c>
      <c r="H13" s="29">
        <v>1</v>
      </c>
      <c r="I13" s="27" t="s">
        <v>86</v>
      </c>
      <c r="J13" s="32"/>
      <c r="K13" s="32"/>
      <c r="L13" s="32"/>
      <c r="M13" s="32"/>
    </row>
    <row r="14" spans="1:13" x14ac:dyDescent="0.2">
      <c r="A14" s="26" t="s">
        <v>87</v>
      </c>
      <c r="B14" s="26" t="s">
        <v>61</v>
      </c>
      <c r="C14" s="27" t="s">
        <v>88</v>
      </c>
      <c r="D14" s="29">
        <v>-23.449400000000001</v>
      </c>
      <c r="E14" s="29">
        <v>-54.181699999999999</v>
      </c>
      <c r="F14" s="29">
        <v>336</v>
      </c>
      <c r="G14" s="31">
        <v>39598</v>
      </c>
      <c r="H14" s="29">
        <v>1</v>
      </c>
      <c r="I14" s="27" t="s">
        <v>89</v>
      </c>
      <c r="J14" s="32"/>
      <c r="K14" s="32"/>
      <c r="L14" s="32"/>
      <c r="M14" s="32"/>
    </row>
    <row r="15" spans="1:13" x14ac:dyDescent="0.2">
      <c r="A15" s="26" t="s">
        <v>9</v>
      </c>
      <c r="B15" s="26" t="s">
        <v>61</v>
      </c>
      <c r="C15" s="27" t="s">
        <v>90</v>
      </c>
      <c r="D15" s="33">
        <v>-22.3</v>
      </c>
      <c r="E15" s="33">
        <v>-53.816600000000001</v>
      </c>
      <c r="F15" s="33">
        <v>373.29</v>
      </c>
      <c r="G15" s="31">
        <v>37662</v>
      </c>
      <c r="H15" s="29">
        <v>1</v>
      </c>
      <c r="I15" s="27" t="s">
        <v>91</v>
      </c>
      <c r="J15" s="32"/>
      <c r="K15" s="32"/>
      <c r="L15" s="32"/>
      <c r="M15" s="32"/>
    </row>
    <row r="16" spans="1:13" s="35" customFormat="1" x14ac:dyDescent="0.2">
      <c r="A16" s="26" t="s">
        <v>44</v>
      </c>
      <c r="B16" s="26" t="s">
        <v>61</v>
      </c>
      <c r="C16" s="27" t="s">
        <v>92</v>
      </c>
      <c r="D16" s="33">
        <v>-21.478200000000001</v>
      </c>
      <c r="E16" s="33">
        <v>-56.136899999999997</v>
      </c>
      <c r="F16" s="33">
        <v>249</v>
      </c>
      <c r="G16" s="31">
        <v>40759</v>
      </c>
      <c r="H16" s="29">
        <v>1</v>
      </c>
      <c r="I16" s="34" t="s">
        <v>93</v>
      </c>
      <c r="J16" s="32"/>
      <c r="K16" s="32"/>
      <c r="L16" s="32"/>
      <c r="M16" s="32"/>
    </row>
    <row r="17" spans="1:13" x14ac:dyDescent="0.2">
      <c r="A17" s="26" t="s">
        <v>10</v>
      </c>
      <c r="B17" s="26" t="s">
        <v>61</v>
      </c>
      <c r="C17" s="27" t="s">
        <v>94</v>
      </c>
      <c r="D17" s="29">
        <v>-22.857199999999999</v>
      </c>
      <c r="E17" s="29">
        <v>-54.605600000000003</v>
      </c>
      <c r="F17" s="29">
        <v>379</v>
      </c>
      <c r="G17" s="31">
        <v>39617</v>
      </c>
      <c r="H17" s="29">
        <v>1</v>
      </c>
      <c r="I17" s="27" t="s">
        <v>95</v>
      </c>
      <c r="J17" s="32"/>
      <c r="K17" s="32"/>
      <c r="L17" s="32"/>
      <c r="M17" s="32"/>
    </row>
    <row r="18" spans="1:13" ht="12.75" customHeight="1" x14ac:dyDescent="0.2">
      <c r="A18" s="26" t="s">
        <v>11</v>
      </c>
      <c r="B18" s="26" t="s">
        <v>61</v>
      </c>
      <c r="C18" s="27" t="s">
        <v>96</v>
      </c>
      <c r="D18" s="33">
        <v>-21.609200000000001</v>
      </c>
      <c r="E18" s="33">
        <v>-55.177799999999998</v>
      </c>
      <c r="F18" s="33">
        <v>401</v>
      </c>
      <c r="G18" s="31">
        <v>39065</v>
      </c>
      <c r="H18" s="29">
        <v>1</v>
      </c>
      <c r="I18" s="27" t="s">
        <v>97</v>
      </c>
      <c r="J18" s="32"/>
      <c r="K18" s="32"/>
      <c r="L18" s="32"/>
      <c r="M18" s="32"/>
    </row>
    <row r="19" spans="1:13" s="35" customFormat="1" x14ac:dyDescent="0.2">
      <c r="A19" s="26" t="s">
        <v>12</v>
      </c>
      <c r="B19" s="26" t="s">
        <v>61</v>
      </c>
      <c r="C19" s="27" t="s">
        <v>98</v>
      </c>
      <c r="D19" s="33">
        <v>-20.395600000000002</v>
      </c>
      <c r="E19" s="33">
        <v>-56.431699999999999</v>
      </c>
      <c r="F19" s="33">
        <v>140</v>
      </c>
      <c r="G19" s="31">
        <v>39023</v>
      </c>
      <c r="H19" s="29">
        <v>1</v>
      </c>
      <c r="I19" s="27" t="s">
        <v>99</v>
      </c>
      <c r="J19" s="32"/>
      <c r="K19" s="32"/>
      <c r="L19" s="32"/>
      <c r="M19" s="32"/>
    </row>
    <row r="20" spans="1:13" x14ac:dyDescent="0.2">
      <c r="A20" s="26" t="s">
        <v>100</v>
      </c>
      <c r="B20" s="26" t="s">
        <v>61</v>
      </c>
      <c r="C20" s="27" t="s">
        <v>101</v>
      </c>
      <c r="D20" s="33">
        <v>-18.988900000000001</v>
      </c>
      <c r="E20" s="33">
        <v>-56.623100000000001</v>
      </c>
      <c r="F20" s="33">
        <v>104</v>
      </c>
      <c r="G20" s="31">
        <v>38932</v>
      </c>
      <c r="H20" s="29">
        <v>1</v>
      </c>
      <c r="I20" s="27" t="s">
        <v>102</v>
      </c>
      <c r="J20" s="32"/>
      <c r="K20" s="32"/>
      <c r="L20" s="32"/>
      <c r="M20" s="32"/>
    </row>
    <row r="21" spans="1:13" s="35" customFormat="1" x14ac:dyDescent="0.2">
      <c r="A21" s="26" t="s">
        <v>14</v>
      </c>
      <c r="B21" s="26" t="s">
        <v>61</v>
      </c>
      <c r="C21" s="27" t="s">
        <v>103</v>
      </c>
      <c r="D21" s="33">
        <v>-19.414300000000001</v>
      </c>
      <c r="E21" s="33">
        <v>-51.1053</v>
      </c>
      <c r="F21" s="33">
        <v>424</v>
      </c>
      <c r="G21" s="31" t="s">
        <v>104</v>
      </c>
      <c r="H21" s="29">
        <v>1</v>
      </c>
      <c r="I21" s="27" t="s">
        <v>105</v>
      </c>
      <c r="J21" s="32"/>
      <c r="K21" s="32"/>
      <c r="L21" s="32"/>
      <c r="M21" s="32"/>
    </row>
    <row r="22" spans="1:13" x14ac:dyDescent="0.2">
      <c r="A22" s="26" t="s">
        <v>15</v>
      </c>
      <c r="B22" s="26" t="s">
        <v>61</v>
      </c>
      <c r="C22" s="27" t="s">
        <v>106</v>
      </c>
      <c r="D22" s="33">
        <v>-22.533300000000001</v>
      </c>
      <c r="E22" s="33">
        <v>-55.533299999999997</v>
      </c>
      <c r="F22" s="33">
        <v>650</v>
      </c>
      <c r="G22" s="31">
        <v>37140</v>
      </c>
      <c r="H22" s="29">
        <v>1</v>
      </c>
      <c r="I22" s="27" t="s">
        <v>107</v>
      </c>
      <c r="J22" s="32"/>
      <c r="K22" s="32"/>
      <c r="L22" s="32"/>
      <c r="M22" s="32"/>
    </row>
    <row r="23" spans="1:13" x14ac:dyDescent="0.2">
      <c r="A23" s="26" t="s">
        <v>16</v>
      </c>
      <c r="B23" s="26" t="s">
        <v>61</v>
      </c>
      <c r="C23" s="27" t="s">
        <v>108</v>
      </c>
      <c r="D23" s="33">
        <v>-21.7058</v>
      </c>
      <c r="E23" s="33">
        <v>-57.5533</v>
      </c>
      <c r="F23" s="33">
        <v>85</v>
      </c>
      <c r="G23" s="31">
        <v>39014</v>
      </c>
      <c r="H23" s="29">
        <v>1</v>
      </c>
      <c r="I23" s="27" t="s">
        <v>109</v>
      </c>
      <c r="J23" s="32"/>
      <c r="K23" s="32"/>
      <c r="L23" s="32"/>
      <c r="M23" s="32"/>
    </row>
    <row r="24" spans="1:13" s="35" customFormat="1" x14ac:dyDescent="0.2">
      <c r="A24" s="26" t="s">
        <v>18</v>
      </c>
      <c r="B24" s="26" t="s">
        <v>61</v>
      </c>
      <c r="C24" s="27" t="s">
        <v>110</v>
      </c>
      <c r="D24" s="33">
        <v>-19.420100000000001</v>
      </c>
      <c r="E24" s="33">
        <v>-54.553100000000001</v>
      </c>
      <c r="F24" s="33">
        <v>647</v>
      </c>
      <c r="G24" s="31">
        <v>39067</v>
      </c>
      <c r="H24" s="29">
        <v>1</v>
      </c>
      <c r="I24" s="27" t="s">
        <v>111</v>
      </c>
      <c r="J24" s="32"/>
      <c r="K24" s="32"/>
      <c r="L24" s="32"/>
      <c r="M24" s="32"/>
    </row>
    <row r="25" spans="1:13" x14ac:dyDescent="0.2">
      <c r="A25" s="26" t="s">
        <v>112</v>
      </c>
      <c r="B25" s="26" t="s">
        <v>61</v>
      </c>
      <c r="C25" s="27" t="s">
        <v>113</v>
      </c>
      <c r="D25" s="29">
        <v>-21.774999999999999</v>
      </c>
      <c r="E25" s="29">
        <v>-54.528100000000002</v>
      </c>
      <c r="F25" s="29">
        <v>329</v>
      </c>
      <c r="G25" s="31">
        <v>39625</v>
      </c>
      <c r="H25" s="29">
        <v>1</v>
      </c>
      <c r="I25" s="27" t="s">
        <v>114</v>
      </c>
      <c r="J25" s="32"/>
      <c r="K25" s="32"/>
      <c r="L25" s="32"/>
      <c r="M25" s="32"/>
    </row>
    <row r="26" spans="1:13" s="40" customFormat="1" ht="15" customHeight="1" x14ac:dyDescent="0.2">
      <c r="A26" s="37" t="s">
        <v>31</v>
      </c>
      <c r="B26" s="37" t="s">
        <v>61</v>
      </c>
      <c r="C26" s="27" t="s">
        <v>115</v>
      </c>
      <c r="D26" s="38">
        <v>-20.9817</v>
      </c>
      <c r="E26" s="38">
        <v>-54.971899999999998</v>
      </c>
      <c r="F26" s="38">
        <v>464</v>
      </c>
      <c r="G26" s="28" t="s">
        <v>116</v>
      </c>
      <c r="H26" s="27">
        <v>1</v>
      </c>
      <c r="I26" s="37" t="s">
        <v>117</v>
      </c>
      <c r="J26" s="39"/>
      <c r="K26" s="39"/>
      <c r="L26" s="39"/>
      <c r="M26" s="39"/>
    </row>
    <row r="27" spans="1:13" s="35" customFormat="1" x14ac:dyDescent="0.2">
      <c r="A27" s="26" t="s">
        <v>19</v>
      </c>
      <c r="B27" s="26" t="s">
        <v>61</v>
      </c>
      <c r="C27" s="27" t="s">
        <v>118</v>
      </c>
      <c r="D27" s="29">
        <v>-23.966899999999999</v>
      </c>
      <c r="E27" s="29">
        <v>-55.0242</v>
      </c>
      <c r="F27" s="29">
        <v>402</v>
      </c>
      <c r="G27" s="31">
        <v>39605</v>
      </c>
      <c r="H27" s="29">
        <v>1</v>
      </c>
      <c r="I27" s="27" t="s">
        <v>119</v>
      </c>
      <c r="J27" s="32"/>
      <c r="K27" s="32"/>
      <c r="L27" s="32"/>
      <c r="M27" s="32"/>
    </row>
    <row r="28" spans="1:13" s="42" customFormat="1" x14ac:dyDescent="0.2">
      <c r="A28" s="37" t="s">
        <v>46</v>
      </c>
      <c r="B28" s="37" t="s">
        <v>61</v>
      </c>
      <c r="C28" s="27" t="s">
        <v>120</v>
      </c>
      <c r="D28" s="27">
        <v>-17.634699999999999</v>
      </c>
      <c r="E28" s="27">
        <v>-54.760100000000001</v>
      </c>
      <c r="F28" s="27">
        <v>486</v>
      </c>
      <c r="G28" s="28" t="s">
        <v>121</v>
      </c>
      <c r="H28" s="27">
        <v>1</v>
      </c>
      <c r="I28" s="29" t="s">
        <v>122</v>
      </c>
      <c r="J28" s="41"/>
      <c r="K28" s="41"/>
      <c r="L28" s="41"/>
      <c r="M28" s="41"/>
    </row>
    <row r="29" spans="1:13" x14ac:dyDescent="0.2">
      <c r="A29" s="26" t="s">
        <v>20</v>
      </c>
      <c r="B29" s="26" t="s">
        <v>61</v>
      </c>
      <c r="C29" s="27" t="s">
        <v>123</v>
      </c>
      <c r="D29" s="29">
        <v>-20.783300000000001</v>
      </c>
      <c r="E29" s="29">
        <v>-51.7</v>
      </c>
      <c r="F29" s="29">
        <v>313</v>
      </c>
      <c r="G29" s="31">
        <v>37137</v>
      </c>
      <c r="H29" s="29">
        <v>1</v>
      </c>
      <c r="I29" s="27" t="s">
        <v>124</v>
      </c>
      <c r="J29" s="32"/>
      <c r="K29" s="32"/>
      <c r="L29" s="32"/>
      <c r="M29" s="32"/>
    </row>
    <row r="30" spans="1:13" ht="18" customHeight="1" x14ac:dyDescent="0.2">
      <c r="A30" s="43"/>
      <c r="B30" s="44"/>
      <c r="C30" s="45"/>
      <c r="D30" s="45"/>
      <c r="E30" s="45"/>
      <c r="F30" s="45"/>
      <c r="G30" s="23" t="s">
        <v>125</v>
      </c>
      <c r="H30" s="27">
        <f>SUM(H2:H29)</f>
        <v>28</v>
      </c>
      <c r="I30" s="43"/>
      <c r="J30" s="32"/>
      <c r="K30" s="32"/>
      <c r="L30" s="32"/>
      <c r="M30" s="32"/>
    </row>
    <row r="31" spans="1:13" x14ac:dyDescent="0.2">
      <c r="A31" s="32" t="s">
        <v>126</v>
      </c>
      <c r="B31" s="46"/>
      <c r="C31" s="46"/>
      <c r="D31" s="46"/>
      <c r="E31" s="46"/>
      <c r="F31" s="46"/>
      <c r="G31" s="32"/>
      <c r="H31" s="47"/>
      <c r="I31" s="32"/>
      <c r="J31" s="32"/>
      <c r="K31" s="32"/>
      <c r="L31" s="32"/>
      <c r="M31" s="32"/>
    </row>
    <row r="32" spans="1:13" x14ac:dyDescent="0.2">
      <c r="A32" s="48" t="s">
        <v>127</v>
      </c>
      <c r="B32" s="49"/>
      <c r="C32" s="49"/>
      <c r="D32" s="49"/>
      <c r="E32" s="49"/>
      <c r="F32" s="49"/>
      <c r="G32" s="32"/>
      <c r="H32" s="32"/>
      <c r="I32" s="32"/>
      <c r="J32" s="32"/>
      <c r="K32" s="32"/>
      <c r="L32" s="32"/>
      <c r="M32" s="32"/>
    </row>
    <row r="33" spans="1:13" x14ac:dyDescent="0.2">
      <c r="A33" s="32"/>
      <c r="B33" s="49"/>
      <c r="C33" s="49"/>
      <c r="D33" s="49"/>
      <c r="E33" s="49"/>
      <c r="F33" s="49"/>
      <c r="G33" s="32"/>
      <c r="H33" s="32"/>
      <c r="I33" s="32"/>
      <c r="J33" s="32"/>
      <c r="K33" s="32"/>
      <c r="L33" s="32"/>
      <c r="M33" s="32"/>
    </row>
    <row r="34" spans="1:13" x14ac:dyDescent="0.2">
      <c r="A34" s="32"/>
      <c r="B34" s="49"/>
      <c r="C34" s="49"/>
      <c r="D34" s="49"/>
      <c r="E34" s="49"/>
      <c r="F34" s="49"/>
      <c r="G34" s="32"/>
      <c r="H34" s="32"/>
      <c r="I34" s="32"/>
      <c r="J34" s="32"/>
      <c r="K34" s="32"/>
      <c r="L34" s="32"/>
      <c r="M34" s="32"/>
    </row>
    <row r="35" spans="1:13" x14ac:dyDescent="0.2">
      <c r="A35" s="32"/>
      <c r="B35" s="49"/>
      <c r="C35" s="49"/>
      <c r="D35" s="49"/>
      <c r="E35" s="49"/>
      <c r="F35" s="49"/>
      <c r="G35" s="32"/>
      <c r="H35" s="32"/>
      <c r="I35" s="32"/>
      <c r="J35" s="32"/>
      <c r="K35" s="32"/>
      <c r="L35" s="32"/>
      <c r="M35" s="32"/>
    </row>
    <row r="36" spans="1:13" x14ac:dyDescent="0.2">
      <c r="A36" s="32"/>
      <c r="B36" s="49"/>
      <c r="C36" s="49"/>
      <c r="D36" s="49"/>
      <c r="E36" s="49"/>
      <c r="F36" s="49"/>
      <c r="G36" s="32"/>
      <c r="H36" s="32"/>
      <c r="I36" s="32"/>
      <c r="J36" s="32"/>
      <c r="K36" s="32"/>
      <c r="L36" s="32"/>
      <c r="M36" s="32"/>
    </row>
    <row r="37" spans="1:13" x14ac:dyDescent="0.2">
      <c r="A37" s="32"/>
      <c r="B37" s="49"/>
      <c r="C37" s="49"/>
      <c r="D37" s="49"/>
      <c r="E37" s="49"/>
      <c r="F37" s="49"/>
      <c r="G37" s="32"/>
      <c r="H37" s="32"/>
      <c r="I37" s="32"/>
      <c r="J37" s="32"/>
      <c r="K37" s="32"/>
      <c r="L37" s="32"/>
      <c r="M37" s="32"/>
    </row>
    <row r="38" spans="1:13" x14ac:dyDescent="0.2">
      <c r="A38" s="32"/>
      <c r="B38" s="49"/>
      <c r="C38" s="49"/>
      <c r="D38" s="49"/>
      <c r="E38" s="49"/>
      <c r="F38" s="49"/>
      <c r="G38" s="32"/>
      <c r="H38" s="32"/>
      <c r="I38" s="32"/>
      <c r="J38" s="32"/>
      <c r="K38" s="32"/>
      <c r="L38" s="32"/>
      <c r="M38" s="32"/>
    </row>
    <row r="39" spans="1:13" x14ac:dyDescent="0.2">
      <c r="A39" s="32"/>
      <c r="B39" s="49"/>
      <c r="C39" s="49"/>
      <c r="D39" s="49"/>
      <c r="E39" s="49"/>
      <c r="F39" s="49"/>
      <c r="G39" s="32"/>
      <c r="H39" s="32"/>
      <c r="I39" s="32"/>
      <c r="J39" s="32"/>
      <c r="K39" s="32"/>
      <c r="L39" s="32"/>
      <c r="M39" s="32"/>
    </row>
    <row r="40" spans="1:13" x14ac:dyDescent="0.2">
      <c r="A40" s="32"/>
      <c r="B40" s="49"/>
      <c r="C40" s="49"/>
      <c r="D40" s="49"/>
      <c r="E40" s="49"/>
      <c r="F40" s="49"/>
      <c r="G40" s="32"/>
      <c r="H40" s="32"/>
      <c r="I40" s="32"/>
      <c r="J40" s="32"/>
      <c r="K40" s="32"/>
      <c r="L40" s="32"/>
      <c r="M40" s="32"/>
    </row>
    <row r="41" spans="1:13" x14ac:dyDescent="0.2">
      <c r="A41" s="32"/>
      <c r="B41" s="49"/>
      <c r="C41" s="49"/>
      <c r="D41" s="49"/>
      <c r="E41" s="49"/>
      <c r="F41" s="49"/>
      <c r="G41" s="32"/>
      <c r="H41" s="32"/>
      <c r="I41" s="32"/>
      <c r="J41" s="32"/>
      <c r="K41" s="32"/>
      <c r="L41" s="32"/>
      <c r="M41" s="32"/>
    </row>
    <row r="42" spans="1:13" x14ac:dyDescent="0.2">
      <c r="A42" s="32"/>
      <c r="B42" s="49"/>
      <c r="C42" s="49"/>
      <c r="D42" s="49"/>
      <c r="E42" s="49"/>
      <c r="F42" s="49"/>
      <c r="G42" s="32"/>
      <c r="H42" s="32"/>
      <c r="I42" s="32"/>
      <c r="J42" s="32"/>
      <c r="K42" s="32"/>
      <c r="L42" s="32"/>
      <c r="M42" s="32"/>
    </row>
    <row r="43" spans="1:13" x14ac:dyDescent="0.2">
      <c r="A43" s="32"/>
      <c r="B43" s="49"/>
      <c r="C43" s="49"/>
      <c r="D43" s="49"/>
      <c r="E43" s="49"/>
      <c r="F43" s="49"/>
      <c r="G43" s="32"/>
      <c r="H43" s="32"/>
      <c r="I43" s="32"/>
      <c r="J43" s="32"/>
      <c r="K43" s="32"/>
      <c r="L43" s="32"/>
      <c r="M43" s="32"/>
    </row>
    <row r="44" spans="1:13" x14ac:dyDescent="0.2">
      <c r="A44" s="32"/>
      <c r="B44" s="49"/>
      <c r="C44" s="49"/>
      <c r="D44" s="49"/>
      <c r="E44" s="49"/>
      <c r="F44" s="49"/>
      <c r="G44" s="32"/>
      <c r="H44" s="32"/>
      <c r="I44" s="32"/>
      <c r="J44" s="32"/>
      <c r="K44" s="32"/>
      <c r="L44" s="32"/>
      <c r="M44" s="32"/>
    </row>
    <row r="45" spans="1:13" x14ac:dyDescent="0.2">
      <c r="A45" s="32"/>
      <c r="B45" s="49"/>
      <c r="C45" s="49"/>
      <c r="D45" s="49"/>
      <c r="E45" s="49"/>
      <c r="F45" s="49"/>
      <c r="G45" s="32"/>
      <c r="H45" s="32"/>
      <c r="I45" s="32"/>
      <c r="J45" s="32"/>
      <c r="K45" s="32"/>
      <c r="L45" s="32"/>
      <c r="M45" s="32"/>
    </row>
    <row r="46" spans="1:13" x14ac:dyDescent="0.2">
      <c r="A46" s="32"/>
      <c r="B46" s="49"/>
      <c r="C46" s="49"/>
      <c r="D46" s="49"/>
      <c r="E46" s="49"/>
      <c r="F46" s="49"/>
      <c r="G46" s="32"/>
      <c r="H46" s="32"/>
      <c r="I46" s="32"/>
      <c r="J46" s="32"/>
      <c r="K46" s="32"/>
      <c r="L46" s="32"/>
      <c r="M46" s="32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16" zoomScale="90" zoomScaleNormal="90" workbookViewId="0">
      <selection activeCell="AH46" sqref="AH4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thickBot="1" x14ac:dyDescent="0.25">
      <c r="A1" s="209" t="s">
        <v>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1"/>
    </row>
    <row r="2" spans="1:34" ht="20.100000000000001" customHeight="1" thickBot="1" x14ac:dyDescent="0.25">
      <c r="A2" s="212" t="s">
        <v>21</v>
      </c>
      <c r="B2" s="217" t="s">
        <v>130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8"/>
    </row>
    <row r="3" spans="1:34" s="4" customFormat="1" ht="20.100000000000001" customHeight="1" x14ac:dyDescent="0.2">
      <c r="A3" s="213"/>
      <c r="B3" s="221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151" t="s">
        <v>39</v>
      </c>
      <c r="AH3" s="132" t="s">
        <v>38</v>
      </c>
    </row>
    <row r="4" spans="1:34" s="5" customFormat="1" ht="20.100000000000001" customHeight="1" thickBot="1" x14ac:dyDescent="0.25">
      <c r="A4" s="213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150" t="s">
        <v>37</v>
      </c>
      <c r="AH4" s="126" t="s">
        <v>37</v>
      </c>
    </row>
    <row r="5" spans="1:34" s="5" customFormat="1" ht="20.100000000000001" customHeight="1" x14ac:dyDescent="0.2">
      <c r="A5" s="85" t="s">
        <v>42</v>
      </c>
      <c r="B5" s="81">
        <f>[1]Outubro!$C$5</f>
        <v>35.1</v>
      </c>
      <c r="C5" s="56">
        <f>[1]Outubro!$C$6</f>
        <v>23.8</v>
      </c>
      <c r="D5" s="56">
        <f>[1]Outubro!$C$7</f>
        <v>26.4</v>
      </c>
      <c r="E5" s="56">
        <f>[1]Outubro!$C$8</f>
        <v>30.7</v>
      </c>
      <c r="F5" s="56">
        <f>[1]Outubro!$C$9</f>
        <v>37.1</v>
      </c>
      <c r="G5" s="56">
        <f>[1]Outubro!$C$10</f>
        <v>38.1</v>
      </c>
      <c r="H5" s="56">
        <f>[1]Outubro!$C$11</f>
        <v>32.5</v>
      </c>
      <c r="I5" s="56">
        <f>[1]Outubro!$C$12</f>
        <v>29.3</v>
      </c>
      <c r="J5" s="56">
        <f>[1]Outubro!$C$13</f>
        <v>37.799999999999997</v>
      </c>
      <c r="K5" s="56">
        <f>[1]Outubro!$C$14</f>
        <v>39</v>
      </c>
      <c r="L5" s="56">
        <f>[1]Outubro!$C$15</f>
        <v>39.700000000000003</v>
      </c>
      <c r="M5" s="56">
        <f>[1]Outubro!$C$16</f>
        <v>40.4</v>
      </c>
      <c r="N5" s="56" t="str">
        <f>[1]Outubro!$C$17</f>
        <v>*</v>
      </c>
      <c r="O5" s="56" t="str">
        <f>[1]Outubro!$C$18</f>
        <v>*</v>
      </c>
      <c r="P5" s="56" t="str">
        <f>[1]Outubro!$C$19</f>
        <v>*</v>
      </c>
      <c r="Q5" s="56" t="str">
        <f>[1]Outubro!$C$20</f>
        <v>*</v>
      </c>
      <c r="R5" s="56" t="str">
        <f>[1]Outubro!$C$21</f>
        <v>*</v>
      </c>
      <c r="S5" s="56" t="str">
        <f>[1]Outubro!$C$22</f>
        <v>*</v>
      </c>
      <c r="T5" s="56" t="str">
        <f>[1]Outubro!$C$23</f>
        <v>*</v>
      </c>
      <c r="U5" s="56" t="str">
        <f>[1]Outubro!$C$24</f>
        <v>*</v>
      </c>
      <c r="V5" s="56" t="str">
        <f>[1]Outubro!$C$25</f>
        <v>*</v>
      </c>
      <c r="W5" s="56" t="str">
        <f>[1]Outubro!$C$26</f>
        <v>*</v>
      </c>
      <c r="X5" s="56" t="str">
        <f>[1]Outubro!$C$27</f>
        <v>*</v>
      </c>
      <c r="Y5" s="56" t="str">
        <f>[1]Outubro!$C$28</f>
        <v>*</v>
      </c>
      <c r="Z5" s="56" t="str">
        <f>[1]Outubro!$C$29</f>
        <v>*</v>
      </c>
      <c r="AA5" s="56" t="str">
        <f>[1]Outubro!$C$30</f>
        <v>*</v>
      </c>
      <c r="AB5" s="56" t="str">
        <f>[1]Outubro!$C$31</f>
        <v>*</v>
      </c>
      <c r="AC5" s="56" t="str">
        <f>[1]Outubro!$C$32</f>
        <v>*</v>
      </c>
      <c r="AD5" s="56" t="str">
        <f>[1]Outubro!$C$33</f>
        <v>*</v>
      </c>
      <c r="AE5" s="56" t="str">
        <f>[1]Outubro!$C$34</f>
        <v>*</v>
      </c>
      <c r="AF5" s="56" t="str">
        <f>[1]Outubro!$C$35</f>
        <v>*</v>
      </c>
      <c r="AG5" s="149">
        <f>MAX(B5:AF5)</f>
        <v>40.4</v>
      </c>
      <c r="AH5" s="88">
        <f>AVERAGE(B5:AF5)</f>
        <v>34.158333333333331</v>
      </c>
    </row>
    <row r="6" spans="1:34" ht="17.100000000000001" customHeight="1" x14ac:dyDescent="0.2">
      <c r="A6" s="85" t="s">
        <v>0</v>
      </c>
      <c r="B6" s="82">
        <f>[2]Outubro!$C$5</f>
        <v>33.9</v>
      </c>
      <c r="C6" s="15">
        <f>[2]Outubro!$C$6</f>
        <v>23.2</v>
      </c>
      <c r="D6" s="15">
        <f>[2]Outubro!$C$7</f>
        <v>26.9</v>
      </c>
      <c r="E6" s="15">
        <f>[2]Outubro!$C$8</f>
        <v>29.5</v>
      </c>
      <c r="F6" s="15">
        <f>[2]Outubro!$C$9</f>
        <v>36.1</v>
      </c>
      <c r="G6" s="15">
        <f>[2]Outubro!$C$10</f>
        <v>37.9</v>
      </c>
      <c r="H6" s="15">
        <f>[2]Outubro!$C$11</f>
        <v>29.4</v>
      </c>
      <c r="I6" s="15">
        <f>[2]Outubro!$C$12</f>
        <v>28</v>
      </c>
      <c r="J6" s="15">
        <f>[2]Outubro!$C$13</f>
        <v>31</v>
      </c>
      <c r="K6" s="15">
        <f>[2]Outubro!$C$14</f>
        <v>37.9</v>
      </c>
      <c r="L6" s="15">
        <f>[2]Outubro!$C$15</f>
        <v>37</v>
      </c>
      <c r="M6" s="15">
        <f>[2]Outubro!$C$16</f>
        <v>37.5</v>
      </c>
      <c r="N6" s="15">
        <f>[2]Outubro!$C$17</f>
        <v>29</v>
      </c>
      <c r="O6" s="15">
        <f>[2]Outubro!$C$18</f>
        <v>22.9</v>
      </c>
      <c r="P6" s="15">
        <f>[2]Outubro!$C$19</f>
        <v>31</v>
      </c>
      <c r="Q6" s="15">
        <f>[2]Outubro!$C$20</f>
        <v>33.5</v>
      </c>
      <c r="R6" s="15">
        <f>[2]Outubro!$C$21</f>
        <v>37.1</v>
      </c>
      <c r="S6" s="15">
        <f>[2]Outubro!$C$22</f>
        <v>38.9</v>
      </c>
      <c r="T6" s="15">
        <f>[2]Outubro!$C$23</f>
        <v>34.6</v>
      </c>
      <c r="U6" s="15">
        <f>[2]Outubro!$C$24</f>
        <v>29.4</v>
      </c>
      <c r="V6" s="15">
        <f>[2]Outubro!$C$25</f>
        <v>33.5</v>
      </c>
      <c r="W6" s="15">
        <f>[2]Outubro!$C$26</f>
        <v>25.3</v>
      </c>
      <c r="X6" s="15">
        <f>[2]Outubro!$C$27</f>
        <v>28.4</v>
      </c>
      <c r="Y6" s="15">
        <f>[2]Outubro!$C$28</f>
        <v>31.4</v>
      </c>
      <c r="Z6" s="15">
        <f>[2]Outubro!$C$29</f>
        <v>34.799999999999997</v>
      </c>
      <c r="AA6" s="15">
        <f>[2]Outubro!$C$30</f>
        <v>22.7</v>
      </c>
      <c r="AB6" s="15">
        <f>[2]Outubro!$C$31</f>
        <v>34.4</v>
      </c>
      <c r="AC6" s="15">
        <f>[2]Outubro!$C$32</f>
        <v>29.1</v>
      </c>
      <c r="AD6" s="15">
        <f>[2]Outubro!$C$33</f>
        <v>32.4</v>
      </c>
      <c r="AE6" s="15">
        <f>[2]Outubro!$C$34</f>
        <v>27.5</v>
      </c>
      <c r="AF6" s="15">
        <f>[2]Outubro!$C$35</f>
        <v>29.2</v>
      </c>
      <c r="AG6" s="20">
        <f t="shared" ref="AG6:AG16" si="1">MAX(B6:AF6)</f>
        <v>38.9</v>
      </c>
      <c r="AH6" s="89">
        <f t="shared" ref="AH6:AH16" si="2">AVERAGE(B6:AF6)</f>
        <v>31.399999999999995</v>
      </c>
    </row>
    <row r="7" spans="1:34" ht="17.100000000000001" customHeight="1" x14ac:dyDescent="0.2">
      <c r="A7" s="85" t="s">
        <v>1</v>
      </c>
      <c r="B7" s="82">
        <f>[3]Outubro!$C$5</f>
        <v>36.299999999999997</v>
      </c>
      <c r="C7" s="15">
        <f>[3]Outubro!$C$6</f>
        <v>24.2</v>
      </c>
      <c r="D7" s="15">
        <f>[3]Outubro!$C$7</f>
        <v>26.5</v>
      </c>
      <c r="E7" s="15">
        <f>[3]Outubro!$C$8</f>
        <v>32.6</v>
      </c>
      <c r="F7" s="15">
        <f>[3]Outubro!$C$9</f>
        <v>38</v>
      </c>
      <c r="G7" s="15">
        <f>[3]Outubro!$C$10</f>
        <v>38.6</v>
      </c>
      <c r="H7" s="15">
        <f>[3]Outubro!$C$11</f>
        <v>40</v>
      </c>
      <c r="I7" s="15">
        <f>[3]Outubro!$C$12</f>
        <v>35.299999999999997</v>
      </c>
      <c r="J7" s="15">
        <f>[3]Outubro!$C$13</f>
        <v>38.1</v>
      </c>
      <c r="K7" s="15">
        <f>[3]Outubro!$C$14</f>
        <v>38.5</v>
      </c>
      <c r="L7" s="15">
        <f>[3]Outubro!$C$15</f>
        <v>39.4</v>
      </c>
      <c r="M7" s="15">
        <f>[3]Outubro!$C$16</f>
        <v>38</v>
      </c>
      <c r="N7" s="15">
        <f>[3]Outubro!$C$17</f>
        <v>35.1</v>
      </c>
      <c r="O7" s="15">
        <f>[3]Outubro!$C$18</f>
        <v>28.2</v>
      </c>
      <c r="P7" s="15">
        <f>[3]Outubro!$C$19</f>
        <v>32.9</v>
      </c>
      <c r="Q7" s="15">
        <f>[3]Outubro!$C$20</f>
        <v>37.9</v>
      </c>
      <c r="R7" s="15">
        <f>[3]Outubro!$C$21</f>
        <v>39.9</v>
      </c>
      <c r="S7" s="15">
        <f>[3]Outubro!$C$22</f>
        <v>38.200000000000003</v>
      </c>
      <c r="T7" s="15">
        <f>[3]Outubro!$C$23</f>
        <v>38.200000000000003</v>
      </c>
      <c r="U7" s="15">
        <f>[3]Outubro!$C$24</f>
        <v>30.4</v>
      </c>
      <c r="V7" s="15">
        <f>[3]Outubro!$C$25</f>
        <v>33.200000000000003</v>
      </c>
      <c r="W7" s="15">
        <f>[3]Outubro!$C$26</f>
        <v>28.5</v>
      </c>
      <c r="X7" s="15">
        <f>[3]Outubro!$C$27</f>
        <v>31.7</v>
      </c>
      <c r="Y7" s="15">
        <f>[3]Outubro!$C$28</f>
        <v>34.799999999999997</v>
      </c>
      <c r="Z7" s="15">
        <f>[3]Outubro!$C$29</f>
        <v>36.4</v>
      </c>
      <c r="AA7" s="15">
        <f>[3]Outubro!$C$30</f>
        <v>37.200000000000003</v>
      </c>
      <c r="AB7" s="15">
        <f>[3]Outubro!$C$31</f>
        <v>36.6</v>
      </c>
      <c r="AC7" s="15">
        <f>[3]Outubro!$C$32</f>
        <v>29.3</v>
      </c>
      <c r="AD7" s="15">
        <f>[3]Outubro!$C$33</f>
        <v>33.200000000000003</v>
      </c>
      <c r="AE7" s="15">
        <f>[3]Outubro!$C$34</f>
        <v>35.1</v>
      </c>
      <c r="AF7" s="15">
        <f>[3]Outubro!$C$35</f>
        <v>29.5</v>
      </c>
      <c r="AG7" s="20">
        <f t="shared" si="1"/>
        <v>40</v>
      </c>
      <c r="AH7" s="89">
        <f t="shared" si="2"/>
        <v>34.5741935483871</v>
      </c>
    </row>
    <row r="8" spans="1:34" ht="17.100000000000001" customHeight="1" x14ac:dyDescent="0.2">
      <c r="A8" s="85" t="s">
        <v>70</v>
      </c>
      <c r="B8" s="82">
        <f>[4]Outubro!$C$5</f>
        <v>29.4</v>
      </c>
      <c r="C8" s="15">
        <f>[4]Outubro!$C$6</f>
        <v>23.5</v>
      </c>
      <c r="D8" s="15">
        <f>[4]Outubro!$C$7</f>
        <v>23.4</v>
      </c>
      <c r="E8" s="15">
        <f>[4]Outubro!$C$8</f>
        <v>29.4</v>
      </c>
      <c r="F8" s="15">
        <f>[4]Outubro!$C$9</f>
        <v>36.200000000000003</v>
      </c>
      <c r="G8" s="15">
        <f>[4]Outubro!$C$10</f>
        <v>36.5</v>
      </c>
      <c r="H8" s="15">
        <f>[4]Outubro!$C$11</f>
        <v>30</v>
      </c>
      <c r="I8" s="15">
        <f>[4]Outubro!$C$12</f>
        <v>26.1</v>
      </c>
      <c r="J8" s="15">
        <f>[4]Outubro!$C$13</f>
        <v>32.299999999999997</v>
      </c>
      <c r="K8" s="15">
        <f>[4]Outubro!$C$14</f>
        <v>37</v>
      </c>
      <c r="L8" s="15">
        <f>[4]Outubro!$C$15</f>
        <v>38.200000000000003</v>
      </c>
      <c r="M8" s="15">
        <f>[4]Outubro!$C$16</f>
        <v>38.9</v>
      </c>
      <c r="N8" s="15">
        <f>[4]Outubro!$C$17</f>
        <v>37.299999999999997</v>
      </c>
      <c r="O8" s="15">
        <f>[4]Outubro!$C$18</f>
        <v>30</v>
      </c>
      <c r="P8" s="15">
        <f>[4]Outubro!$C$19</f>
        <v>32.1</v>
      </c>
      <c r="Q8" s="15">
        <f>[4]Outubro!$C$20</f>
        <v>32.5</v>
      </c>
      <c r="R8" s="15">
        <f>[4]Outubro!$C$21</f>
        <v>35.299999999999997</v>
      </c>
      <c r="S8" s="15">
        <f>[4]Outubro!$C$22</f>
        <v>37.9</v>
      </c>
      <c r="T8" s="15">
        <f>[4]Outubro!$C$23</f>
        <v>38.1</v>
      </c>
      <c r="U8" s="15">
        <f>[4]Outubro!$C$24</f>
        <v>29.9</v>
      </c>
      <c r="V8" s="15">
        <f>[4]Outubro!$C$25</f>
        <v>28</v>
      </c>
      <c r="W8" s="15">
        <f>[4]Outubro!$C$26</f>
        <v>25.1</v>
      </c>
      <c r="X8" s="15">
        <f>[4]Outubro!$C$27</f>
        <v>28.1</v>
      </c>
      <c r="Y8" s="15">
        <f>[4]Outubro!$C$28</f>
        <v>30.2</v>
      </c>
      <c r="Z8" s="15">
        <f>[4]Outubro!$C$29</f>
        <v>31.3</v>
      </c>
      <c r="AA8" s="15">
        <f>[4]Outubro!$C$30</f>
        <v>26.5</v>
      </c>
      <c r="AB8" s="15">
        <f>[4]Outubro!$C$31</f>
        <v>35.1</v>
      </c>
      <c r="AC8" s="15">
        <f>[4]Outubro!$C$32</f>
        <v>30.6</v>
      </c>
      <c r="AD8" s="15">
        <f>[4]Outubro!$C$33</f>
        <v>31.3</v>
      </c>
      <c r="AE8" s="15">
        <f>[4]Outubro!$C$34</f>
        <v>26.5</v>
      </c>
      <c r="AF8" s="15">
        <f>[4]Outubro!$C$35</f>
        <v>28</v>
      </c>
      <c r="AG8" s="19">
        <f t="shared" si="1"/>
        <v>38.9</v>
      </c>
      <c r="AH8" s="89">
        <f t="shared" si="2"/>
        <v>31.441935483870967</v>
      </c>
    </row>
    <row r="9" spans="1:34" ht="17.100000000000001" customHeight="1" x14ac:dyDescent="0.2">
      <c r="A9" s="85" t="s">
        <v>43</v>
      </c>
      <c r="B9" s="82">
        <f>[5]Outubro!$C$5</f>
        <v>35</v>
      </c>
      <c r="C9" s="15">
        <f>[5]Outubro!$C$6</f>
        <v>24</v>
      </c>
      <c r="D9" s="15">
        <f>[5]Outubro!$C$7</f>
        <v>29.7</v>
      </c>
      <c r="E9" s="15">
        <f>[5]Outubro!$C$8</f>
        <v>31</v>
      </c>
      <c r="F9" s="15">
        <f>[5]Outubro!$C$9</f>
        <v>36.299999999999997</v>
      </c>
      <c r="G9" s="15">
        <f>[5]Outubro!$C$10</f>
        <v>38.1</v>
      </c>
      <c r="H9" s="15">
        <f>[5]Outubro!$C$11</f>
        <v>36.1</v>
      </c>
      <c r="I9" s="15">
        <f>[5]Outubro!$C$12</f>
        <v>33.799999999999997</v>
      </c>
      <c r="J9" s="15">
        <f>[5]Outubro!$C$13</f>
        <v>37.5</v>
      </c>
      <c r="K9" s="15">
        <f>[5]Outubro!$C$14</f>
        <v>38.5</v>
      </c>
      <c r="L9" s="15">
        <f>[5]Outubro!$C$15</f>
        <v>39.5</v>
      </c>
      <c r="M9" s="15">
        <f>[5]Outubro!$C$16</f>
        <v>35.799999999999997</v>
      </c>
      <c r="N9" s="15">
        <f>[5]Outubro!$C$17</f>
        <v>26.9</v>
      </c>
      <c r="O9" s="15">
        <f>[5]Outubro!$C$18</f>
        <v>21.2</v>
      </c>
      <c r="P9" s="15">
        <f>[5]Outubro!$C$19</f>
        <v>31.3</v>
      </c>
      <c r="Q9" s="15">
        <f>[5]Outubro!$C$20</f>
        <v>37.700000000000003</v>
      </c>
      <c r="R9" s="15">
        <f>[5]Outubro!$C$21</f>
        <v>38.5</v>
      </c>
      <c r="S9" s="15">
        <f>[5]Outubro!$C$22</f>
        <v>39</v>
      </c>
      <c r="T9" s="15">
        <f>[5]Outubro!$C$23</f>
        <v>37.700000000000003</v>
      </c>
      <c r="U9" s="15">
        <f>[5]Outubro!$C$24</f>
        <v>31.7</v>
      </c>
      <c r="V9" s="15">
        <f>[5]Outubro!$C$25</f>
        <v>35.1</v>
      </c>
      <c r="W9" s="15">
        <f>[5]Outubro!$C$26</f>
        <v>28.8</v>
      </c>
      <c r="X9" s="15">
        <f>[5]Outubro!$C$27</f>
        <v>30.6</v>
      </c>
      <c r="Y9" s="15">
        <f>[5]Outubro!$C$28</f>
        <v>34</v>
      </c>
      <c r="Z9" s="15">
        <f>[5]Outubro!$C$29</f>
        <v>35.6</v>
      </c>
      <c r="AA9" s="15">
        <f>[5]Outubro!$C$30</f>
        <v>35.299999999999997</v>
      </c>
      <c r="AB9" s="15">
        <f>[5]Outubro!$C$31</f>
        <v>34.799999999999997</v>
      </c>
      <c r="AC9" s="15">
        <f>[5]Outubro!$C$32</f>
        <v>29.9</v>
      </c>
      <c r="AD9" s="15">
        <f>[5]Outubro!$C$33</f>
        <v>33</v>
      </c>
      <c r="AE9" s="15">
        <f>[5]Outubro!$C$34</f>
        <v>32.4</v>
      </c>
      <c r="AF9" s="15">
        <f>[5]Outubro!$C$35</f>
        <v>31.9</v>
      </c>
      <c r="AG9" s="20">
        <f t="shared" ref="AG9" si="3">MAX(B9:AF9)</f>
        <v>39.5</v>
      </c>
      <c r="AH9" s="89">
        <f t="shared" ref="AH9" si="4">AVERAGE(B9:AF9)</f>
        <v>33.570967741935483</v>
      </c>
    </row>
    <row r="10" spans="1:34" ht="17.100000000000001" customHeight="1" x14ac:dyDescent="0.2">
      <c r="A10" s="85" t="s">
        <v>2</v>
      </c>
      <c r="B10" s="82">
        <f>[6]Outubro!$C$5</f>
        <v>32.4</v>
      </c>
      <c r="C10" s="15">
        <f>[6]Outubro!$C$6</f>
        <v>29.4</v>
      </c>
      <c r="D10" s="15">
        <f>[6]Outubro!$C$7</f>
        <v>23.9</v>
      </c>
      <c r="E10" s="15">
        <f>[6]Outubro!$C$8</f>
        <v>30.1</v>
      </c>
      <c r="F10" s="15">
        <f>[6]Outubro!$C$9</f>
        <v>34.200000000000003</v>
      </c>
      <c r="G10" s="15">
        <f>[6]Outubro!$C$10</f>
        <v>35.200000000000003</v>
      </c>
      <c r="H10" s="15">
        <f>[6]Outubro!$C$11</f>
        <v>34.6</v>
      </c>
      <c r="I10" s="15">
        <f>[6]Outubro!$C$12</f>
        <v>30.6</v>
      </c>
      <c r="J10" s="15">
        <f>[6]Outubro!$C$13</f>
        <v>35.1</v>
      </c>
      <c r="K10" s="15">
        <f>[6]Outubro!$C$14</f>
        <v>35.5</v>
      </c>
      <c r="L10" s="15">
        <f>[6]Outubro!$C$15</f>
        <v>36.5</v>
      </c>
      <c r="M10" s="15">
        <f>[6]Outubro!$C$16</f>
        <v>35.700000000000003</v>
      </c>
      <c r="N10" s="15">
        <f>[6]Outubro!$C$17</f>
        <v>35.4</v>
      </c>
      <c r="O10" s="15">
        <f>[6]Outubro!$C$18</f>
        <v>28.2</v>
      </c>
      <c r="P10" s="15">
        <f>[6]Outubro!$C$19</f>
        <v>32.200000000000003</v>
      </c>
      <c r="Q10" s="15">
        <f>[6]Outubro!$C$20</f>
        <v>34.5</v>
      </c>
      <c r="R10" s="15">
        <f>[6]Outubro!$C$21</f>
        <v>37.799999999999997</v>
      </c>
      <c r="S10" s="15">
        <f>[6]Outubro!$C$22</f>
        <v>31.5</v>
      </c>
      <c r="T10" s="15">
        <f>[6]Outubro!$C$23</f>
        <v>35.1</v>
      </c>
      <c r="U10" s="15">
        <f>[6]Outubro!$C$24</f>
        <v>26.3</v>
      </c>
      <c r="V10" s="15">
        <f>[6]Outubro!$C$25</f>
        <v>28.2</v>
      </c>
      <c r="W10" s="15">
        <f>[6]Outubro!$C$26</f>
        <v>25.4</v>
      </c>
      <c r="X10" s="15">
        <f>[6]Outubro!$C$27</f>
        <v>29.4</v>
      </c>
      <c r="Y10" s="15">
        <f>[6]Outubro!$C$28</f>
        <v>32.1</v>
      </c>
      <c r="Z10" s="15">
        <f>[6]Outubro!$C$29</f>
        <v>33.1</v>
      </c>
      <c r="AA10" s="15">
        <f>[6]Outubro!$C$30</f>
        <v>33.4</v>
      </c>
      <c r="AB10" s="15">
        <f>[6]Outubro!$C$31</f>
        <v>32.4</v>
      </c>
      <c r="AC10" s="15">
        <f>[6]Outubro!$C$32</f>
        <v>28</v>
      </c>
      <c r="AD10" s="15">
        <f>[6]Outubro!$C$33</f>
        <v>28.3</v>
      </c>
      <c r="AE10" s="15">
        <f>[6]Outubro!$C$34</f>
        <v>29.2</v>
      </c>
      <c r="AF10" s="15">
        <f>[6]Outubro!$C$35</f>
        <v>27.7</v>
      </c>
      <c r="AG10" s="20">
        <f t="shared" si="1"/>
        <v>37.799999999999997</v>
      </c>
      <c r="AH10" s="89">
        <f t="shared" si="2"/>
        <v>31.658064516129031</v>
      </c>
    </row>
    <row r="11" spans="1:34" ht="17.100000000000001" customHeight="1" x14ac:dyDescent="0.2">
      <c r="A11" s="85" t="s">
        <v>3</v>
      </c>
      <c r="B11" s="82">
        <f>[7]Outubro!$C$5</f>
        <v>34.5</v>
      </c>
      <c r="C11" s="15">
        <f>[7]Outubro!$C$6</f>
        <v>28.6</v>
      </c>
      <c r="D11" s="15">
        <f>[7]Outubro!$C$7</f>
        <v>26</v>
      </c>
      <c r="E11" s="15">
        <f>[7]Outubro!$C$8</f>
        <v>30.2</v>
      </c>
      <c r="F11" s="15">
        <f>[7]Outubro!$C$9</f>
        <v>36.799999999999997</v>
      </c>
      <c r="G11" s="15">
        <f>[7]Outubro!$C$10</f>
        <v>37.4</v>
      </c>
      <c r="H11" s="15">
        <f>[7]Outubro!$C$11</f>
        <v>35.700000000000003</v>
      </c>
      <c r="I11" s="15">
        <f>[7]Outubro!$C$12</f>
        <v>36.1</v>
      </c>
      <c r="J11" s="15">
        <f>[7]Outubro!$C$13</f>
        <v>37.9</v>
      </c>
      <c r="K11" s="15">
        <f>[7]Outubro!$C$14</f>
        <v>39.5</v>
      </c>
      <c r="L11" s="15">
        <f>[7]Outubro!$C$15</f>
        <v>39.5</v>
      </c>
      <c r="M11" s="15">
        <f>[7]Outubro!$C$16</f>
        <v>40.299999999999997</v>
      </c>
      <c r="N11" s="15">
        <f>[7]Outubro!$C$17</f>
        <v>40.299999999999997</v>
      </c>
      <c r="O11" s="15">
        <f>[7]Outubro!$C$18</f>
        <v>36.700000000000003</v>
      </c>
      <c r="P11" s="15">
        <f>[7]Outubro!$C$19</f>
        <v>36.6</v>
      </c>
      <c r="Q11" s="15">
        <f>[7]Outubro!$C$20</f>
        <v>37.5</v>
      </c>
      <c r="R11" s="15">
        <f>[7]Outubro!$C$21</f>
        <v>39.700000000000003</v>
      </c>
      <c r="S11" s="15">
        <f>[7]Outubro!$C$22</f>
        <v>39.200000000000003</v>
      </c>
      <c r="T11" s="15">
        <f>[7]Outubro!$C$23</f>
        <v>37.4</v>
      </c>
      <c r="U11" s="15">
        <f>[7]Outubro!$C$24</f>
        <v>30.7</v>
      </c>
      <c r="V11" s="15">
        <f>[7]Outubro!$C$25</f>
        <v>35.200000000000003</v>
      </c>
      <c r="W11" s="15">
        <f>[7]Outubro!$C$26</f>
        <v>23.8</v>
      </c>
      <c r="X11" s="15">
        <f>[7]Outubro!$C$27</f>
        <v>31.1</v>
      </c>
      <c r="Y11" s="15">
        <f>[7]Outubro!$C$28</f>
        <v>34.4</v>
      </c>
      <c r="Z11" s="15">
        <f>[7]Outubro!$C$29</f>
        <v>33.799999999999997</v>
      </c>
      <c r="AA11" s="15">
        <f>[7]Outubro!$C$30</f>
        <v>38.5</v>
      </c>
      <c r="AB11" s="15">
        <f>[7]Outubro!$C$31</f>
        <v>37.4</v>
      </c>
      <c r="AC11" s="15">
        <f>[7]Outubro!$C$32</f>
        <v>31.5</v>
      </c>
      <c r="AD11" s="15">
        <f>[7]Outubro!$C$33</f>
        <v>32.700000000000003</v>
      </c>
      <c r="AE11" s="15">
        <f>[7]Outubro!$C$34</f>
        <v>34.299999999999997</v>
      </c>
      <c r="AF11" s="15">
        <f>[7]Outubro!$C$35</f>
        <v>28.6</v>
      </c>
      <c r="AG11" s="20">
        <f t="shared" si="1"/>
        <v>40.299999999999997</v>
      </c>
      <c r="AH11" s="89">
        <f t="shared" si="2"/>
        <v>34.900000000000006</v>
      </c>
    </row>
    <row r="12" spans="1:34" ht="17.100000000000001" customHeight="1" x14ac:dyDescent="0.2">
      <c r="A12" s="85" t="s">
        <v>4</v>
      </c>
      <c r="B12" s="82">
        <f>[8]Outubro!$C$5</f>
        <v>30.6</v>
      </c>
      <c r="C12" s="15">
        <f>[8]Outubro!$C$6</f>
        <v>24.7</v>
      </c>
      <c r="D12" s="15">
        <f>[8]Outubro!$C$7</f>
        <v>22.2</v>
      </c>
      <c r="E12" s="15">
        <f>[8]Outubro!$C$8</f>
        <v>28.1</v>
      </c>
      <c r="F12" s="15">
        <f>[8]Outubro!$C$9</f>
        <v>34.1</v>
      </c>
      <c r="G12" s="15">
        <f>[8]Outubro!$C$10</f>
        <v>33.9</v>
      </c>
      <c r="H12" s="15">
        <f>[8]Outubro!$C$11</f>
        <v>33.5</v>
      </c>
      <c r="I12" s="15">
        <f>[8]Outubro!$C$12</f>
        <v>32.700000000000003</v>
      </c>
      <c r="J12" s="15">
        <f>[8]Outubro!$C$13</f>
        <v>33.200000000000003</v>
      </c>
      <c r="K12" s="15">
        <f>[8]Outubro!$C$14</f>
        <v>35.700000000000003</v>
      </c>
      <c r="L12" s="15">
        <f>[8]Outubro!$C$15</f>
        <v>36</v>
      </c>
      <c r="M12" s="15">
        <f>[8]Outubro!$C$16</f>
        <v>36.1</v>
      </c>
      <c r="N12" s="15">
        <f>[8]Outubro!$C$17</f>
        <v>35.799999999999997</v>
      </c>
      <c r="O12" s="15">
        <f>[8]Outubro!$C$18</f>
        <v>30.2</v>
      </c>
      <c r="P12" s="15">
        <f>[8]Outubro!$C$19</f>
        <v>32.4</v>
      </c>
      <c r="Q12" s="15">
        <f>[8]Outubro!$C$20</f>
        <v>35</v>
      </c>
      <c r="R12" s="15">
        <f>[8]Outubro!$C$21</f>
        <v>36.9</v>
      </c>
      <c r="S12" s="15">
        <f>[8]Outubro!$C$22</f>
        <v>34.5</v>
      </c>
      <c r="T12" s="15">
        <f>[8]Outubro!$C$23</f>
        <v>33.9</v>
      </c>
      <c r="U12" s="15">
        <f>[8]Outubro!$C$24</f>
        <v>26.8</v>
      </c>
      <c r="V12" s="15">
        <f>[8]Outubro!$C$25</f>
        <v>30.4</v>
      </c>
      <c r="W12" s="15">
        <f>[8]Outubro!$C$26</f>
        <v>22.3</v>
      </c>
      <c r="X12" s="15">
        <f>[8]Outubro!$C$27</f>
        <v>26.5</v>
      </c>
      <c r="Y12" s="15">
        <f>[8]Outubro!$C$28</f>
        <v>30.6</v>
      </c>
      <c r="Z12" s="15">
        <f>[8]Outubro!$C$29</f>
        <v>32.299999999999997</v>
      </c>
      <c r="AA12" s="15">
        <f>[8]Outubro!$C$30</f>
        <v>34.799999999999997</v>
      </c>
      <c r="AB12" s="15">
        <f>[8]Outubro!$C$31</f>
        <v>33.5</v>
      </c>
      <c r="AC12" s="15">
        <f>[8]Outubro!$C$32</f>
        <v>30.2</v>
      </c>
      <c r="AD12" s="15">
        <f>[8]Outubro!$C$33</f>
        <v>29.5</v>
      </c>
      <c r="AE12" s="15">
        <f>[8]Outubro!$C$34</f>
        <v>30.7</v>
      </c>
      <c r="AF12" s="15">
        <f>[8]Outubro!$C$35</f>
        <v>24</v>
      </c>
      <c r="AG12" s="20">
        <f t="shared" si="1"/>
        <v>36.9</v>
      </c>
      <c r="AH12" s="89">
        <f t="shared" si="2"/>
        <v>31.325806451612902</v>
      </c>
    </row>
    <row r="13" spans="1:34" ht="17.100000000000001" customHeight="1" x14ac:dyDescent="0.2">
      <c r="A13" s="85" t="s">
        <v>5</v>
      </c>
      <c r="B13" s="82">
        <f>[9]Outubro!$C$5</f>
        <v>36.6</v>
      </c>
      <c r="C13" s="15">
        <f>[9]Outubro!$C$6</f>
        <v>32.299999999999997</v>
      </c>
      <c r="D13" s="15">
        <f>[9]Outubro!$C$7</f>
        <v>25.7</v>
      </c>
      <c r="E13" s="15">
        <f>[9]Outubro!$C$8</f>
        <v>30.1</v>
      </c>
      <c r="F13" s="15">
        <f>[9]Outubro!$C$9</f>
        <v>33.700000000000003</v>
      </c>
      <c r="G13" s="15">
        <f>[9]Outubro!$C$10</f>
        <v>37.200000000000003</v>
      </c>
      <c r="H13" s="15">
        <f>[9]Outubro!$C$11</f>
        <v>37.5</v>
      </c>
      <c r="I13" s="15">
        <f>[9]Outubro!$C$12</f>
        <v>34.299999999999997</v>
      </c>
      <c r="J13" s="15">
        <f>[9]Outubro!$C$13</f>
        <v>36.700000000000003</v>
      </c>
      <c r="K13" s="15">
        <f>[9]Outubro!$C$14</f>
        <v>37.299999999999997</v>
      </c>
      <c r="L13" s="15">
        <f>[9]Outubro!$C$15</f>
        <v>38.200000000000003</v>
      </c>
      <c r="M13" s="15">
        <f>[9]Outubro!$C$16</f>
        <v>37.200000000000003</v>
      </c>
      <c r="N13" s="15">
        <f>[9]Outubro!$C$17</f>
        <v>31.9</v>
      </c>
      <c r="O13" s="15">
        <f>[9]Outubro!$C$18</f>
        <v>25.3</v>
      </c>
      <c r="P13" s="15">
        <f>[9]Outubro!$C$19</f>
        <v>31.3</v>
      </c>
      <c r="Q13" s="15">
        <f>[9]Outubro!$C$20</f>
        <v>35.6</v>
      </c>
      <c r="R13" s="15">
        <f>[9]Outubro!$C$21</f>
        <v>37.700000000000003</v>
      </c>
      <c r="S13" s="15">
        <f>[9]Outubro!$C$22</f>
        <v>37.1</v>
      </c>
      <c r="T13" s="15">
        <f>[9]Outubro!$C$23</f>
        <v>38.4</v>
      </c>
      <c r="U13" s="15">
        <f>[9]Outubro!$C$24</f>
        <v>29.2</v>
      </c>
      <c r="V13" s="15">
        <f>[9]Outubro!$C$25</f>
        <v>33.299999999999997</v>
      </c>
      <c r="W13" s="15">
        <f>[9]Outubro!$C$26</f>
        <v>29.4</v>
      </c>
      <c r="X13" s="15">
        <f>[9]Outubro!$C$27</f>
        <v>29.2</v>
      </c>
      <c r="Y13" s="15">
        <f>[9]Outubro!$C$28</f>
        <v>33.9</v>
      </c>
      <c r="Z13" s="15">
        <f>[9]Outubro!$C$29</f>
        <v>36.1</v>
      </c>
      <c r="AA13" s="15">
        <f>[9]Outubro!$C$30</f>
        <v>37.700000000000003</v>
      </c>
      <c r="AB13" s="15">
        <f>[9]Outubro!$C$31</f>
        <v>35.4</v>
      </c>
      <c r="AC13" s="15">
        <f>[9]Outubro!$C$32</f>
        <v>31.6</v>
      </c>
      <c r="AD13" s="15">
        <f>[9]Outubro!$C$33</f>
        <v>32.9</v>
      </c>
      <c r="AE13" s="15">
        <f>[9]Outubro!$C$34</f>
        <v>35.6</v>
      </c>
      <c r="AF13" s="15">
        <f>[9]Outubro!$C$35</f>
        <v>31</v>
      </c>
      <c r="AG13" s="20">
        <f t="shared" si="1"/>
        <v>38.4</v>
      </c>
      <c r="AH13" s="89">
        <f t="shared" si="2"/>
        <v>33.851612903225806</v>
      </c>
    </row>
    <row r="14" spans="1:34" ht="17.100000000000001" customHeight="1" x14ac:dyDescent="0.2">
      <c r="A14" s="85" t="s">
        <v>45</v>
      </c>
      <c r="B14" s="82">
        <f>[10]Outubro!$C$5</f>
        <v>31.8</v>
      </c>
      <c r="C14" s="15">
        <f>[10]Outubro!$C$6</f>
        <v>25.7</v>
      </c>
      <c r="D14" s="15">
        <f>[10]Outubro!$C$7</f>
        <v>23.7</v>
      </c>
      <c r="E14" s="15">
        <f>[10]Outubro!$C$8</f>
        <v>30.1</v>
      </c>
      <c r="F14" s="15">
        <f>[10]Outubro!$C$9</f>
        <v>35.299999999999997</v>
      </c>
      <c r="G14" s="15">
        <f>[10]Outubro!$C$10</f>
        <v>35.200000000000003</v>
      </c>
      <c r="H14" s="15">
        <f>[10]Outubro!$C$11</f>
        <v>34.299999999999997</v>
      </c>
      <c r="I14" s="15">
        <f>[10]Outubro!$C$12</f>
        <v>33.9</v>
      </c>
      <c r="J14" s="15">
        <f>[10]Outubro!$C$13</f>
        <v>35.200000000000003</v>
      </c>
      <c r="K14" s="15">
        <f>[10]Outubro!$C$14</f>
        <v>35.299999999999997</v>
      </c>
      <c r="L14" s="15">
        <f>[10]Outubro!$C$15</f>
        <v>36.299999999999997</v>
      </c>
      <c r="M14" s="15">
        <f>[10]Outubro!$C$16</f>
        <v>37</v>
      </c>
      <c r="N14" s="15">
        <f>[10]Outubro!$C$17</f>
        <v>37.299999999999997</v>
      </c>
      <c r="O14" s="15">
        <f>[10]Outubro!$C$18</f>
        <v>30.3</v>
      </c>
      <c r="P14" s="15">
        <f>[10]Outubro!$C$19</f>
        <v>34</v>
      </c>
      <c r="Q14" s="15">
        <f>[10]Outubro!$C$20</f>
        <v>36.9</v>
      </c>
      <c r="R14" s="15">
        <f>[10]Outubro!$C$21</f>
        <v>37.700000000000003</v>
      </c>
      <c r="S14" s="15">
        <f>[10]Outubro!$C$22</f>
        <v>33.6</v>
      </c>
      <c r="T14" s="15">
        <f>[10]Outubro!$C$23</f>
        <v>34.700000000000003</v>
      </c>
      <c r="U14" s="15">
        <f>[10]Outubro!$C$24</f>
        <v>26.3</v>
      </c>
      <c r="V14" s="15">
        <f>[10]Outubro!$C$25</f>
        <v>32.200000000000003</v>
      </c>
      <c r="W14" s="15">
        <f>[10]Outubro!$C$26</f>
        <v>24.1</v>
      </c>
      <c r="X14" s="15">
        <f>[10]Outubro!$C$27</f>
        <v>29.1</v>
      </c>
      <c r="Y14" s="15">
        <f>[10]Outubro!$C$28</f>
        <v>32.9</v>
      </c>
      <c r="Z14" s="15">
        <f>[10]Outubro!$C$29</f>
        <v>35.299999999999997</v>
      </c>
      <c r="AA14" s="15">
        <f>[10]Outubro!$C$30</f>
        <v>36.200000000000003</v>
      </c>
      <c r="AB14" s="15">
        <f>[10]Outubro!$C$31</f>
        <v>33.4</v>
      </c>
      <c r="AC14" s="15">
        <f>[10]Outubro!$C$32</f>
        <v>29.2</v>
      </c>
      <c r="AD14" s="15">
        <f>[10]Outubro!$C$33</f>
        <v>30.5</v>
      </c>
      <c r="AE14" s="15">
        <f>[10]Outubro!$C$34</f>
        <v>31.3</v>
      </c>
      <c r="AF14" s="15">
        <f>[10]Outubro!$C$35</f>
        <v>25.7</v>
      </c>
      <c r="AG14" s="20">
        <f>MAX(B14:AF14)</f>
        <v>37.700000000000003</v>
      </c>
      <c r="AH14" s="89">
        <f>AVERAGE(B14:AF14)</f>
        <v>32.403225806451623</v>
      </c>
    </row>
    <row r="15" spans="1:34" ht="17.100000000000001" customHeight="1" x14ac:dyDescent="0.2">
      <c r="A15" s="85" t="s">
        <v>6</v>
      </c>
      <c r="B15" s="82">
        <f>[11]Outubro!$C$5</f>
        <v>35.4</v>
      </c>
      <c r="C15" s="15">
        <f>[11]Outubro!$C$6</f>
        <v>30.5</v>
      </c>
      <c r="D15" s="15">
        <f>[11]Outubro!$C$7</f>
        <v>26.7</v>
      </c>
      <c r="E15" s="15">
        <f>[11]Outubro!$C$8</f>
        <v>31.9</v>
      </c>
      <c r="F15" s="15">
        <f>[11]Outubro!$C$9</f>
        <v>38</v>
      </c>
      <c r="G15" s="15">
        <f>[11]Outubro!$C$10</f>
        <v>37.200000000000003</v>
      </c>
      <c r="H15" s="15">
        <f>[11]Outubro!$C$11</f>
        <v>35.4</v>
      </c>
      <c r="I15" s="15">
        <f>[11]Outubro!$C$12</f>
        <v>35.200000000000003</v>
      </c>
      <c r="J15" s="15">
        <f>[11]Outubro!$C$13</f>
        <v>37.299999999999997</v>
      </c>
      <c r="K15" s="15">
        <f>[11]Outubro!$C$14</f>
        <v>38.200000000000003</v>
      </c>
      <c r="L15" s="15">
        <f>[11]Outubro!$C$15</f>
        <v>38</v>
      </c>
      <c r="M15" s="15">
        <f>[11]Outubro!$C$16</f>
        <v>36.6</v>
      </c>
      <c r="N15" s="15">
        <f>[11]Outubro!$C$17</f>
        <v>38.299999999999997</v>
      </c>
      <c r="O15" s="15">
        <f>[11]Outubro!$C$18</f>
        <v>30</v>
      </c>
      <c r="P15" s="15">
        <f>[11]Outubro!$C$19</f>
        <v>33.799999999999997</v>
      </c>
      <c r="Q15" s="15">
        <f>[11]Outubro!$C$20</f>
        <v>38.700000000000003</v>
      </c>
      <c r="R15" s="15">
        <f>[11]Outubro!$C$21</f>
        <v>39.700000000000003</v>
      </c>
      <c r="S15" s="15">
        <f>[11]Outubro!$C$22</f>
        <v>33.200000000000003</v>
      </c>
      <c r="T15" s="15">
        <f>[11]Outubro!$C$23</f>
        <v>34.5</v>
      </c>
      <c r="U15" s="15">
        <f>[11]Outubro!$C$24</f>
        <v>28.4</v>
      </c>
      <c r="V15" s="15">
        <f>[11]Outubro!$C$25</f>
        <v>30.7</v>
      </c>
      <c r="W15" s="15">
        <f>[11]Outubro!$C$26</f>
        <v>26.1</v>
      </c>
      <c r="X15" s="15">
        <f>[11]Outubro!$C$27</f>
        <v>32.1</v>
      </c>
      <c r="Y15" s="15">
        <f>[11]Outubro!$C$28</f>
        <v>35.4</v>
      </c>
      <c r="Z15" s="15">
        <f>[11]Outubro!$C$29</f>
        <v>36.1</v>
      </c>
      <c r="AA15" s="15">
        <f>[11]Outubro!$C$30</f>
        <v>37.6</v>
      </c>
      <c r="AB15" s="15">
        <f>[11]Outubro!$C$31</f>
        <v>34.5</v>
      </c>
      <c r="AC15" s="15">
        <f>[11]Outubro!$C$32</f>
        <v>29.9</v>
      </c>
      <c r="AD15" s="15">
        <f>[11]Outubro!$C$33</f>
        <v>30.9</v>
      </c>
      <c r="AE15" s="15">
        <f>[11]Outubro!$C$34</f>
        <v>35.1</v>
      </c>
      <c r="AF15" s="15">
        <f>[11]Outubro!$C$35</f>
        <v>28.7</v>
      </c>
      <c r="AG15" s="20">
        <f t="shared" si="1"/>
        <v>39.700000000000003</v>
      </c>
      <c r="AH15" s="89">
        <f t="shared" si="2"/>
        <v>34.003225806451617</v>
      </c>
    </row>
    <row r="16" spans="1:34" ht="17.100000000000001" customHeight="1" x14ac:dyDescent="0.2">
      <c r="A16" s="85" t="s">
        <v>7</v>
      </c>
      <c r="B16" s="82">
        <f>[12]Outubro!$C$5</f>
        <v>34.799999999999997</v>
      </c>
      <c r="C16" s="15">
        <f>[12]Outubro!$C$6</f>
        <v>22.1</v>
      </c>
      <c r="D16" s="15">
        <f>[12]Outubro!$C$7</f>
        <v>25.1</v>
      </c>
      <c r="E16" s="15">
        <f>[12]Outubro!$C$8</f>
        <v>29.1</v>
      </c>
      <c r="F16" s="15">
        <f>[12]Outubro!$C$9</f>
        <v>36</v>
      </c>
      <c r="G16" s="15">
        <f>[12]Outubro!$C$10</f>
        <v>37.4</v>
      </c>
      <c r="H16" s="15">
        <f>[12]Outubro!$C$11</f>
        <v>29.7</v>
      </c>
      <c r="I16" s="15">
        <f>[12]Outubro!$C$12</f>
        <v>26.6</v>
      </c>
      <c r="J16" s="15">
        <f>[12]Outubro!$C$13</f>
        <v>31.1</v>
      </c>
      <c r="K16" s="15">
        <f>[12]Outubro!$C$14</f>
        <v>37.700000000000003</v>
      </c>
      <c r="L16" s="15">
        <f>[12]Outubro!$C$15</f>
        <v>37.1</v>
      </c>
      <c r="M16" s="15">
        <f>[12]Outubro!$C$16</f>
        <v>37.200000000000003</v>
      </c>
      <c r="N16" s="15">
        <f>[12]Outubro!$C$17</f>
        <v>33.799999999999997</v>
      </c>
      <c r="O16" s="15">
        <f>[12]Outubro!$C$18</f>
        <v>26.7</v>
      </c>
      <c r="P16" s="15">
        <f>[12]Outubro!$C$19</f>
        <v>32.299999999999997</v>
      </c>
      <c r="Q16" s="15">
        <f>[12]Outubro!$C$20</f>
        <v>32.5</v>
      </c>
      <c r="R16" s="15">
        <f>[12]Outubro!$C$21</f>
        <v>36.200000000000003</v>
      </c>
      <c r="S16" s="15">
        <f>[12]Outubro!$C$22</f>
        <v>38.4</v>
      </c>
      <c r="T16" s="15">
        <f>[12]Outubro!$C$23</f>
        <v>36.9</v>
      </c>
      <c r="U16" s="15">
        <f>[12]Outubro!$C$24</f>
        <v>29.4</v>
      </c>
      <c r="V16" s="15">
        <f>[12]Outubro!$C$25</f>
        <v>32.5</v>
      </c>
      <c r="W16" s="15">
        <f>[12]Outubro!$C$26</f>
        <v>25.4</v>
      </c>
      <c r="X16" s="15">
        <f>[12]Outubro!$C$27</f>
        <v>28.4</v>
      </c>
      <c r="Y16" s="15">
        <f>[12]Outubro!$C$28</f>
        <v>31.8</v>
      </c>
      <c r="Z16" s="15">
        <f>[12]Outubro!$C$29</f>
        <v>32.700000000000003</v>
      </c>
      <c r="AA16" s="15">
        <f>[12]Outubro!$C$30</f>
        <v>26.3</v>
      </c>
      <c r="AB16" s="15">
        <f>[12]Outubro!$C$31</f>
        <v>34.200000000000003</v>
      </c>
      <c r="AC16" s="15">
        <f>[12]Outubro!$C$32</f>
        <v>28.4</v>
      </c>
      <c r="AD16" s="15">
        <f>[12]Outubro!$C$33</f>
        <v>30.8</v>
      </c>
      <c r="AE16" s="15">
        <f>[12]Outubro!$C$34</f>
        <v>28.5</v>
      </c>
      <c r="AF16" s="15">
        <f>[12]Outubro!$C$35</f>
        <v>28.3</v>
      </c>
      <c r="AG16" s="20">
        <f t="shared" si="1"/>
        <v>38.4</v>
      </c>
      <c r="AH16" s="89">
        <f t="shared" si="2"/>
        <v>31.529032258064507</v>
      </c>
    </row>
    <row r="17" spans="1:34" ht="17.100000000000001" customHeight="1" x14ac:dyDescent="0.2">
      <c r="A17" s="85" t="s">
        <v>8</v>
      </c>
      <c r="B17" s="82">
        <f>[13]Outubro!$C$5</f>
        <v>29.8</v>
      </c>
      <c r="C17" s="15">
        <f>[13]Outubro!$C$6</f>
        <v>22</v>
      </c>
      <c r="D17" s="15">
        <f>[13]Outubro!$C$7</f>
        <v>25.8</v>
      </c>
      <c r="E17" s="15">
        <f>[13]Outubro!$C$8</f>
        <v>28.7</v>
      </c>
      <c r="F17" s="15">
        <f>[13]Outubro!$C$9</f>
        <v>34.4</v>
      </c>
      <c r="G17" s="15">
        <f>[13]Outubro!$C$10</f>
        <v>36.6</v>
      </c>
      <c r="H17" s="15">
        <f>[13]Outubro!$C$11</f>
        <v>28.6</v>
      </c>
      <c r="I17" s="15">
        <f>[13]Outubro!$C$12</f>
        <v>25.2</v>
      </c>
      <c r="J17" s="15">
        <f>[13]Outubro!$C$13</f>
        <v>26.6</v>
      </c>
      <c r="K17" s="15">
        <f>[13]Outubro!$C$14</f>
        <v>35.200000000000003</v>
      </c>
      <c r="L17" s="15">
        <f>[13]Outubro!$C$15</f>
        <v>34.4</v>
      </c>
      <c r="M17" s="15">
        <f>[13]Outubro!$C$16</f>
        <v>37.1</v>
      </c>
      <c r="N17" s="15">
        <f>[13]Outubro!$C$17</f>
        <v>33.700000000000003</v>
      </c>
      <c r="O17" s="15">
        <f>[13]Outubro!$C$18</f>
        <v>25.2</v>
      </c>
      <c r="P17" s="15">
        <f>[13]Outubro!$C$19</f>
        <v>30.3</v>
      </c>
      <c r="Q17" s="15">
        <f>[13]Outubro!$C$20</f>
        <v>30.9</v>
      </c>
      <c r="R17" s="15">
        <f>[13]Outubro!$C$21</f>
        <v>33.4</v>
      </c>
      <c r="S17" s="15">
        <f>[13]Outubro!$C$22</f>
        <v>37</v>
      </c>
      <c r="T17" s="15">
        <f>[13]Outubro!$C$23</f>
        <v>30.7</v>
      </c>
      <c r="U17" s="15">
        <f>[13]Outubro!$C$24</f>
        <v>26.5</v>
      </c>
      <c r="V17" s="15">
        <f>[13]Outubro!$C$25</f>
        <v>29.6</v>
      </c>
      <c r="W17" s="15">
        <f>[13]Outubro!$C$26</f>
        <v>23.8</v>
      </c>
      <c r="X17" s="15">
        <f>[13]Outubro!$C$27</f>
        <v>28.4</v>
      </c>
      <c r="Y17" s="15">
        <f>[13]Outubro!$C$28</f>
        <v>29.8</v>
      </c>
      <c r="Z17" s="15">
        <f>[13]Outubro!$C$29</f>
        <v>29.5</v>
      </c>
      <c r="AA17" s="15">
        <f>[13]Outubro!$C$30</f>
        <v>22.3</v>
      </c>
      <c r="AB17" s="15">
        <f>[13]Outubro!$C$31</f>
        <v>32.9</v>
      </c>
      <c r="AC17" s="15">
        <f>[13]Outubro!$C$32</f>
        <v>29.3</v>
      </c>
      <c r="AD17" s="15">
        <f>[13]Outubro!$C$33</f>
        <v>30.7</v>
      </c>
      <c r="AE17" s="15">
        <f>[13]Outubro!$C$34</f>
        <v>26.3</v>
      </c>
      <c r="AF17" s="15">
        <f>[13]Outubro!$C$35</f>
        <v>28.6</v>
      </c>
      <c r="AG17" s="20">
        <f>MAX(B17:AF17)</f>
        <v>37.1</v>
      </c>
      <c r="AH17" s="89">
        <f>AVERAGE(B17:AF17)</f>
        <v>29.78387096774193</v>
      </c>
    </row>
    <row r="18" spans="1:34" ht="17.100000000000001" customHeight="1" x14ac:dyDescent="0.2">
      <c r="A18" s="85" t="s">
        <v>9</v>
      </c>
      <c r="B18" s="82">
        <f>[14]Outubro!$C$5</f>
        <v>28.1</v>
      </c>
      <c r="C18" s="15">
        <f>[14]Outubro!$C$6</f>
        <v>19.7</v>
      </c>
      <c r="D18" s="15">
        <f>[14]Outubro!$C$7</f>
        <v>25.3</v>
      </c>
      <c r="E18" s="15">
        <f>[14]Outubro!$C$8</f>
        <v>29.5</v>
      </c>
      <c r="F18" s="15">
        <f>[14]Outubro!$C$9</f>
        <v>35.299999999999997</v>
      </c>
      <c r="G18" s="15">
        <f>[14]Outubro!$C$10</f>
        <v>36.700000000000003</v>
      </c>
      <c r="H18" s="15">
        <f>[14]Outubro!$C$11</f>
        <v>27</v>
      </c>
      <c r="I18" s="15">
        <f>[14]Outubro!$C$12</f>
        <v>27.2</v>
      </c>
      <c r="J18" s="15">
        <f>[14]Outubro!$C$13</f>
        <v>30.6</v>
      </c>
      <c r="K18" s="15">
        <f>[14]Outubro!$C$14</f>
        <v>37.299999999999997</v>
      </c>
      <c r="L18" s="15">
        <f>[14]Outubro!$C$15</f>
        <v>36.9</v>
      </c>
      <c r="M18" s="15">
        <f>[14]Outubro!$C$16</f>
        <v>38.5</v>
      </c>
      <c r="N18" s="15">
        <f>[14]Outubro!$C$17</f>
        <v>37.4</v>
      </c>
      <c r="O18" s="15">
        <f>[14]Outubro!$C$18</f>
        <v>28</v>
      </c>
      <c r="P18" s="15">
        <f>[14]Outubro!$C$19</f>
        <v>32.1</v>
      </c>
      <c r="Q18" s="15" t="str">
        <f>[14]Outubro!$C$20</f>
        <v>*</v>
      </c>
      <c r="R18" s="15" t="str">
        <f>[14]Outubro!$C$21</f>
        <v>*</v>
      </c>
      <c r="S18" s="15" t="str">
        <f>[14]Outubro!$C$22</f>
        <v>*</v>
      </c>
      <c r="T18" s="15" t="str">
        <f>[14]Outubro!$C$23</f>
        <v>*</v>
      </c>
      <c r="U18" s="15" t="str">
        <f>[14]Outubro!$C$24</f>
        <v>*</v>
      </c>
      <c r="V18" s="15" t="str">
        <f>[14]Outubro!$C$25</f>
        <v>*</v>
      </c>
      <c r="W18" s="15" t="str">
        <f>[14]Outubro!$C$26</f>
        <v>*</v>
      </c>
      <c r="X18" s="15" t="str">
        <f>[14]Outubro!$C$27</f>
        <v>*</v>
      </c>
      <c r="Y18" s="15" t="str">
        <f>[14]Outubro!$C$28</f>
        <v>*</v>
      </c>
      <c r="Z18" s="15" t="str">
        <f>[14]Outubro!$C$29</f>
        <v>*</v>
      </c>
      <c r="AA18" s="15" t="str">
        <f>[14]Outubro!$C$30</f>
        <v>*</v>
      </c>
      <c r="AB18" s="15" t="str">
        <f>[14]Outubro!$C$31</f>
        <v>*</v>
      </c>
      <c r="AC18" s="15" t="str">
        <f>[14]Outubro!$C$32</f>
        <v>*</v>
      </c>
      <c r="AD18" s="15" t="str">
        <f>[14]Outubro!$C$33</f>
        <v>*</v>
      </c>
      <c r="AE18" s="15" t="str">
        <f>[14]Outubro!$C$34</f>
        <v>*</v>
      </c>
      <c r="AF18" s="15" t="str">
        <f>[14]Outubro!$C$35</f>
        <v>*</v>
      </c>
      <c r="AG18" s="20">
        <f>MAX(B18:AF18)</f>
        <v>38.5</v>
      </c>
      <c r="AH18" s="89">
        <f>AVERAGE(B18:AF18)</f>
        <v>31.306666666666665</v>
      </c>
    </row>
    <row r="19" spans="1:34" ht="17.100000000000001" customHeight="1" x14ac:dyDescent="0.2">
      <c r="A19" s="85" t="s">
        <v>44</v>
      </c>
      <c r="B19" s="82">
        <f>[15]Outubro!$C$5</f>
        <v>34.200000000000003</v>
      </c>
      <c r="C19" s="15">
        <f>[15]Outubro!$C$6</f>
        <v>24</v>
      </c>
      <c r="D19" s="15">
        <f>[15]Outubro!$C$7</f>
        <v>27.4</v>
      </c>
      <c r="E19" s="15">
        <f>[15]Outubro!$C$8</f>
        <v>29.9</v>
      </c>
      <c r="F19" s="15">
        <f>[15]Outubro!$C$9</f>
        <v>35.200000000000003</v>
      </c>
      <c r="G19" s="15">
        <f>[15]Outubro!$C$10</f>
        <v>36.799999999999997</v>
      </c>
      <c r="H19" s="15">
        <f>[15]Outubro!$C$11</f>
        <v>36.9</v>
      </c>
      <c r="I19" s="15">
        <f>[15]Outubro!$C$12</f>
        <v>33.6</v>
      </c>
      <c r="J19" s="15">
        <f>[15]Outubro!$C$13</f>
        <v>36.6</v>
      </c>
      <c r="K19" s="15">
        <f>[15]Outubro!$C$14</f>
        <v>36.5</v>
      </c>
      <c r="L19" s="15">
        <f>[15]Outubro!$C$15</f>
        <v>37.700000000000003</v>
      </c>
      <c r="M19" s="15">
        <f>[15]Outubro!$C$16</f>
        <v>35.5</v>
      </c>
      <c r="N19" s="15">
        <f>[15]Outubro!$C$17</f>
        <v>30.6</v>
      </c>
      <c r="O19" s="15">
        <f>[15]Outubro!$C$18</f>
        <v>23.5</v>
      </c>
      <c r="P19" s="15">
        <f>[15]Outubro!$C$19</f>
        <v>32.299999999999997</v>
      </c>
      <c r="Q19" s="15">
        <f>[15]Outubro!$C$20</f>
        <v>37.1</v>
      </c>
      <c r="R19" s="15">
        <f>[15]Outubro!$C$21</f>
        <v>37.6</v>
      </c>
      <c r="S19" s="15">
        <f>[15]Outubro!$C$22</f>
        <v>36.4</v>
      </c>
      <c r="T19" s="15">
        <f>[15]Outubro!$C$23</f>
        <v>36</v>
      </c>
      <c r="U19" s="15">
        <f>[15]Outubro!$C$24</f>
        <v>30.1</v>
      </c>
      <c r="V19" s="15">
        <f>[15]Outubro!$C$25</f>
        <v>33.200000000000003</v>
      </c>
      <c r="W19" s="15">
        <f>[15]Outubro!$C$26</f>
        <v>28.3</v>
      </c>
      <c r="X19" s="15">
        <f>[15]Outubro!$C$27</f>
        <v>30.3</v>
      </c>
      <c r="Y19" s="15">
        <f>[15]Outubro!$C$28</f>
        <v>33.6</v>
      </c>
      <c r="Z19" s="15">
        <f>[15]Outubro!$C$29</f>
        <v>34.700000000000003</v>
      </c>
      <c r="AA19" s="15">
        <f>[15]Outubro!$C$30</f>
        <v>33.700000000000003</v>
      </c>
      <c r="AB19" s="15">
        <f>[15]Outubro!$C$31</f>
        <v>34.1</v>
      </c>
      <c r="AC19" s="15">
        <f>[15]Outubro!$C$32</f>
        <v>29.7</v>
      </c>
      <c r="AD19" s="15">
        <f>[15]Outubro!$C$33</f>
        <v>32.299999999999997</v>
      </c>
      <c r="AE19" s="15">
        <f>[15]Outubro!$C$34</f>
        <v>32.1</v>
      </c>
      <c r="AF19" s="15">
        <f>[15]Outubro!$C$35</f>
        <v>31.2</v>
      </c>
      <c r="AG19" s="20">
        <f>MAX(B19:AF19)</f>
        <v>37.700000000000003</v>
      </c>
      <c r="AH19" s="89">
        <f>AVERAGE(B19:AF19)</f>
        <v>32.938709677419361</v>
      </c>
    </row>
    <row r="20" spans="1:34" ht="17.100000000000001" customHeight="1" x14ac:dyDescent="0.2">
      <c r="A20" s="85" t="s">
        <v>10</v>
      </c>
      <c r="B20" s="82">
        <f>[16]Outubro!$C$5</f>
        <v>31.5</v>
      </c>
      <c r="C20" s="15">
        <f>[16]Outubro!$C$6</f>
        <v>22.1</v>
      </c>
      <c r="D20" s="15">
        <f>[16]Outubro!$C$7</f>
        <v>26.1</v>
      </c>
      <c r="E20" s="15">
        <f>[16]Outubro!$C$8</f>
        <v>29.7</v>
      </c>
      <c r="F20" s="15">
        <f>[16]Outubro!$C$9</f>
        <v>35.700000000000003</v>
      </c>
      <c r="G20" s="15">
        <f>[16]Outubro!$C$10</f>
        <v>37.200000000000003</v>
      </c>
      <c r="H20" s="15">
        <f>[16]Outubro!$C$11</f>
        <v>28.2</v>
      </c>
      <c r="I20" s="15">
        <f>[16]Outubro!$C$12</f>
        <v>28.3</v>
      </c>
      <c r="J20" s="15">
        <f>[16]Outubro!$C$13</f>
        <v>29.9</v>
      </c>
      <c r="K20" s="15">
        <f>[16]Outubro!$C$14</f>
        <v>37.700000000000003</v>
      </c>
      <c r="L20" s="15">
        <f>[16]Outubro!$C$15</f>
        <v>38.299999999999997</v>
      </c>
      <c r="M20" s="15">
        <f>[16]Outubro!$C$16</f>
        <v>37.200000000000003</v>
      </c>
      <c r="N20" s="15">
        <f>[16]Outubro!$C$17</f>
        <v>33.5</v>
      </c>
      <c r="O20" s="15">
        <f>[16]Outubro!$C$18</f>
        <v>26.2</v>
      </c>
      <c r="P20" s="15">
        <f>[16]Outubro!$C$19</f>
        <v>31.5</v>
      </c>
      <c r="Q20" s="15">
        <f>[16]Outubro!$C$20</f>
        <v>33.1</v>
      </c>
      <c r="R20" s="15">
        <f>[16]Outubro!$C$21</f>
        <v>36.200000000000003</v>
      </c>
      <c r="S20" s="15">
        <f>[16]Outubro!$C$22</f>
        <v>37.6</v>
      </c>
      <c r="T20" s="15">
        <f>[16]Outubro!$C$23</f>
        <v>36.200000000000003</v>
      </c>
      <c r="U20" s="15">
        <f>[16]Outubro!$C$24</f>
        <v>28.6</v>
      </c>
      <c r="V20" s="15">
        <f>[16]Outubro!$C$25</f>
        <v>31.8</v>
      </c>
      <c r="W20" s="15">
        <f>[16]Outubro!$C$26</f>
        <v>23.9</v>
      </c>
      <c r="X20" s="15">
        <f>[16]Outubro!$C$27</f>
        <v>28.4</v>
      </c>
      <c r="Y20" s="15">
        <f>[16]Outubro!$C$28</f>
        <v>32.200000000000003</v>
      </c>
      <c r="Z20" s="15">
        <f>[16]Outubro!$C$29</f>
        <v>32.4</v>
      </c>
      <c r="AA20" s="15">
        <f>[16]Outubro!$C$30</f>
        <v>23.1</v>
      </c>
      <c r="AB20" s="15">
        <f>[16]Outubro!$C$31</f>
        <v>34.4</v>
      </c>
      <c r="AC20" s="15">
        <f>[16]Outubro!$C$32</f>
        <v>29.7</v>
      </c>
      <c r="AD20" s="15">
        <f>[16]Outubro!$C$33</f>
        <v>31.2</v>
      </c>
      <c r="AE20" s="15">
        <f>[16]Outubro!$C$34</f>
        <v>27.5</v>
      </c>
      <c r="AF20" s="15">
        <f>[16]Outubro!$C$35</f>
        <v>29</v>
      </c>
      <c r="AG20" s="20">
        <f t="shared" ref="AG20:AG30" si="5">MAX(B20:AF20)</f>
        <v>38.299999999999997</v>
      </c>
      <c r="AH20" s="89">
        <f t="shared" ref="AH20:AH30" si="6">AVERAGE(B20:AF20)</f>
        <v>31.238709677419358</v>
      </c>
    </row>
    <row r="21" spans="1:34" ht="17.100000000000001" customHeight="1" x14ac:dyDescent="0.2">
      <c r="A21" s="85" t="s">
        <v>11</v>
      </c>
      <c r="B21" s="82">
        <f>[17]Outubro!$C$5</f>
        <v>36.4</v>
      </c>
      <c r="C21" s="15">
        <f>[17]Outubro!$C$6</f>
        <v>22.9</v>
      </c>
      <c r="D21" s="15">
        <f>[17]Outubro!$C$7</f>
        <v>24.3</v>
      </c>
      <c r="E21" s="15">
        <f>[17]Outubro!$C$8</f>
        <v>30.1</v>
      </c>
      <c r="F21" s="15">
        <f>[17]Outubro!$C$9</f>
        <v>36.1</v>
      </c>
      <c r="G21" s="15">
        <f>[17]Outubro!$C$10</f>
        <v>37.700000000000003</v>
      </c>
      <c r="H21" s="15">
        <f>[17]Outubro!$C$11</f>
        <v>32.200000000000003</v>
      </c>
      <c r="I21" s="15">
        <f>[17]Outubro!$C$12</f>
        <v>30.7</v>
      </c>
      <c r="J21" s="15">
        <f>[17]Outubro!$C$13</f>
        <v>36.6</v>
      </c>
      <c r="K21" s="15">
        <f>[17]Outubro!$C$14</f>
        <v>38.4</v>
      </c>
      <c r="L21" s="15">
        <f>[17]Outubro!$C$15</f>
        <v>39</v>
      </c>
      <c r="M21" s="15">
        <f>[17]Outubro!$C$16</f>
        <v>39.4</v>
      </c>
      <c r="N21" s="15">
        <f>[17]Outubro!$C$17</f>
        <v>36.200000000000003</v>
      </c>
      <c r="O21" s="15">
        <f>[17]Outubro!$C$18</f>
        <v>27.6</v>
      </c>
      <c r="P21" s="15">
        <f>[17]Outubro!$C$19</f>
        <v>32.9</v>
      </c>
      <c r="Q21" s="15">
        <f>[17]Outubro!$C$20</f>
        <v>34.4</v>
      </c>
      <c r="R21" s="15">
        <f>[17]Outubro!$C$21</f>
        <v>38.700000000000003</v>
      </c>
      <c r="S21" s="15">
        <f>[17]Outubro!$C$22</f>
        <v>38.299999999999997</v>
      </c>
      <c r="T21" s="15">
        <f>[17]Outubro!$C$23</f>
        <v>37.9</v>
      </c>
      <c r="U21" s="15">
        <f>[17]Outubro!$C$24</f>
        <v>31.4</v>
      </c>
      <c r="V21" s="15">
        <f>[17]Outubro!$C$25</f>
        <v>33.299999999999997</v>
      </c>
      <c r="W21" s="15">
        <f>[17]Outubro!$C$26</f>
        <v>25.4</v>
      </c>
      <c r="X21" s="15">
        <f>[17]Outubro!$C$27</f>
        <v>29.2</v>
      </c>
      <c r="Y21" s="15">
        <f>[17]Outubro!$C$28</f>
        <v>33.1</v>
      </c>
      <c r="Z21" s="15">
        <f>[17]Outubro!$C$29</f>
        <v>36.1</v>
      </c>
      <c r="AA21" s="15">
        <f>[17]Outubro!$C$30</f>
        <v>28.9</v>
      </c>
      <c r="AB21" s="15">
        <f>[17]Outubro!$C$31</f>
        <v>34.9</v>
      </c>
      <c r="AC21" s="15">
        <f>[17]Outubro!$C$32</f>
        <v>30.5</v>
      </c>
      <c r="AD21" s="15">
        <f>[17]Outubro!$C$33</f>
        <v>32.6</v>
      </c>
      <c r="AE21" s="15">
        <f>[17]Outubro!$C$34</f>
        <v>30.7</v>
      </c>
      <c r="AF21" s="15">
        <f>[17]Outubro!$C$35</f>
        <v>28.7</v>
      </c>
      <c r="AG21" s="20">
        <f t="shared" si="5"/>
        <v>39.4</v>
      </c>
      <c r="AH21" s="89">
        <f t="shared" si="6"/>
        <v>33.051612903225802</v>
      </c>
    </row>
    <row r="22" spans="1:34" ht="17.100000000000001" customHeight="1" x14ac:dyDescent="0.2">
      <c r="A22" s="85" t="s">
        <v>12</v>
      </c>
      <c r="B22" s="82">
        <f>[18]Outubro!$C$5</f>
        <v>35.299999999999997</v>
      </c>
      <c r="C22" s="15">
        <f>[18]Outubro!$C$6</f>
        <v>22.8</v>
      </c>
      <c r="D22" s="15">
        <f>[18]Outubro!$C$7</f>
        <v>26.9</v>
      </c>
      <c r="E22" s="15">
        <f>[18]Outubro!$C$8</f>
        <v>30.4</v>
      </c>
      <c r="F22" s="15">
        <f>[18]Outubro!$C$9</f>
        <v>36.200000000000003</v>
      </c>
      <c r="G22" s="15">
        <f>[18]Outubro!$C$10</f>
        <v>37.200000000000003</v>
      </c>
      <c r="H22" s="15">
        <f>[18]Outubro!$C$11</f>
        <v>38.299999999999997</v>
      </c>
      <c r="I22" s="15">
        <f>[18]Outubro!$C$12</f>
        <v>34.9</v>
      </c>
      <c r="J22" s="15">
        <f>[18]Outubro!$C$13</f>
        <v>36.5</v>
      </c>
      <c r="K22" s="15">
        <f>[18]Outubro!$C$14</f>
        <v>37.1</v>
      </c>
      <c r="L22" s="15">
        <f>[18]Outubro!$C$15</f>
        <v>37.799999999999997</v>
      </c>
      <c r="M22" s="15">
        <f>[18]Outubro!$C$16</f>
        <v>36.5</v>
      </c>
      <c r="N22" s="15">
        <f>[18]Outubro!$C$17</f>
        <v>33.5</v>
      </c>
      <c r="O22" s="15">
        <f>[18]Outubro!$C$18</f>
        <v>27.6</v>
      </c>
      <c r="P22" s="15">
        <f>[18]Outubro!$C$19</f>
        <v>31.7</v>
      </c>
      <c r="Q22" s="15">
        <f>[18]Outubro!$C$20</f>
        <v>36.9</v>
      </c>
      <c r="R22" s="15">
        <f>[18]Outubro!$C$21</f>
        <v>37</v>
      </c>
      <c r="S22" s="15">
        <f>[18]Outubro!$C$22</f>
        <v>36.5</v>
      </c>
      <c r="T22" s="15">
        <f>[18]Outubro!$C$23</f>
        <v>37.9</v>
      </c>
      <c r="U22" s="15">
        <f>[18]Outubro!$C$24</f>
        <v>29.8</v>
      </c>
      <c r="V22" s="15">
        <f>[18]Outubro!$C$25</f>
        <v>33.6</v>
      </c>
      <c r="W22" s="15">
        <f>[18]Outubro!$C$26</f>
        <v>28.2</v>
      </c>
      <c r="X22" s="15">
        <f>[18]Outubro!$C$27</f>
        <v>29.7</v>
      </c>
      <c r="Y22" s="15">
        <f>[18]Outubro!$C$28</f>
        <v>33.1</v>
      </c>
      <c r="Z22" s="15">
        <f>[18]Outubro!$C$29</f>
        <v>34.4</v>
      </c>
      <c r="AA22" s="15">
        <f>[18]Outubro!$C$30</f>
        <v>35.299999999999997</v>
      </c>
      <c r="AB22" s="15">
        <f>[18]Outubro!$C$31</f>
        <v>34.799999999999997</v>
      </c>
      <c r="AC22" s="15">
        <f>[18]Outubro!$C$32</f>
        <v>28.5</v>
      </c>
      <c r="AD22" s="15">
        <f>[18]Outubro!$C$33</f>
        <v>31.9</v>
      </c>
      <c r="AE22" s="15">
        <f>[18]Outubro!$C$34</f>
        <v>33</v>
      </c>
      <c r="AF22" s="15">
        <f>[18]Outubro!$C$35</f>
        <v>29.2</v>
      </c>
      <c r="AG22" s="20">
        <f t="shared" si="5"/>
        <v>38.299999999999997</v>
      </c>
      <c r="AH22" s="89">
        <f t="shared" si="6"/>
        <v>33.306451612903224</v>
      </c>
    </row>
    <row r="23" spans="1:34" ht="17.100000000000001" customHeight="1" x14ac:dyDescent="0.2">
      <c r="A23" s="85" t="s">
        <v>13</v>
      </c>
      <c r="B23" s="82">
        <f>[19]Outubro!$C$5</f>
        <v>36.799999999999997</v>
      </c>
      <c r="C23" s="15">
        <f>[19]Outubro!$C$6</f>
        <v>32.299999999999997</v>
      </c>
      <c r="D23" s="15">
        <f>[19]Outubro!$C$7</f>
        <v>26.8</v>
      </c>
      <c r="E23" s="15">
        <f>[19]Outubro!$C$8</f>
        <v>31.8</v>
      </c>
      <c r="F23" s="15">
        <f>[19]Outubro!$C$9</f>
        <v>36.5</v>
      </c>
      <c r="G23" s="15">
        <f>[19]Outubro!$C$10</f>
        <v>38.5</v>
      </c>
      <c r="H23" s="15">
        <f>[19]Outubro!$C$11</f>
        <v>38.1</v>
      </c>
      <c r="I23" s="15">
        <f>[19]Outubro!$C$12</f>
        <v>36.4</v>
      </c>
      <c r="J23" s="15">
        <f>[19]Outubro!$C$13</f>
        <v>37.200000000000003</v>
      </c>
      <c r="K23" s="15">
        <f>[19]Outubro!$C$14</f>
        <v>38.5</v>
      </c>
      <c r="L23" s="15">
        <f>[19]Outubro!$C$15</f>
        <v>39.4</v>
      </c>
      <c r="M23" s="15">
        <f>[19]Outubro!$C$16</f>
        <v>36.5</v>
      </c>
      <c r="N23" s="15">
        <f>[19]Outubro!$C$17</f>
        <v>29.5</v>
      </c>
      <c r="O23" s="15">
        <f>[19]Outubro!$C$18</f>
        <v>28</v>
      </c>
      <c r="P23" s="15">
        <f>[19]Outubro!$C$19</f>
        <v>32.4</v>
      </c>
      <c r="Q23" s="15">
        <f>[19]Outubro!$C$20</f>
        <v>38.299999999999997</v>
      </c>
      <c r="R23" s="15">
        <f>[19]Outubro!$C$21</f>
        <v>39.1</v>
      </c>
      <c r="S23" s="15">
        <f>[19]Outubro!$C$22</f>
        <v>38</v>
      </c>
      <c r="T23" s="15">
        <f>[19]Outubro!$C$23</f>
        <v>39.6</v>
      </c>
      <c r="U23" s="15">
        <f>[19]Outubro!$C$24</f>
        <v>31.5</v>
      </c>
      <c r="V23" s="15">
        <f>[19]Outubro!$C$25</f>
        <v>33.799999999999997</v>
      </c>
      <c r="W23" s="15">
        <f>[19]Outubro!$C$26</f>
        <v>29</v>
      </c>
      <c r="X23" s="15">
        <f>[19]Outubro!$C$27</f>
        <v>31.1</v>
      </c>
      <c r="Y23" s="15">
        <f>[19]Outubro!$C$28</f>
        <v>34.5</v>
      </c>
      <c r="Z23" s="15">
        <f>[19]Outubro!$C$29</f>
        <v>35.5</v>
      </c>
      <c r="AA23" s="15">
        <f>[19]Outubro!$C$30</f>
        <v>37</v>
      </c>
      <c r="AB23" s="15">
        <f>[19]Outubro!$C$31</f>
        <v>35.200000000000003</v>
      </c>
      <c r="AC23" s="15">
        <f>[19]Outubro!$C$32</f>
        <v>30.2</v>
      </c>
      <c r="AD23" s="15">
        <f>[19]Outubro!$C$33</f>
        <v>31.9</v>
      </c>
      <c r="AE23" s="15">
        <f>[19]Outubro!$C$34</f>
        <v>33.9</v>
      </c>
      <c r="AF23" s="15">
        <f>[19]Outubro!$C$35</f>
        <v>29.5</v>
      </c>
      <c r="AG23" s="20">
        <f t="shared" si="5"/>
        <v>39.6</v>
      </c>
      <c r="AH23" s="89">
        <f t="shared" si="6"/>
        <v>34.412903225806453</v>
      </c>
    </row>
    <row r="24" spans="1:34" ht="17.100000000000001" customHeight="1" x14ac:dyDescent="0.2">
      <c r="A24" s="85" t="s">
        <v>14</v>
      </c>
      <c r="B24" s="82">
        <f>[20]Outubro!$C$5</f>
        <v>35.200000000000003</v>
      </c>
      <c r="C24" s="15">
        <f>[20]Outubro!$C$6</f>
        <v>22.9</v>
      </c>
      <c r="D24" s="15">
        <f>[20]Outubro!$C$7</f>
        <v>26.6</v>
      </c>
      <c r="E24" s="15">
        <f>[20]Outubro!$C$8</f>
        <v>30.1</v>
      </c>
      <c r="F24" s="15">
        <f>[20]Outubro!$C$9</f>
        <v>36.799999999999997</v>
      </c>
      <c r="G24" s="15">
        <f>[20]Outubro!$C$10</f>
        <v>37.200000000000003</v>
      </c>
      <c r="H24" s="15">
        <f>[20]Outubro!$C$10</f>
        <v>37.200000000000003</v>
      </c>
      <c r="I24" s="15">
        <f>[20]Outubro!$C$12</f>
        <v>33</v>
      </c>
      <c r="J24" s="15">
        <f>[20]Outubro!$C$13</f>
        <v>38.200000000000003</v>
      </c>
      <c r="K24" s="15">
        <f>[20]Outubro!$C$14</f>
        <v>39.200000000000003</v>
      </c>
      <c r="L24" s="15">
        <f>[20]Outubro!$C$15</f>
        <v>39.200000000000003</v>
      </c>
      <c r="M24" s="15">
        <f>[20]Outubro!$C$16</f>
        <v>39.700000000000003</v>
      </c>
      <c r="N24" s="15">
        <f>[20]Outubro!$C$17</f>
        <v>39.4</v>
      </c>
      <c r="O24" s="15">
        <f>[20]Outubro!$C$18</f>
        <v>35.299999999999997</v>
      </c>
      <c r="P24" s="15">
        <f>[20]Outubro!$C$19</f>
        <v>34.700000000000003</v>
      </c>
      <c r="Q24" s="15">
        <f>[20]Outubro!$C$20</f>
        <v>35.9</v>
      </c>
      <c r="R24" s="15">
        <f>[20]Outubro!$C$21</f>
        <v>38.9</v>
      </c>
      <c r="S24" s="15">
        <f>[20]Outubro!$C$22</f>
        <v>39.200000000000003</v>
      </c>
      <c r="T24" s="15">
        <f>[20]Outubro!$C$23</f>
        <v>38.700000000000003</v>
      </c>
      <c r="U24" s="15">
        <f>[20]Outubro!$C$24</f>
        <v>31.4</v>
      </c>
      <c r="V24" s="15">
        <f>[20]Outubro!$C$25</f>
        <v>36</v>
      </c>
      <c r="W24" s="15">
        <f>[20]Outubro!$C$26</f>
        <v>28</v>
      </c>
      <c r="X24" s="15">
        <f>[20]Outubro!$C$27</f>
        <v>29.9</v>
      </c>
      <c r="Y24" s="15">
        <f>[20]Outubro!$C$28</f>
        <v>34.5</v>
      </c>
      <c r="Z24" s="15">
        <f>[20]Outubro!$C$29</f>
        <v>36.799999999999997</v>
      </c>
      <c r="AA24" s="15">
        <f>[20]Outubro!$C$30</f>
        <v>39.5</v>
      </c>
      <c r="AB24" s="15">
        <f>[20]Outubro!$C$31</f>
        <v>38.1</v>
      </c>
      <c r="AC24" s="15">
        <f>[20]Outubro!$C$32</f>
        <v>33.6</v>
      </c>
      <c r="AD24" s="15">
        <f>[20]Outubro!$C$33</f>
        <v>33.4</v>
      </c>
      <c r="AE24" s="15">
        <f>[20]Outubro!$C$34</f>
        <v>33.799999999999997</v>
      </c>
      <c r="AF24" s="15">
        <f>[20]Outubro!$C$35</f>
        <v>29</v>
      </c>
      <c r="AG24" s="20">
        <f t="shared" si="5"/>
        <v>39.700000000000003</v>
      </c>
      <c r="AH24" s="89">
        <f t="shared" si="6"/>
        <v>34.883870967741935</v>
      </c>
    </row>
    <row r="25" spans="1:34" ht="17.100000000000001" customHeight="1" x14ac:dyDescent="0.2">
      <c r="A25" s="85" t="s">
        <v>15</v>
      </c>
      <c r="B25" s="82">
        <f>[21]Outubro!$C$5</f>
        <v>31.6</v>
      </c>
      <c r="C25" s="15">
        <f>[21]Outubro!$C$6</f>
        <v>20.9</v>
      </c>
      <c r="D25" s="15">
        <f>[21]Outubro!$C$7</f>
        <v>26.5</v>
      </c>
      <c r="E25" s="15">
        <f>[21]Outubro!$C$8</f>
        <v>27.7</v>
      </c>
      <c r="F25" s="15">
        <f>[21]Outubro!$C$9</f>
        <v>32.799999999999997</v>
      </c>
      <c r="G25" s="15">
        <f>[21]Outubro!$C$10</f>
        <v>34.299999999999997</v>
      </c>
      <c r="H25" s="15">
        <f>[21]Outubro!$C$11</f>
        <v>30.3</v>
      </c>
      <c r="I25" s="15">
        <f>[21]Outubro!$C$12</f>
        <v>26.9</v>
      </c>
      <c r="J25" s="15">
        <f>[21]Outubro!$C$13</f>
        <v>30.6</v>
      </c>
      <c r="K25" s="15">
        <f>[21]Outubro!$C$14</f>
        <v>34.4</v>
      </c>
      <c r="L25" s="15">
        <f>[21]Outubro!$C$15</f>
        <v>35.299999999999997</v>
      </c>
      <c r="M25" s="15">
        <f>[21]Outubro!$C$16</f>
        <v>34.5</v>
      </c>
      <c r="N25" s="15">
        <f>[21]Outubro!$C$17</f>
        <v>27.4</v>
      </c>
      <c r="O25" s="15">
        <f>[21]Outubro!$C$18</f>
        <v>19.2</v>
      </c>
      <c r="P25" s="15">
        <f>[21]Outubro!$C$19</f>
        <v>29.2</v>
      </c>
      <c r="Q25" s="15">
        <f>[21]Outubro!$C$20</f>
        <v>32.700000000000003</v>
      </c>
      <c r="R25" s="15">
        <f>[21]Outubro!$C$21</f>
        <v>34.5</v>
      </c>
      <c r="S25" s="15">
        <f>[21]Outubro!$C$22</f>
        <v>35.700000000000003</v>
      </c>
      <c r="T25" s="15">
        <f>[21]Outubro!$C$23</f>
        <v>33</v>
      </c>
      <c r="U25" s="15">
        <f>[21]Outubro!$C$24</f>
        <v>28.5</v>
      </c>
      <c r="V25" s="15">
        <f>[21]Outubro!$C$25</f>
        <v>31.4</v>
      </c>
      <c r="W25" s="15">
        <f>[21]Outubro!$C$26</f>
        <v>26.5</v>
      </c>
      <c r="X25" s="15">
        <f>[21]Outubro!$C$27</f>
        <v>28.4</v>
      </c>
      <c r="Y25" s="15">
        <f>[21]Outubro!$C$28</f>
        <v>30.9</v>
      </c>
      <c r="Z25" s="15">
        <f>[21]Outubro!$C$29</f>
        <v>32.799999999999997</v>
      </c>
      <c r="AA25" s="15">
        <f>[21]Outubro!$C$30</f>
        <v>25.1</v>
      </c>
      <c r="AB25" s="15">
        <f>[21]Outubro!$C$31</f>
        <v>31.5</v>
      </c>
      <c r="AC25" s="15">
        <f>[21]Outubro!$C$32</f>
        <v>27.7</v>
      </c>
      <c r="AD25" s="15">
        <f>[21]Outubro!$C$33</f>
        <v>30.7</v>
      </c>
      <c r="AE25" s="15">
        <f>[21]Outubro!$C$34</f>
        <v>27.9</v>
      </c>
      <c r="AF25" s="15">
        <f>[21]Outubro!$C$35</f>
        <v>28.2</v>
      </c>
      <c r="AG25" s="20">
        <f t="shared" si="5"/>
        <v>35.700000000000003</v>
      </c>
      <c r="AH25" s="89">
        <f t="shared" si="6"/>
        <v>29.906451612903226</v>
      </c>
    </row>
    <row r="26" spans="1:34" ht="17.100000000000001" customHeight="1" x14ac:dyDescent="0.2">
      <c r="A26" s="85" t="s">
        <v>16</v>
      </c>
      <c r="B26" s="82">
        <f>[22]Outubro!$C$5</f>
        <v>35.299999999999997</v>
      </c>
      <c r="C26" s="15">
        <f>[22]Outubro!$C$6</f>
        <v>24.2</v>
      </c>
      <c r="D26" s="15">
        <f>[22]Outubro!$C$7</f>
        <v>30.6</v>
      </c>
      <c r="E26" s="15">
        <f>[22]Outubro!$C$8</f>
        <v>32.5</v>
      </c>
      <c r="F26" s="15">
        <f>[22]Outubro!$C$9</f>
        <v>36.1</v>
      </c>
      <c r="G26" s="15">
        <f>[22]Outubro!$C$10</f>
        <v>39.4</v>
      </c>
      <c r="H26" s="15">
        <f>[22]Outubro!$C$11</f>
        <v>37.4</v>
      </c>
      <c r="I26" s="15">
        <f>[22]Outubro!$C$12</f>
        <v>37.4</v>
      </c>
      <c r="J26" s="15">
        <f>[22]Outubro!$C$13</f>
        <v>38.4</v>
      </c>
      <c r="K26" s="15">
        <f>[22]Outubro!$C$14</f>
        <v>39.4</v>
      </c>
      <c r="L26" s="15">
        <f>[22]Outubro!$C$15</f>
        <v>40</v>
      </c>
      <c r="M26" s="15">
        <f>[22]Outubro!$C$16</f>
        <v>37.6</v>
      </c>
      <c r="N26" s="15">
        <f>[22]Outubro!$C$17</f>
        <v>33.6</v>
      </c>
      <c r="O26" s="15">
        <f>[22]Outubro!$C$18</f>
        <v>21.4</v>
      </c>
      <c r="P26" s="15">
        <f>[22]Outubro!$C$19</f>
        <v>30.3</v>
      </c>
      <c r="Q26" s="15">
        <f>[22]Outubro!$C$20</f>
        <v>39.700000000000003</v>
      </c>
      <c r="R26" s="15">
        <f>[22]Outubro!$C$21</f>
        <v>41.3</v>
      </c>
      <c r="S26" s="15">
        <f>[22]Outubro!$C$22</f>
        <v>41.3</v>
      </c>
      <c r="T26" s="15">
        <f>[22]Outubro!$C$23</f>
        <v>40.200000000000003</v>
      </c>
      <c r="U26" s="15">
        <f>[22]Outubro!$C$24</f>
        <v>32.1</v>
      </c>
      <c r="V26" s="15">
        <f>[22]Outubro!$C$25</f>
        <v>36</v>
      </c>
      <c r="W26" s="15">
        <f>[22]Outubro!$C$26</f>
        <v>32.4</v>
      </c>
      <c r="X26" s="15">
        <f>[22]Outubro!$C$27</f>
        <v>30.8</v>
      </c>
      <c r="Y26" s="15">
        <f>[22]Outubro!$C$28</f>
        <v>35</v>
      </c>
      <c r="Z26" s="15">
        <f>[22]Outubro!$C$29</f>
        <v>37.299999999999997</v>
      </c>
      <c r="AA26" s="15">
        <f>[22]Outubro!$C$30</f>
        <v>38.200000000000003</v>
      </c>
      <c r="AB26" s="15">
        <f>[22]Outubro!$C$31</f>
        <v>38.799999999999997</v>
      </c>
      <c r="AC26" s="15">
        <f>[22]Outubro!$C$32</f>
        <v>32.1</v>
      </c>
      <c r="AD26" s="15">
        <f>[22]Outubro!$C$33</f>
        <v>34.5</v>
      </c>
      <c r="AE26" s="15">
        <f>[22]Outubro!$C$34</f>
        <v>34.299999999999997</v>
      </c>
      <c r="AF26" s="15">
        <f>[22]Outubro!$C$35</f>
        <v>32.1</v>
      </c>
      <c r="AG26" s="20">
        <f t="shared" si="5"/>
        <v>41.3</v>
      </c>
      <c r="AH26" s="89">
        <f t="shared" si="6"/>
        <v>35.151612903225804</v>
      </c>
    </row>
    <row r="27" spans="1:34" ht="17.100000000000001" customHeight="1" x14ac:dyDescent="0.2">
      <c r="A27" s="85" t="s">
        <v>17</v>
      </c>
      <c r="B27" s="82">
        <f>[23]Outubro!$C$5</f>
        <v>35.6</v>
      </c>
      <c r="C27" s="15">
        <f>[23]Outubro!$C$6</f>
        <v>21.5</v>
      </c>
      <c r="D27" s="15">
        <f>[23]Outubro!$C$7</f>
        <v>24.8</v>
      </c>
      <c r="E27" s="15">
        <f>[23]Outubro!$C$8</f>
        <v>30.3</v>
      </c>
      <c r="F27" s="15">
        <f>[23]Outubro!$C$9</f>
        <v>36.9</v>
      </c>
      <c r="G27" s="15">
        <f>[23]Outubro!$C$10</f>
        <v>37.799999999999997</v>
      </c>
      <c r="H27" s="15">
        <f>[23]Outubro!$C$11</f>
        <v>30.6</v>
      </c>
      <c r="I27" s="15">
        <f>[23]Outubro!$C$12</f>
        <v>28.8</v>
      </c>
      <c r="J27" s="15">
        <f>[23]Outubro!$C$13</f>
        <v>34.299999999999997</v>
      </c>
      <c r="K27" s="15">
        <f>[23]Outubro!$C$14</f>
        <v>38.200000000000003</v>
      </c>
      <c r="L27" s="15">
        <f>[23]Outubro!$C$15</f>
        <v>38.299999999999997</v>
      </c>
      <c r="M27" s="15">
        <f>[23]Outubro!$C$16</f>
        <v>38</v>
      </c>
      <c r="N27" s="15">
        <f>[23]Outubro!$C$17</f>
        <v>35.200000000000003</v>
      </c>
      <c r="O27" s="15">
        <f>[23]Outubro!$C$18</f>
        <v>28.8</v>
      </c>
      <c r="P27" s="15">
        <f>[23]Outubro!$C$19</f>
        <v>32.299999999999997</v>
      </c>
      <c r="Q27" s="15">
        <f>[23]Outubro!$C$20</f>
        <v>33.1</v>
      </c>
      <c r="R27" s="15">
        <f>[23]Outubro!$C$21</f>
        <v>37.5</v>
      </c>
      <c r="S27" s="15">
        <f>[23]Outubro!$C$22</f>
        <v>38.5</v>
      </c>
      <c r="T27" s="15">
        <f>[23]Outubro!$C$23</f>
        <v>38.200000000000003</v>
      </c>
      <c r="U27" s="15">
        <f>[23]Outubro!$C$24</f>
        <v>29.3</v>
      </c>
      <c r="V27" s="15">
        <f>[23]Outubro!$C$25</f>
        <v>29.6</v>
      </c>
      <c r="W27" s="15">
        <f>[23]Outubro!$C$26</f>
        <v>25.1</v>
      </c>
      <c r="X27" s="15">
        <f>[23]Outubro!$C$27</f>
        <v>29.4</v>
      </c>
      <c r="Y27" s="15">
        <f>[23]Outubro!$C$28</f>
        <v>32.5</v>
      </c>
      <c r="Z27" s="15">
        <f>[23]Outubro!$C$29</f>
        <v>34.5</v>
      </c>
      <c r="AA27" s="15">
        <f>[23]Outubro!$C$30</f>
        <v>28.3</v>
      </c>
      <c r="AB27" s="15">
        <f>[23]Outubro!$C$31</f>
        <v>35.799999999999997</v>
      </c>
      <c r="AC27" s="15">
        <f>[23]Outubro!$C$32</f>
        <v>28.6</v>
      </c>
      <c r="AD27" s="15">
        <f>[23]Outubro!$C$33</f>
        <v>31.1</v>
      </c>
      <c r="AE27" s="15">
        <f>[23]Outubro!$C$34</f>
        <v>30.5</v>
      </c>
      <c r="AF27" s="15">
        <f>[23]Outubro!$C$35</f>
        <v>29.4</v>
      </c>
      <c r="AG27" s="20">
        <f t="shared" si="5"/>
        <v>38.5</v>
      </c>
      <c r="AH27" s="89">
        <f t="shared" si="6"/>
        <v>32.348387096774189</v>
      </c>
    </row>
    <row r="28" spans="1:34" ht="17.100000000000001" customHeight="1" x14ac:dyDescent="0.2">
      <c r="A28" s="85" t="s">
        <v>18</v>
      </c>
      <c r="B28" s="82">
        <f>[24]Outubro!$C$5</f>
        <v>32.299999999999997</v>
      </c>
      <c r="C28" s="15">
        <f>[24]Outubro!$C$6</f>
        <v>26.5</v>
      </c>
      <c r="D28" s="15">
        <f>[24]Outubro!$C$7</f>
        <v>23.9</v>
      </c>
      <c r="E28" s="15">
        <f>[24]Outubro!$C$8</f>
        <v>28.6</v>
      </c>
      <c r="F28" s="15">
        <f>[24]Outubro!$C$9</f>
        <v>34.6</v>
      </c>
      <c r="G28" s="15">
        <f>[24]Outubro!$C$10</f>
        <v>35.4</v>
      </c>
      <c r="H28" s="15">
        <f>[24]Outubro!$C$11</f>
        <v>34.200000000000003</v>
      </c>
      <c r="I28" s="15">
        <f>[24]Outubro!$C$12</f>
        <v>31.5</v>
      </c>
      <c r="J28" s="15">
        <f>[24]Outubro!$C$13</f>
        <v>35.799999999999997</v>
      </c>
      <c r="K28" s="15">
        <f>[24]Outubro!$C$14</f>
        <v>35.200000000000003</v>
      </c>
      <c r="L28" s="15">
        <f>[24]Outubro!$C$15</f>
        <v>37.299999999999997</v>
      </c>
      <c r="M28" s="15">
        <f>[24]Outubro!$C$16</f>
        <v>36.200000000000003</v>
      </c>
      <c r="N28" s="15">
        <f>[24]Outubro!$C$17</f>
        <v>35.799999999999997</v>
      </c>
      <c r="O28" s="15">
        <f>[24]Outubro!$C$18</f>
        <v>25</v>
      </c>
      <c r="P28" s="15">
        <f>[24]Outubro!$C$19</f>
        <v>32</v>
      </c>
      <c r="Q28" s="15">
        <f>[24]Outubro!$C$20</f>
        <v>34.200000000000003</v>
      </c>
      <c r="R28" s="15">
        <f>[24]Outubro!$C$21</f>
        <v>37.5</v>
      </c>
      <c r="S28" s="15">
        <f>[24]Outubro!$C$22</f>
        <v>31.7</v>
      </c>
      <c r="T28" s="15">
        <f>[24]Outubro!$C$23</f>
        <v>31.9</v>
      </c>
      <c r="U28" s="15">
        <f>[24]Outubro!$C$24</f>
        <v>25.4</v>
      </c>
      <c r="V28" s="15">
        <f>[24]Outubro!$C$25</f>
        <v>27.5</v>
      </c>
      <c r="W28" s="15">
        <f>[24]Outubro!$C$26</f>
        <v>24.1</v>
      </c>
      <c r="X28" s="15">
        <f>[24]Outubro!$C$27</f>
        <v>28.4</v>
      </c>
      <c r="Y28" s="15">
        <f>[24]Outubro!$C$28</f>
        <v>31</v>
      </c>
      <c r="Z28" s="15">
        <f>[24]Outubro!$C$29</f>
        <v>33</v>
      </c>
      <c r="AA28" s="15">
        <f>[24]Outubro!$C$30</f>
        <v>35.1</v>
      </c>
      <c r="AB28" s="15">
        <f>[24]Outubro!$C$31</f>
        <v>32.9</v>
      </c>
      <c r="AC28" s="15">
        <f>[24]Outubro!$C$32</f>
        <v>26.4</v>
      </c>
      <c r="AD28" s="15">
        <f>[24]Outubro!$C$33</f>
        <v>28.7</v>
      </c>
      <c r="AE28" s="15">
        <f>[24]Outubro!$C$34</f>
        <v>31.3</v>
      </c>
      <c r="AF28" s="15">
        <f>[24]Outubro!$C$35</f>
        <v>23.1</v>
      </c>
      <c r="AG28" s="20">
        <f t="shared" si="5"/>
        <v>37.5</v>
      </c>
      <c r="AH28" s="89">
        <f t="shared" si="6"/>
        <v>31.177419354838708</v>
      </c>
    </row>
    <row r="29" spans="1:34" ht="17.100000000000001" customHeight="1" x14ac:dyDescent="0.2">
      <c r="A29" s="85" t="s">
        <v>19</v>
      </c>
      <c r="B29" s="82">
        <f>[25]Outubro!$C$5</f>
        <v>32.6</v>
      </c>
      <c r="C29" s="15">
        <f>[25]Outubro!$C$6</f>
        <v>21.4</v>
      </c>
      <c r="D29" s="15">
        <f>[25]Outubro!$C$7</f>
        <v>26.7</v>
      </c>
      <c r="E29" s="15">
        <f>[25]Outubro!$C$8</f>
        <v>29.3</v>
      </c>
      <c r="F29" s="15">
        <f>[25]Outubro!$C$9</f>
        <v>34.299999999999997</v>
      </c>
      <c r="G29" s="15">
        <f>[25]Outubro!$C$10</f>
        <v>36.299999999999997</v>
      </c>
      <c r="H29" s="15">
        <f>[25]Outubro!$C$11</f>
        <v>26.3</v>
      </c>
      <c r="I29" s="15">
        <f>[25]Outubro!$C$12</f>
        <v>28.2</v>
      </c>
      <c r="J29" s="15">
        <f>[25]Outubro!$C$13</f>
        <v>25.7</v>
      </c>
      <c r="K29" s="15">
        <f>[25]Outubro!$C$14</f>
        <v>32.9</v>
      </c>
      <c r="L29" s="15">
        <f>[25]Outubro!$C$15</f>
        <v>37</v>
      </c>
      <c r="M29" s="15">
        <f>[25]Outubro!$C$16</f>
        <v>33.4</v>
      </c>
      <c r="N29" s="15">
        <f>[25]Outubro!$C$17</f>
        <v>27.1</v>
      </c>
      <c r="O29" s="15">
        <f>[25]Outubro!$C$18</f>
        <v>21.3</v>
      </c>
      <c r="P29" s="15">
        <f>[25]Outubro!$C$19</f>
        <v>30.1</v>
      </c>
      <c r="Q29" s="15">
        <f>[25]Outubro!$C$20</f>
        <v>31.9</v>
      </c>
      <c r="R29" s="15">
        <f>[25]Outubro!$C$21</f>
        <v>34.9</v>
      </c>
      <c r="S29" s="15">
        <f>[25]Outubro!$C$22</f>
        <v>37.200000000000003</v>
      </c>
      <c r="T29" s="15">
        <f>[25]Outubro!$C$23</f>
        <v>27.5</v>
      </c>
      <c r="U29" s="15">
        <f>[25]Outubro!$C$24</f>
        <v>27.6</v>
      </c>
      <c r="V29" s="15">
        <f>[25]Outubro!$C$25</f>
        <v>29.5</v>
      </c>
      <c r="W29" s="15">
        <f>[25]Outubro!$C$26</f>
        <v>21.5</v>
      </c>
      <c r="X29" s="15">
        <f>[25]Outubro!$C$27</f>
        <v>28.2</v>
      </c>
      <c r="Y29" s="15">
        <f>[25]Outubro!$C$28</f>
        <v>30.8</v>
      </c>
      <c r="Z29" s="15">
        <f>[25]Outubro!$C$29</f>
        <v>27.8</v>
      </c>
      <c r="AA29" s="15">
        <f>[25]Outubro!$C$30</f>
        <v>20.8</v>
      </c>
      <c r="AB29" s="15">
        <f>[25]Outubro!$C$31</f>
        <v>28.1</v>
      </c>
      <c r="AC29" s="15">
        <f>[25]Outubro!$C$32</f>
        <v>28.9</v>
      </c>
      <c r="AD29" s="15">
        <f>[25]Outubro!$C$33</f>
        <v>32.200000000000003</v>
      </c>
      <c r="AE29" s="15">
        <f>[25]Outubro!$C$34</f>
        <v>26.9</v>
      </c>
      <c r="AF29" s="15">
        <f>[25]Outubro!$C$35</f>
        <v>29.7</v>
      </c>
      <c r="AG29" s="20">
        <f t="shared" si="5"/>
        <v>37.200000000000003</v>
      </c>
      <c r="AH29" s="89">
        <f t="shared" si="6"/>
        <v>29.229032258064517</v>
      </c>
    </row>
    <row r="30" spans="1:34" ht="17.100000000000001" customHeight="1" x14ac:dyDescent="0.2">
      <c r="A30" s="85" t="s">
        <v>31</v>
      </c>
      <c r="B30" s="82">
        <f>[26]Outubro!$C$5</f>
        <v>34.5</v>
      </c>
      <c r="C30" s="15">
        <f>[26]Outubro!$C$6</f>
        <v>23.4</v>
      </c>
      <c r="D30" s="15">
        <f>[26]Outubro!$C$7</f>
        <v>23.8</v>
      </c>
      <c r="E30" s="15">
        <f>[26]Outubro!$C$8</f>
        <v>30.8</v>
      </c>
      <c r="F30" s="15">
        <f>[26]Outubro!$C$9</f>
        <v>35.1</v>
      </c>
      <c r="G30" s="15">
        <f>[26]Outubro!$C$10</f>
        <v>36.6</v>
      </c>
      <c r="H30" s="15">
        <f>[26]Outubro!$C$11</f>
        <v>33.700000000000003</v>
      </c>
      <c r="I30" s="15">
        <f>[26]Outubro!$C$12</f>
        <v>30.1</v>
      </c>
      <c r="J30" s="15">
        <f>[26]Outubro!$C$13</f>
        <v>35.6</v>
      </c>
      <c r="K30" s="15">
        <f>[26]Outubro!$C$14</f>
        <v>36.299999999999997</v>
      </c>
      <c r="L30" s="15">
        <f>[26]Outubro!$C$15</f>
        <v>37.299999999999997</v>
      </c>
      <c r="M30" s="15">
        <f>[26]Outubro!$C$16</f>
        <v>36.200000000000003</v>
      </c>
      <c r="N30" s="15">
        <f>[26]Outubro!$C$17</f>
        <v>36.1</v>
      </c>
      <c r="O30" s="15">
        <f>[26]Outubro!$C$18</f>
        <v>27.6</v>
      </c>
      <c r="P30" s="15">
        <f>[26]Outubro!$C$19</f>
        <v>32</v>
      </c>
      <c r="Q30" s="15">
        <f>[26]Outubro!$C$20</f>
        <v>34.799999999999997</v>
      </c>
      <c r="R30" s="15">
        <f>[26]Outubro!$C$21</f>
        <v>38.9</v>
      </c>
      <c r="S30" s="15">
        <f>[26]Outubro!$C$22</f>
        <v>33.700000000000003</v>
      </c>
      <c r="T30" s="15">
        <f>[26]Outubro!$C$23</f>
        <v>36.1</v>
      </c>
      <c r="U30" s="15">
        <f>[26]Outubro!$C$24</f>
        <v>27.4</v>
      </c>
      <c r="V30" s="15">
        <f>[26]Outubro!$C$25</f>
        <v>29.5</v>
      </c>
      <c r="W30" s="15">
        <f>[26]Outubro!$C$26</f>
        <v>25.1</v>
      </c>
      <c r="X30" s="15">
        <f>[26]Outubro!$C$27</f>
        <v>29.6</v>
      </c>
      <c r="Y30" s="15">
        <f>[26]Outubro!$C$28</f>
        <v>33</v>
      </c>
      <c r="Z30" s="15">
        <f>[26]Outubro!$C$29</f>
        <v>34.200000000000003</v>
      </c>
      <c r="AA30" s="15">
        <f>[26]Outubro!$C$30</f>
        <v>34.200000000000003</v>
      </c>
      <c r="AB30" s="15">
        <f>[26]Outubro!$C$31</f>
        <v>33.1</v>
      </c>
      <c r="AC30" s="15">
        <f>[26]Outubro!$C$32</f>
        <v>27.8</v>
      </c>
      <c r="AD30" s="15">
        <f>[26]Outubro!$C$33</f>
        <v>29.3</v>
      </c>
      <c r="AE30" s="15">
        <f>[26]Outubro!$C$34</f>
        <v>30.7</v>
      </c>
      <c r="AF30" s="15">
        <f>[26]Outubro!$C$35</f>
        <v>28.2</v>
      </c>
      <c r="AG30" s="20">
        <f t="shared" si="5"/>
        <v>38.9</v>
      </c>
      <c r="AH30" s="89">
        <f t="shared" si="6"/>
        <v>32.087096774193554</v>
      </c>
    </row>
    <row r="31" spans="1:34" ht="17.100000000000001" customHeight="1" x14ac:dyDescent="0.2">
      <c r="A31" s="85" t="s">
        <v>46</v>
      </c>
      <c r="B31" s="82">
        <f>[27]Outubro!$C$5</f>
        <v>33</v>
      </c>
      <c r="C31" s="15">
        <f>[27]Outubro!$C$6</f>
        <v>27.1</v>
      </c>
      <c r="D31" s="15">
        <f>[27]Outubro!$C$7</f>
        <v>24.2</v>
      </c>
      <c r="E31" s="15">
        <f>[27]Outubro!$C$8</f>
        <v>30.4</v>
      </c>
      <c r="F31" s="15">
        <f>[27]Outubro!$C$9</f>
        <v>36.299999999999997</v>
      </c>
      <c r="G31" s="15">
        <f>[27]Outubro!$C$10</f>
        <v>35.5</v>
      </c>
      <c r="H31" s="15">
        <f>[27]Outubro!$C$11</f>
        <v>31</v>
      </c>
      <c r="I31" s="15">
        <f>[27]Outubro!$C$12</f>
        <v>35.5</v>
      </c>
      <c r="J31" s="15">
        <f>[27]Outubro!$C$13</f>
        <v>36.6</v>
      </c>
      <c r="K31" s="15">
        <f>[27]Outubro!$C$14</f>
        <v>35.9</v>
      </c>
      <c r="L31" s="15">
        <f>[27]Outubro!$C$15</f>
        <v>36.5</v>
      </c>
      <c r="M31" s="15">
        <f>[27]Outubro!$C$16</f>
        <v>35.4</v>
      </c>
      <c r="N31" s="15">
        <f>[27]Outubro!$C$17</f>
        <v>37.700000000000003</v>
      </c>
      <c r="O31" s="15">
        <f>[27]Outubro!$C$18</f>
        <v>23.1</v>
      </c>
      <c r="P31" s="15">
        <f>[27]Outubro!$C$19</f>
        <v>31.2</v>
      </c>
      <c r="Q31" s="15">
        <f>[27]Outubro!$C$20</f>
        <v>37.9</v>
      </c>
      <c r="R31" s="15">
        <f>[27]Outubro!$C$21</f>
        <v>38.1</v>
      </c>
      <c r="S31" s="15">
        <f>[27]Outubro!$C$22</f>
        <v>34.5</v>
      </c>
      <c r="T31" s="15">
        <f>[27]Outubro!$C$23</f>
        <v>35</v>
      </c>
      <c r="U31" s="15">
        <f>[27]Outubro!$C$24</f>
        <v>25.9</v>
      </c>
      <c r="V31" s="15">
        <f>[27]Outubro!$C$25</f>
        <v>32.200000000000003</v>
      </c>
      <c r="W31" s="15">
        <f>[27]Outubro!$C$26</f>
        <v>24</v>
      </c>
      <c r="X31" s="15">
        <f>[27]Outubro!$C$27</f>
        <v>27.5</v>
      </c>
      <c r="Y31" s="15">
        <f>[27]Outubro!$C$28</f>
        <v>33.4</v>
      </c>
      <c r="Z31" s="15">
        <f>[27]Outubro!$C$29</f>
        <v>35.700000000000003</v>
      </c>
      <c r="AA31" s="15">
        <f>[27]Outubro!$C$30</f>
        <v>36.1</v>
      </c>
      <c r="AB31" s="15">
        <f>[27]Outubro!$C$31</f>
        <v>33.4</v>
      </c>
      <c r="AC31" s="15">
        <f>[27]Outubro!$C$32</f>
        <v>32</v>
      </c>
      <c r="AD31" s="15">
        <f>[27]Outubro!$C$33</f>
        <v>31.3</v>
      </c>
      <c r="AE31" s="15">
        <f>[27]Outubro!$C$34</f>
        <v>33.799999999999997</v>
      </c>
      <c r="AF31" s="15">
        <f>[27]Outubro!$C$35</f>
        <v>27.5</v>
      </c>
      <c r="AG31" s="20">
        <f>MAX(B31:AF31)</f>
        <v>38.1</v>
      </c>
      <c r="AH31" s="89">
        <f>AVERAGE(B31:AF31)</f>
        <v>32.506451612903227</v>
      </c>
    </row>
    <row r="32" spans="1:34" ht="17.100000000000001" customHeight="1" thickBot="1" x14ac:dyDescent="0.25">
      <c r="A32" s="105" t="s">
        <v>20</v>
      </c>
      <c r="B32" s="86" t="str">
        <f>[28]Outubro!$C$5</f>
        <v>*</v>
      </c>
      <c r="C32" s="87">
        <f>[28]Outubro!$C$6</f>
        <v>20.8</v>
      </c>
      <c r="D32" s="87">
        <f>[28]Outubro!$C$7</f>
        <v>25.5</v>
      </c>
      <c r="E32" s="87">
        <f>[28]Outubro!$C$8</f>
        <v>31</v>
      </c>
      <c r="F32" s="87">
        <f>[28]Outubro!$C$9</f>
        <v>36.5</v>
      </c>
      <c r="G32" s="87">
        <f>[28]Outubro!$C$10</f>
        <v>35.799999999999997</v>
      </c>
      <c r="H32" s="87">
        <f>[28]Outubro!$C$11</f>
        <v>31.6</v>
      </c>
      <c r="I32" s="87">
        <f>[28]Outubro!$C$12</f>
        <v>31.9</v>
      </c>
      <c r="J32" s="87">
        <f>[28]Outubro!$C$13</f>
        <v>37</v>
      </c>
      <c r="K32" s="87">
        <f>[28]Outubro!$C$14</f>
        <v>39.9</v>
      </c>
      <c r="L32" s="87">
        <f>[28]Outubro!$C$15</f>
        <v>39.1</v>
      </c>
      <c r="M32" s="87">
        <f>[28]Outubro!$C$16</f>
        <v>40.1</v>
      </c>
      <c r="N32" s="87">
        <f>[28]Outubro!$C$17</f>
        <v>39.700000000000003</v>
      </c>
      <c r="O32" s="87">
        <f>[28]Outubro!$C$18</f>
        <v>33</v>
      </c>
      <c r="P32" s="87">
        <f>[28]Outubro!$C$19</f>
        <v>35.6</v>
      </c>
      <c r="Q32" s="87">
        <f>[28]Outubro!$C$20</f>
        <v>36.6</v>
      </c>
      <c r="R32" s="87">
        <f>[28]Outubro!$C$21</f>
        <v>38.200000000000003</v>
      </c>
      <c r="S32" s="87">
        <f>[28]Outubro!$C$22</f>
        <v>39.6</v>
      </c>
      <c r="T32" s="87">
        <f>[28]Outubro!$C$23</f>
        <v>38.799999999999997</v>
      </c>
      <c r="U32" s="87">
        <f>[28]Outubro!$C$24</f>
        <v>27.1</v>
      </c>
      <c r="V32" s="87">
        <f>[28]Outubro!$C$25</f>
        <v>31.7</v>
      </c>
      <c r="W32" s="87">
        <f>[28]Outubro!$C$26</f>
        <v>26.3</v>
      </c>
      <c r="X32" s="87">
        <f>[28]Outubro!$C$27</f>
        <v>28.7</v>
      </c>
      <c r="Y32" s="87">
        <f>[28]Outubro!$C$28</f>
        <v>33.299999999999997</v>
      </c>
      <c r="Z32" s="87">
        <f>[28]Outubro!$C$29</f>
        <v>35.5</v>
      </c>
      <c r="AA32" s="87">
        <f>[28]Outubro!$C$30</f>
        <v>35.299999999999997</v>
      </c>
      <c r="AB32" s="87">
        <f>[28]Outubro!$C$31</f>
        <v>36.5</v>
      </c>
      <c r="AC32" s="87">
        <f>[28]Outubro!$C$32</f>
        <v>33.6</v>
      </c>
      <c r="AD32" s="87">
        <f>[28]Outubro!$C$33</f>
        <v>31.4</v>
      </c>
      <c r="AE32" s="87">
        <f>[28]Outubro!$C$34</f>
        <v>29.1</v>
      </c>
      <c r="AF32" s="87">
        <f>[28]Outubro!$C$35</f>
        <v>29.3</v>
      </c>
      <c r="AG32" s="153">
        <f>MAX(B32:AF32)</f>
        <v>40.1</v>
      </c>
      <c r="AH32" s="90">
        <f>AVERAGE(B32:AF32)</f>
        <v>33.616666666666667</v>
      </c>
    </row>
    <row r="33" spans="1:38" s="5" customFormat="1" ht="17.100000000000001" customHeight="1" thickBot="1" x14ac:dyDescent="0.25">
      <c r="A33" s="190" t="s">
        <v>33</v>
      </c>
      <c r="B33" s="120">
        <f t="shared" ref="B33:AG33" si="7">MAX(B5:B32)</f>
        <v>36.799999999999997</v>
      </c>
      <c r="C33" s="120">
        <f t="shared" si="7"/>
        <v>32.299999999999997</v>
      </c>
      <c r="D33" s="120">
        <f t="shared" si="7"/>
        <v>30.6</v>
      </c>
      <c r="E33" s="120">
        <f t="shared" si="7"/>
        <v>32.6</v>
      </c>
      <c r="F33" s="120">
        <f t="shared" si="7"/>
        <v>38</v>
      </c>
      <c r="G33" s="120">
        <f t="shared" si="7"/>
        <v>39.4</v>
      </c>
      <c r="H33" s="120">
        <f t="shared" si="7"/>
        <v>40</v>
      </c>
      <c r="I33" s="120">
        <f t="shared" si="7"/>
        <v>37.4</v>
      </c>
      <c r="J33" s="120">
        <f t="shared" si="7"/>
        <v>38.4</v>
      </c>
      <c r="K33" s="120">
        <f t="shared" si="7"/>
        <v>39.9</v>
      </c>
      <c r="L33" s="120">
        <f t="shared" si="7"/>
        <v>40</v>
      </c>
      <c r="M33" s="120">
        <f t="shared" si="7"/>
        <v>40.4</v>
      </c>
      <c r="N33" s="120">
        <f t="shared" si="7"/>
        <v>40.299999999999997</v>
      </c>
      <c r="O33" s="120">
        <f t="shared" si="7"/>
        <v>36.700000000000003</v>
      </c>
      <c r="P33" s="120">
        <f t="shared" si="7"/>
        <v>36.6</v>
      </c>
      <c r="Q33" s="120">
        <f t="shared" si="7"/>
        <v>39.700000000000003</v>
      </c>
      <c r="R33" s="120">
        <f t="shared" si="7"/>
        <v>41.3</v>
      </c>
      <c r="S33" s="120">
        <f t="shared" si="7"/>
        <v>41.3</v>
      </c>
      <c r="T33" s="120">
        <f t="shared" si="7"/>
        <v>40.200000000000003</v>
      </c>
      <c r="U33" s="120">
        <f t="shared" si="7"/>
        <v>32.1</v>
      </c>
      <c r="V33" s="120">
        <f t="shared" si="7"/>
        <v>36</v>
      </c>
      <c r="W33" s="120">
        <f t="shared" si="7"/>
        <v>32.4</v>
      </c>
      <c r="X33" s="120">
        <f t="shared" si="7"/>
        <v>32.1</v>
      </c>
      <c r="Y33" s="120">
        <f t="shared" si="7"/>
        <v>35.4</v>
      </c>
      <c r="Z33" s="120">
        <f t="shared" si="7"/>
        <v>37.299999999999997</v>
      </c>
      <c r="AA33" s="120">
        <f t="shared" si="7"/>
        <v>39.5</v>
      </c>
      <c r="AB33" s="120">
        <f t="shared" si="7"/>
        <v>38.799999999999997</v>
      </c>
      <c r="AC33" s="120">
        <f t="shared" si="7"/>
        <v>33.6</v>
      </c>
      <c r="AD33" s="120">
        <f t="shared" si="7"/>
        <v>34.5</v>
      </c>
      <c r="AE33" s="120">
        <f t="shared" si="7"/>
        <v>35.6</v>
      </c>
      <c r="AF33" s="120">
        <f t="shared" si="7"/>
        <v>32.1</v>
      </c>
      <c r="AG33" s="198">
        <f t="shared" si="7"/>
        <v>41.3</v>
      </c>
      <c r="AH33" s="195">
        <f>AVERAGE(AH5:AH32)</f>
        <v>32.562939708141315</v>
      </c>
    </row>
    <row r="34" spans="1:38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</row>
    <row r="35" spans="1:38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</row>
    <row r="36" spans="1:38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8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8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152"/>
    </row>
    <row r="41" spans="1:38" x14ac:dyDescent="0.2">
      <c r="AL41" t="s">
        <v>49</v>
      </c>
    </row>
    <row r="42" spans="1:38" x14ac:dyDescent="0.2">
      <c r="S42" s="2" t="s">
        <v>49</v>
      </c>
    </row>
    <row r="44" spans="1:38" x14ac:dyDescent="0.2">
      <c r="W44" s="2" t="s">
        <v>49</v>
      </c>
    </row>
  </sheetData>
  <sheetProtection password="C6EC" sheet="1" objects="1" scenarios="1"/>
  <mergeCells count="36">
    <mergeCell ref="T35:X35"/>
    <mergeCell ref="T36:X36"/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13" zoomScale="90" zoomScaleNormal="90" workbookViewId="0">
      <selection activeCell="AJ21" sqref="AJ2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thickBot="1" x14ac:dyDescent="0.25">
      <c r="A1" s="209" t="s">
        <v>24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1"/>
    </row>
    <row r="2" spans="1:34" s="4" customFormat="1" ht="20.100000000000001" customHeight="1" thickBot="1" x14ac:dyDescent="0.25">
      <c r="A2" s="212" t="s">
        <v>21</v>
      </c>
      <c r="B2" s="217" t="s">
        <v>130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24"/>
      <c r="AH2" s="225"/>
    </row>
    <row r="3" spans="1:34" s="5" customFormat="1" ht="20.100000000000001" customHeight="1" x14ac:dyDescent="0.2">
      <c r="A3" s="213"/>
      <c r="B3" s="222">
        <v>1</v>
      </c>
      <c r="C3" s="200">
        <f>SUM(B3+1)</f>
        <v>2</v>
      </c>
      <c r="D3" s="200">
        <f t="shared" ref="D3:AD3" si="0">SUM(C3+1)</f>
        <v>3</v>
      </c>
      <c r="E3" s="200">
        <f t="shared" si="0"/>
        <v>4</v>
      </c>
      <c r="F3" s="200">
        <f t="shared" si="0"/>
        <v>5</v>
      </c>
      <c r="G3" s="200">
        <f t="shared" si="0"/>
        <v>6</v>
      </c>
      <c r="H3" s="200">
        <f t="shared" si="0"/>
        <v>7</v>
      </c>
      <c r="I3" s="200">
        <f t="shared" si="0"/>
        <v>8</v>
      </c>
      <c r="J3" s="200">
        <f t="shared" si="0"/>
        <v>9</v>
      </c>
      <c r="K3" s="200">
        <f t="shared" si="0"/>
        <v>10</v>
      </c>
      <c r="L3" s="200">
        <f t="shared" si="0"/>
        <v>11</v>
      </c>
      <c r="M3" s="200">
        <f t="shared" si="0"/>
        <v>12</v>
      </c>
      <c r="N3" s="200">
        <f t="shared" si="0"/>
        <v>13</v>
      </c>
      <c r="O3" s="200">
        <f t="shared" si="0"/>
        <v>14</v>
      </c>
      <c r="P3" s="200">
        <f t="shared" si="0"/>
        <v>15</v>
      </c>
      <c r="Q3" s="200">
        <f t="shared" si="0"/>
        <v>16</v>
      </c>
      <c r="R3" s="200">
        <f t="shared" si="0"/>
        <v>17</v>
      </c>
      <c r="S3" s="200">
        <f t="shared" si="0"/>
        <v>18</v>
      </c>
      <c r="T3" s="200">
        <f t="shared" si="0"/>
        <v>19</v>
      </c>
      <c r="U3" s="200">
        <f t="shared" si="0"/>
        <v>20</v>
      </c>
      <c r="V3" s="200">
        <f t="shared" si="0"/>
        <v>21</v>
      </c>
      <c r="W3" s="200">
        <f t="shared" si="0"/>
        <v>22</v>
      </c>
      <c r="X3" s="200">
        <f t="shared" si="0"/>
        <v>23</v>
      </c>
      <c r="Y3" s="200">
        <f t="shared" si="0"/>
        <v>24</v>
      </c>
      <c r="Z3" s="200">
        <f t="shared" si="0"/>
        <v>25</v>
      </c>
      <c r="AA3" s="200">
        <f t="shared" si="0"/>
        <v>26</v>
      </c>
      <c r="AB3" s="200">
        <f t="shared" si="0"/>
        <v>27</v>
      </c>
      <c r="AC3" s="200">
        <f t="shared" si="0"/>
        <v>28</v>
      </c>
      <c r="AD3" s="200">
        <f t="shared" si="0"/>
        <v>29</v>
      </c>
      <c r="AE3" s="200">
        <v>30</v>
      </c>
      <c r="AF3" s="204">
        <v>31</v>
      </c>
      <c r="AG3" s="123" t="s">
        <v>40</v>
      </c>
      <c r="AH3" s="125" t="s">
        <v>38</v>
      </c>
    </row>
    <row r="4" spans="1:34" s="5" customFormat="1" ht="20.100000000000001" customHeight="1" thickBot="1" x14ac:dyDescent="0.25">
      <c r="A4" s="213"/>
      <c r="B4" s="223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5"/>
      <c r="AG4" s="124" t="s">
        <v>37</v>
      </c>
      <c r="AH4" s="126" t="s">
        <v>37</v>
      </c>
    </row>
    <row r="5" spans="1:34" s="5" customFormat="1" ht="20.100000000000001" customHeight="1" x14ac:dyDescent="0.2">
      <c r="A5" s="85" t="s">
        <v>42</v>
      </c>
      <c r="B5" s="81">
        <f>[1]Outubro!$D$5</f>
        <v>17.899999999999999</v>
      </c>
      <c r="C5" s="56">
        <f>[1]Outubro!$D$6</f>
        <v>16.8</v>
      </c>
      <c r="D5" s="56">
        <f>[1]Outubro!$D$7</f>
        <v>14.2</v>
      </c>
      <c r="E5" s="56">
        <f>[1]Outubro!$D$8</f>
        <v>11.4</v>
      </c>
      <c r="F5" s="56">
        <f>[1]Outubro!$D$9</f>
        <v>13.7</v>
      </c>
      <c r="G5" s="56">
        <f>[1]Outubro!$D$10</f>
        <v>20.2</v>
      </c>
      <c r="H5" s="56">
        <f>[1]Outubro!$D$11</f>
        <v>20.9</v>
      </c>
      <c r="I5" s="56">
        <f>[1]Outubro!$D$12</f>
        <v>18.8</v>
      </c>
      <c r="J5" s="56">
        <f>[1]Outubro!$D$13</f>
        <v>17.8</v>
      </c>
      <c r="K5" s="56">
        <f>[1]Outubro!$D$14</f>
        <v>20.8</v>
      </c>
      <c r="L5" s="56">
        <f>[1]Outubro!$D$15</f>
        <v>21.6</v>
      </c>
      <c r="M5" s="56">
        <f>[1]Outubro!$D$16</f>
        <v>21.1</v>
      </c>
      <c r="N5" s="56" t="str">
        <f>[1]Outubro!$D$17</f>
        <v>*</v>
      </c>
      <c r="O5" s="56" t="str">
        <f>[1]Outubro!$D$18</f>
        <v>*</v>
      </c>
      <c r="P5" s="56" t="str">
        <f>[1]Outubro!$D$19</f>
        <v>*</v>
      </c>
      <c r="Q5" s="56" t="str">
        <f>[1]Outubro!$D$20</f>
        <v>*</v>
      </c>
      <c r="R5" s="56" t="str">
        <f>[1]Outubro!$D$21</f>
        <v>*</v>
      </c>
      <c r="S5" s="56" t="str">
        <f>[1]Outubro!$D$22</f>
        <v>*</v>
      </c>
      <c r="T5" s="56" t="str">
        <f>[1]Outubro!$D$23</f>
        <v>*</v>
      </c>
      <c r="U5" s="56" t="str">
        <f>[1]Outubro!$D$24</f>
        <v>*</v>
      </c>
      <c r="V5" s="56" t="str">
        <f>[1]Outubro!$D$25</f>
        <v>*</v>
      </c>
      <c r="W5" s="56" t="str">
        <f>[1]Outubro!$D$26</f>
        <v>*</v>
      </c>
      <c r="X5" s="56" t="str">
        <f>[1]Outubro!$D$27</f>
        <v>*</v>
      </c>
      <c r="Y5" s="56" t="str">
        <f>[1]Outubro!$D$28</f>
        <v>*</v>
      </c>
      <c r="Z5" s="56" t="str">
        <f>[1]Outubro!$D$29</f>
        <v>*</v>
      </c>
      <c r="AA5" s="56" t="str">
        <f>[1]Outubro!$D$30</f>
        <v>*</v>
      </c>
      <c r="AB5" s="56" t="str">
        <f>[1]Outubro!$D$31</f>
        <v>*</v>
      </c>
      <c r="AC5" s="56" t="str">
        <f>[1]Outubro!$D$32</f>
        <v>*</v>
      </c>
      <c r="AD5" s="56" t="str">
        <f>[1]Outubro!$D$33</f>
        <v>*</v>
      </c>
      <c r="AE5" s="56" t="str">
        <f>[1]Outubro!$D$34</f>
        <v>*</v>
      </c>
      <c r="AF5" s="56" t="str">
        <f>[1]Outubro!$D$35</f>
        <v>*</v>
      </c>
      <c r="AG5" s="57">
        <f>MIN(B5:AF5)</f>
        <v>11.4</v>
      </c>
      <c r="AH5" s="88">
        <f>AVERAGE(B5:AF5)</f>
        <v>17.933333333333334</v>
      </c>
    </row>
    <row r="6" spans="1:34" ht="17.100000000000001" customHeight="1" x14ac:dyDescent="0.2">
      <c r="A6" s="85" t="s">
        <v>0</v>
      </c>
      <c r="B6" s="82">
        <f>[2]Outubro!$D$5</f>
        <v>15.8</v>
      </c>
      <c r="C6" s="15">
        <f>[2]Outubro!$D$6</f>
        <v>15</v>
      </c>
      <c r="D6" s="15">
        <f>[2]Outubro!$D$7</f>
        <v>7.4</v>
      </c>
      <c r="E6" s="15">
        <f>[2]Outubro!$D$8</f>
        <v>8.1999999999999993</v>
      </c>
      <c r="F6" s="15">
        <f>[2]Outubro!$D$9</f>
        <v>12.2</v>
      </c>
      <c r="G6" s="15">
        <f>[2]Outubro!$D$10</f>
        <v>18.899999999999999</v>
      </c>
      <c r="H6" s="15">
        <f>[2]Outubro!$D$11</f>
        <v>20.100000000000001</v>
      </c>
      <c r="I6" s="15">
        <f>[2]Outubro!$D$12</f>
        <v>17.600000000000001</v>
      </c>
      <c r="J6" s="15">
        <f>[2]Outubro!$D$13</f>
        <v>20</v>
      </c>
      <c r="K6" s="15">
        <f>[2]Outubro!$D$14</f>
        <v>19.899999999999999</v>
      </c>
      <c r="L6" s="15">
        <f>[2]Outubro!$D$15</f>
        <v>19.899999999999999</v>
      </c>
      <c r="M6" s="15">
        <f>[2]Outubro!$D$16</f>
        <v>19.8</v>
      </c>
      <c r="N6" s="15">
        <f>[2]Outubro!$D$17</f>
        <v>17.600000000000001</v>
      </c>
      <c r="O6" s="15">
        <f>[2]Outubro!$D$18</f>
        <v>15.2</v>
      </c>
      <c r="P6" s="15">
        <f>[2]Outubro!$D$19</f>
        <v>13.3</v>
      </c>
      <c r="Q6" s="15">
        <f>[2]Outubro!$D$20</f>
        <v>16.2</v>
      </c>
      <c r="R6" s="15">
        <f>[2]Outubro!$D$21</f>
        <v>18.100000000000001</v>
      </c>
      <c r="S6" s="15">
        <f>[2]Outubro!$D$22</f>
        <v>22.2</v>
      </c>
      <c r="T6" s="15">
        <f>[2]Outubro!$D$23</f>
        <v>17.899999999999999</v>
      </c>
      <c r="U6" s="15">
        <f>[2]Outubro!$D$24</f>
        <v>18.3</v>
      </c>
      <c r="V6" s="15">
        <f>[2]Outubro!$D$25</f>
        <v>20.3</v>
      </c>
      <c r="W6" s="15">
        <f>[2]Outubro!$D$26</f>
        <v>18.100000000000001</v>
      </c>
      <c r="X6" s="15">
        <f>[2]Outubro!$D$27</f>
        <v>14.1</v>
      </c>
      <c r="Y6" s="15">
        <f>[2]Outubro!$D$28</f>
        <v>18.100000000000001</v>
      </c>
      <c r="Z6" s="15">
        <f>[2]Outubro!$D$29</f>
        <v>19.7</v>
      </c>
      <c r="AA6" s="15">
        <f>[2]Outubro!$D$30</f>
        <v>16.600000000000001</v>
      </c>
      <c r="AB6" s="15">
        <f>[2]Outubro!$D$31</f>
        <v>17.2</v>
      </c>
      <c r="AC6" s="15">
        <f>[2]Outubro!$D$32</f>
        <v>17.399999999999999</v>
      </c>
      <c r="AD6" s="15">
        <f>[2]Outubro!$D$33</f>
        <v>20.7</v>
      </c>
      <c r="AE6" s="15">
        <f>[2]Outubro!$D$34</f>
        <v>18.2</v>
      </c>
      <c r="AF6" s="15">
        <f>[2]Outubro!$D$35</f>
        <v>17.2</v>
      </c>
      <c r="AG6" s="19">
        <f t="shared" ref="AG6:AG16" si="1">MIN(B6:AF6)</f>
        <v>7.4</v>
      </c>
      <c r="AH6" s="89">
        <f>AVERAGE(B6:AF6)</f>
        <v>17.135483870967747</v>
      </c>
    </row>
    <row r="7" spans="1:34" ht="17.100000000000001" customHeight="1" x14ac:dyDescent="0.2">
      <c r="A7" s="85" t="s">
        <v>1</v>
      </c>
      <c r="B7" s="82">
        <f>[3]Outubro!$D$5</f>
        <v>21.4</v>
      </c>
      <c r="C7" s="15">
        <f>[3]Outubro!$D$6</f>
        <v>17.8</v>
      </c>
      <c r="D7" s="15">
        <f>[3]Outubro!$D$7</f>
        <v>13.7</v>
      </c>
      <c r="E7" s="15">
        <f>[3]Outubro!$D$8</f>
        <v>9.6</v>
      </c>
      <c r="F7" s="15">
        <f>[3]Outubro!$D$9</f>
        <v>14.4</v>
      </c>
      <c r="G7" s="15">
        <f>[3]Outubro!$D$10</f>
        <v>21.4</v>
      </c>
      <c r="H7" s="15">
        <f>[3]Outubro!$D$11</f>
        <v>22.1</v>
      </c>
      <c r="I7" s="15">
        <f>[3]Outubro!$D$12</f>
        <v>21</v>
      </c>
      <c r="J7" s="15">
        <f>[3]Outubro!$D$13</f>
        <v>21.3</v>
      </c>
      <c r="K7" s="15">
        <f>[3]Outubro!$D$14</f>
        <v>22</v>
      </c>
      <c r="L7" s="15">
        <f>[3]Outubro!$D$15</f>
        <v>22.9</v>
      </c>
      <c r="M7" s="15">
        <f>[3]Outubro!$D$16</f>
        <v>25.5</v>
      </c>
      <c r="N7" s="15">
        <f>[3]Outubro!$D$17</f>
        <v>22.4</v>
      </c>
      <c r="O7" s="15">
        <f>[3]Outubro!$D$18</f>
        <v>18.399999999999999</v>
      </c>
      <c r="P7" s="15">
        <f>[3]Outubro!$D$19</f>
        <v>16.600000000000001</v>
      </c>
      <c r="Q7" s="15">
        <f>[3]Outubro!$D$20</f>
        <v>20.100000000000001</v>
      </c>
      <c r="R7" s="15">
        <f>[3]Outubro!$D$21</f>
        <v>26.6</v>
      </c>
      <c r="S7" s="15">
        <f>[3]Outubro!$D$22</f>
        <v>24.3</v>
      </c>
      <c r="T7" s="15">
        <f>[3]Outubro!$D$23</f>
        <v>22.9</v>
      </c>
      <c r="U7" s="15">
        <f>[3]Outubro!$D$24</f>
        <v>22.2</v>
      </c>
      <c r="V7" s="15">
        <f>[3]Outubro!$D$25</f>
        <v>22.9</v>
      </c>
      <c r="W7" s="15">
        <f>[3]Outubro!$D$26</f>
        <v>20.100000000000001</v>
      </c>
      <c r="X7" s="15">
        <f>[3]Outubro!$D$27</f>
        <v>19</v>
      </c>
      <c r="Y7" s="15">
        <f>[3]Outubro!$D$28</f>
        <v>20.7</v>
      </c>
      <c r="Z7" s="15">
        <f>[3]Outubro!$D$29</f>
        <v>22.3</v>
      </c>
      <c r="AA7" s="15">
        <f>[3]Outubro!$D$30</f>
        <v>22.1</v>
      </c>
      <c r="AB7" s="15">
        <f>[3]Outubro!$D$31</f>
        <v>20.8</v>
      </c>
      <c r="AC7" s="15">
        <f>[3]Outubro!$D$32</f>
        <v>21</v>
      </c>
      <c r="AD7" s="15">
        <f>[3]Outubro!$D$33</f>
        <v>21.2</v>
      </c>
      <c r="AE7" s="15">
        <f>[3]Outubro!$D$34</f>
        <v>19.5</v>
      </c>
      <c r="AF7" s="15">
        <f>[3]Outubro!$D$35</f>
        <v>19.3</v>
      </c>
      <c r="AG7" s="19">
        <f t="shared" si="1"/>
        <v>9.6</v>
      </c>
      <c r="AH7" s="89">
        <f t="shared" ref="AH7:AH15" si="2">AVERAGE(B7:AF7)</f>
        <v>20.5</v>
      </c>
    </row>
    <row r="8" spans="1:34" ht="17.100000000000001" customHeight="1" x14ac:dyDescent="0.2">
      <c r="A8" s="85" t="s">
        <v>70</v>
      </c>
      <c r="B8" s="82">
        <f>[4]Outubro!$D$5</f>
        <v>19.2</v>
      </c>
      <c r="C8" s="15">
        <f>[4]Outubro!$D$6</f>
        <v>16.8</v>
      </c>
      <c r="D8" s="15">
        <f>[4]Outubro!$D$7</f>
        <v>14.6</v>
      </c>
      <c r="E8" s="15">
        <f>[4]Outubro!$D$8</f>
        <v>15.1</v>
      </c>
      <c r="F8" s="15">
        <f>[4]Outubro!$D$9</f>
        <v>18.600000000000001</v>
      </c>
      <c r="G8" s="15">
        <f>[4]Outubro!$D$10</f>
        <v>25.6</v>
      </c>
      <c r="H8" s="15">
        <f>[4]Outubro!$D$11</f>
        <v>19.3</v>
      </c>
      <c r="I8" s="15">
        <f>[4]Outubro!$D$12</f>
        <v>18.8</v>
      </c>
      <c r="J8" s="15">
        <f>[4]Outubro!$D$13</f>
        <v>19</v>
      </c>
      <c r="K8" s="15">
        <f>[4]Outubro!$D$14</f>
        <v>22.2</v>
      </c>
      <c r="L8" s="15">
        <f>[4]Outubro!$D$15</f>
        <v>23.3</v>
      </c>
      <c r="M8" s="15">
        <f>[4]Outubro!$D$16</f>
        <v>24.3</v>
      </c>
      <c r="N8" s="15">
        <f>[4]Outubro!$D$17</f>
        <v>24.3</v>
      </c>
      <c r="O8" s="15">
        <f>[4]Outubro!$D$18</f>
        <v>19.399999999999999</v>
      </c>
      <c r="P8" s="15">
        <f>[4]Outubro!$D$19</f>
        <v>17.7</v>
      </c>
      <c r="Q8" s="15">
        <f>[4]Outubro!$D$20</f>
        <v>18.899999999999999</v>
      </c>
      <c r="R8" s="15">
        <f>[4]Outubro!$D$21</f>
        <v>19.7</v>
      </c>
      <c r="S8" s="15">
        <f>[4]Outubro!$D$22</f>
        <v>23.3</v>
      </c>
      <c r="T8" s="15">
        <f>[4]Outubro!$D$23</f>
        <v>21.4</v>
      </c>
      <c r="U8" s="15">
        <f>[4]Outubro!$D$24</f>
        <v>21.1</v>
      </c>
      <c r="V8" s="15">
        <f>[4]Outubro!$D$25</f>
        <v>23</v>
      </c>
      <c r="W8" s="15">
        <f>[4]Outubro!$D$26</f>
        <v>18.399999999999999</v>
      </c>
      <c r="X8" s="15">
        <f>[4]Outubro!$D$27</f>
        <v>19</v>
      </c>
      <c r="Y8" s="15">
        <f>[4]Outubro!$D$28</f>
        <v>18.399999999999999</v>
      </c>
      <c r="Z8" s="15">
        <f>[4]Outubro!$D$29</f>
        <v>19.8</v>
      </c>
      <c r="AA8" s="15">
        <f>[4]Outubro!$D$30</f>
        <v>20.2</v>
      </c>
      <c r="AB8" s="15">
        <f>[4]Outubro!$D$31</f>
        <v>18.600000000000001</v>
      </c>
      <c r="AC8" s="15">
        <f>[4]Outubro!$D$32</f>
        <v>18.899999999999999</v>
      </c>
      <c r="AD8" s="15">
        <f>[4]Outubro!$D$33</f>
        <v>22</v>
      </c>
      <c r="AE8" s="15">
        <f>[4]Outubro!$D$34</f>
        <v>17.7</v>
      </c>
      <c r="AF8" s="15">
        <f>[4]Outubro!$D$35</f>
        <v>18.100000000000001</v>
      </c>
      <c r="AG8" s="19">
        <f t="shared" si="1"/>
        <v>14.6</v>
      </c>
      <c r="AH8" s="89">
        <f t="shared" si="2"/>
        <v>19.893548387096775</v>
      </c>
    </row>
    <row r="9" spans="1:34" ht="17.100000000000001" customHeight="1" x14ac:dyDescent="0.2">
      <c r="A9" s="85" t="s">
        <v>43</v>
      </c>
      <c r="B9" s="82">
        <f>[5]Outubro!$D$5</f>
        <v>17.7</v>
      </c>
      <c r="C9" s="15">
        <f>[5]Outubro!$D$6</f>
        <v>15.6</v>
      </c>
      <c r="D9" s="15">
        <f>[5]Outubro!$D$7</f>
        <v>9.1999999999999993</v>
      </c>
      <c r="E9" s="15">
        <f>[5]Outubro!$D$8</f>
        <v>8.8000000000000007</v>
      </c>
      <c r="F9" s="15">
        <f>[5]Outubro!$D$9</f>
        <v>12.5</v>
      </c>
      <c r="G9" s="15">
        <f>[5]Outubro!$D$10</f>
        <v>19.399999999999999</v>
      </c>
      <c r="H9" s="15">
        <f>[5]Outubro!$D$11</f>
        <v>22.3</v>
      </c>
      <c r="I9" s="15">
        <f>[5]Outubro!$D$12</f>
        <v>20.7</v>
      </c>
      <c r="J9" s="15">
        <f>[5]Outubro!$D$13</f>
        <v>22.4</v>
      </c>
      <c r="K9" s="15">
        <f>[5]Outubro!$D$14</f>
        <v>24.2</v>
      </c>
      <c r="L9" s="15">
        <f>[5]Outubro!$D$15</f>
        <v>22.6</v>
      </c>
      <c r="M9" s="15">
        <f>[5]Outubro!$D$16</f>
        <v>24.2</v>
      </c>
      <c r="N9" s="15">
        <f>[5]Outubro!$D$17</f>
        <v>17.8</v>
      </c>
      <c r="O9" s="15">
        <f>[5]Outubro!$D$18</f>
        <v>15.5</v>
      </c>
      <c r="P9" s="15">
        <f>[5]Outubro!$D$19</f>
        <v>14</v>
      </c>
      <c r="Q9" s="15">
        <f>[5]Outubro!$D$20</f>
        <v>15.9</v>
      </c>
      <c r="R9" s="15">
        <f>[5]Outubro!$D$21</f>
        <v>24.5</v>
      </c>
      <c r="S9" s="15">
        <f>[5]Outubro!$D$22</f>
        <v>23.5</v>
      </c>
      <c r="T9" s="15">
        <f>[5]Outubro!$D$23</f>
        <v>20.7</v>
      </c>
      <c r="U9" s="15">
        <f>[5]Outubro!$D$24</f>
        <v>19.600000000000001</v>
      </c>
      <c r="V9" s="15">
        <f>[5]Outubro!$D$25</f>
        <v>22.1</v>
      </c>
      <c r="W9" s="15">
        <f>[5]Outubro!$D$26</f>
        <v>20.100000000000001</v>
      </c>
      <c r="X9" s="15">
        <f>[5]Outubro!$D$27</f>
        <v>17.399999999999999</v>
      </c>
      <c r="Y9" s="15">
        <f>[5]Outubro!$D$28</f>
        <v>18.8</v>
      </c>
      <c r="Z9" s="15">
        <f>[5]Outubro!$D$29</f>
        <v>23.4</v>
      </c>
      <c r="AA9" s="15">
        <f>[5]Outubro!$D$30</f>
        <v>19.399999999999999</v>
      </c>
      <c r="AB9" s="15">
        <f>[5]Outubro!$D$31</f>
        <v>20.3</v>
      </c>
      <c r="AC9" s="15">
        <f>[5]Outubro!$D$32</f>
        <v>19.600000000000001</v>
      </c>
      <c r="AD9" s="15">
        <f>[5]Outubro!$D$33</f>
        <v>22.1</v>
      </c>
      <c r="AE9" s="15">
        <f>[5]Outubro!$D$34</f>
        <v>21</v>
      </c>
      <c r="AF9" s="15">
        <f>[5]Outubro!$D$35</f>
        <v>18.100000000000001</v>
      </c>
      <c r="AG9" s="19">
        <f t="shared" ref="AG9" si="3">MIN(B9:AF9)</f>
        <v>8.8000000000000007</v>
      </c>
      <c r="AH9" s="89">
        <f t="shared" ref="AH9" si="4">AVERAGE(B9:AF9)</f>
        <v>19.141935483870967</v>
      </c>
    </row>
    <row r="10" spans="1:34" ht="17.100000000000001" customHeight="1" x14ac:dyDescent="0.2">
      <c r="A10" s="85" t="s">
        <v>2</v>
      </c>
      <c r="B10" s="82">
        <f>[6]Outubro!$D$5</f>
        <v>20.399999999999999</v>
      </c>
      <c r="C10" s="15">
        <f>[6]Outubro!$D$6</f>
        <v>16.3</v>
      </c>
      <c r="D10" s="15">
        <f>[6]Outubro!$D$7</f>
        <v>12.9</v>
      </c>
      <c r="E10" s="15">
        <f>[6]Outubro!$D$8</f>
        <v>13.6</v>
      </c>
      <c r="F10" s="15">
        <f>[6]Outubro!$D$9</f>
        <v>18.5</v>
      </c>
      <c r="G10" s="15">
        <f>[6]Outubro!$D$10</f>
        <v>23.8</v>
      </c>
      <c r="H10" s="15">
        <f>[6]Outubro!$D$11</f>
        <v>20.8</v>
      </c>
      <c r="I10" s="15">
        <f>[6]Outubro!$D$12</f>
        <v>19.2</v>
      </c>
      <c r="J10" s="15">
        <f>[6]Outubro!$D$13</f>
        <v>20.8</v>
      </c>
      <c r="K10" s="15">
        <f>[6]Outubro!$D$14</f>
        <v>22.8</v>
      </c>
      <c r="L10" s="15">
        <f>[6]Outubro!$D$15</f>
        <v>22.6</v>
      </c>
      <c r="M10" s="15">
        <f>[6]Outubro!$D$16</f>
        <v>22.3</v>
      </c>
      <c r="N10" s="15">
        <f>[6]Outubro!$D$17</f>
        <v>20.7</v>
      </c>
      <c r="O10" s="15">
        <f>[6]Outubro!$D$18</f>
        <v>16.7</v>
      </c>
      <c r="P10" s="15">
        <f>[6]Outubro!$D$19</f>
        <v>15.8</v>
      </c>
      <c r="Q10" s="15">
        <f>[6]Outubro!$D$20</f>
        <v>22.8</v>
      </c>
      <c r="R10" s="15">
        <f>[6]Outubro!$D$21</f>
        <v>24.7</v>
      </c>
      <c r="S10" s="15">
        <f>[6]Outubro!$D$22</f>
        <v>22.7</v>
      </c>
      <c r="T10" s="15">
        <f>[6]Outubro!$D$23</f>
        <v>19.7</v>
      </c>
      <c r="U10" s="15">
        <f>[6]Outubro!$D$24</f>
        <v>19.7</v>
      </c>
      <c r="V10" s="15">
        <f>[6]Outubro!$D$25</f>
        <v>20.8</v>
      </c>
      <c r="W10" s="15">
        <f>[6]Outubro!$D$26</f>
        <v>17.899999999999999</v>
      </c>
      <c r="X10" s="15">
        <f>[6]Outubro!$D$27</f>
        <v>16.600000000000001</v>
      </c>
      <c r="Y10" s="15">
        <f>[6]Outubro!$D$28</f>
        <v>21.2</v>
      </c>
      <c r="Z10" s="15">
        <f>[6]Outubro!$D$29</f>
        <v>21.7</v>
      </c>
      <c r="AA10" s="15">
        <f>[6]Outubro!$D$30</f>
        <v>22.4</v>
      </c>
      <c r="AB10" s="15">
        <f>[6]Outubro!$D$31</f>
        <v>22.2</v>
      </c>
      <c r="AC10" s="15">
        <f>[6]Outubro!$D$32</f>
        <v>19.5</v>
      </c>
      <c r="AD10" s="15">
        <f>[6]Outubro!$D$33</f>
        <v>19.8</v>
      </c>
      <c r="AE10" s="15">
        <f>[6]Outubro!$D$34</f>
        <v>17.8</v>
      </c>
      <c r="AF10" s="15">
        <f>[6]Outubro!$D$35</f>
        <v>17.2</v>
      </c>
      <c r="AG10" s="19">
        <f t="shared" si="1"/>
        <v>12.9</v>
      </c>
      <c r="AH10" s="89">
        <f t="shared" si="2"/>
        <v>19.803225806451611</v>
      </c>
    </row>
    <row r="11" spans="1:34" ht="17.100000000000001" customHeight="1" x14ac:dyDescent="0.2">
      <c r="A11" s="85" t="s">
        <v>3</v>
      </c>
      <c r="B11" s="82">
        <f>[7]Outubro!$D$5</f>
        <v>15.4</v>
      </c>
      <c r="C11" s="15">
        <f>[7]Outubro!$D$6</f>
        <v>17.2</v>
      </c>
      <c r="D11" s="15">
        <f>[7]Outubro!$D$7</f>
        <v>17.3</v>
      </c>
      <c r="E11" s="15">
        <f>[7]Outubro!$D$8</f>
        <v>15.7</v>
      </c>
      <c r="F11" s="15">
        <f>[7]Outubro!$D$9</f>
        <v>16.100000000000001</v>
      </c>
      <c r="G11" s="15">
        <f>[7]Outubro!$D$10</f>
        <v>21.3</v>
      </c>
      <c r="H11" s="15">
        <f>[7]Outubro!$D$11</f>
        <v>21.9</v>
      </c>
      <c r="I11" s="15">
        <f>[7]Outubro!$D$12</f>
        <v>18.8</v>
      </c>
      <c r="J11" s="15">
        <f>[7]Outubro!$D$13</f>
        <v>18.899999999999999</v>
      </c>
      <c r="K11" s="15">
        <f>[7]Outubro!$D$14</f>
        <v>20.7</v>
      </c>
      <c r="L11" s="15">
        <f>[7]Outubro!$D$15</f>
        <v>19.399999999999999</v>
      </c>
      <c r="M11" s="15">
        <f>[7]Outubro!$D$16</f>
        <v>20.9</v>
      </c>
      <c r="N11" s="15">
        <f>[7]Outubro!$D$17</f>
        <v>19.100000000000001</v>
      </c>
      <c r="O11" s="15">
        <f>[7]Outubro!$D$18</f>
        <v>22.9</v>
      </c>
      <c r="P11" s="15">
        <f>[7]Outubro!$D$19</f>
        <v>20.399999999999999</v>
      </c>
      <c r="Q11" s="15">
        <f>[7]Outubro!$D$20</f>
        <v>22.7</v>
      </c>
      <c r="R11" s="15">
        <f>[7]Outubro!$D$21</f>
        <v>23.4</v>
      </c>
      <c r="S11" s="15">
        <f>[7]Outubro!$D$22</f>
        <v>22.2</v>
      </c>
      <c r="T11" s="15">
        <f>[7]Outubro!$D$23</f>
        <v>21.5</v>
      </c>
      <c r="U11" s="15">
        <f>[7]Outubro!$D$24</f>
        <v>21.3</v>
      </c>
      <c r="V11" s="15">
        <f>[7]Outubro!$D$25</f>
        <v>21.3</v>
      </c>
      <c r="W11" s="15">
        <f>[7]Outubro!$D$26</f>
        <v>20.100000000000001</v>
      </c>
      <c r="X11" s="15">
        <f>[7]Outubro!$D$27</f>
        <v>19.2</v>
      </c>
      <c r="Y11" s="15">
        <f>[7]Outubro!$D$28</f>
        <v>20.5</v>
      </c>
      <c r="Z11" s="15">
        <f>[7]Outubro!$D$29</f>
        <v>21.5</v>
      </c>
      <c r="AA11" s="15">
        <f>[7]Outubro!$D$30</f>
        <v>21</v>
      </c>
      <c r="AB11" s="15">
        <f>[7]Outubro!$D$31</f>
        <v>18.100000000000001</v>
      </c>
      <c r="AC11" s="15">
        <f>[7]Outubro!$D$32</f>
        <v>20.2</v>
      </c>
      <c r="AD11" s="15">
        <f>[7]Outubro!$D$33</f>
        <v>20.9</v>
      </c>
      <c r="AE11" s="15">
        <f>[7]Outubro!$D$34</f>
        <v>21</v>
      </c>
      <c r="AF11" s="15">
        <f>[7]Outubro!$D$35</f>
        <v>20.7</v>
      </c>
      <c r="AG11" s="19">
        <f t="shared" si="1"/>
        <v>15.4</v>
      </c>
      <c r="AH11" s="89">
        <f>AVERAGE(B11:AF11)</f>
        <v>20.051612903225809</v>
      </c>
    </row>
    <row r="12" spans="1:34" ht="17.100000000000001" customHeight="1" x14ac:dyDescent="0.2">
      <c r="A12" s="85" t="s">
        <v>4</v>
      </c>
      <c r="B12" s="82">
        <f>[8]Outubro!$D$5</f>
        <v>16</v>
      </c>
      <c r="C12" s="15">
        <f>[8]Outubro!$D$6</f>
        <v>14.8</v>
      </c>
      <c r="D12" s="15">
        <f>[8]Outubro!$D$7</f>
        <v>15</v>
      </c>
      <c r="E12" s="15">
        <f>[8]Outubro!$D$8</f>
        <v>13.9</v>
      </c>
      <c r="F12" s="15">
        <f>[8]Outubro!$D$9</f>
        <v>16.600000000000001</v>
      </c>
      <c r="G12" s="15">
        <f>[8]Outubro!$D$10</f>
        <v>20.100000000000001</v>
      </c>
      <c r="H12" s="15">
        <f>[8]Outubro!$D$11</f>
        <v>20.2</v>
      </c>
      <c r="I12" s="15">
        <f>[8]Outubro!$D$12</f>
        <v>18.399999999999999</v>
      </c>
      <c r="J12" s="15">
        <f>[8]Outubro!$D$13</f>
        <v>19</v>
      </c>
      <c r="K12" s="15">
        <f>[8]Outubro!$D$14</f>
        <v>20.399999999999999</v>
      </c>
      <c r="L12" s="15">
        <f>[8]Outubro!$D$15</f>
        <v>22.8</v>
      </c>
      <c r="M12" s="15">
        <f>[8]Outubro!$D$16</f>
        <v>22.3</v>
      </c>
      <c r="N12" s="15">
        <f>[8]Outubro!$D$17</f>
        <v>20.3</v>
      </c>
      <c r="O12" s="15">
        <f>[8]Outubro!$D$18</f>
        <v>20.6</v>
      </c>
      <c r="P12" s="15">
        <f>[8]Outubro!$D$19</f>
        <v>16.5</v>
      </c>
      <c r="Q12" s="15">
        <f>[8]Outubro!$D$20</f>
        <v>20</v>
      </c>
      <c r="R12" s="15">
        <f>[8]Outubro!$D$21</f>
        <v>22.9</v>
      </c>
      <c r="S12" s="15">
        <f>[8]Outubro!$D$22</f>
        <v>23.2</v>
      </c>
      <c r="T12" s="15">
        <f>[8]Outubro!$D$23</f>
        <v>20.399999999999999</v>
      </c>
      <c r="U12" s="15">
        <f>[8]Outubro!$D$24</f>
        <v>18.3</v>
      </c>
      <c r="V12" s="15">
        <f>[8]Outubro!$D$25</f>
        <v>20</v>
      </c>
      <c r="W12" s="15">
        <f>[8]Outubro!$D$26</f>
        <v>17.600000000000001</v>
      </c>
      <c r="X12" s="15">
        <f>[8]Outubro!$D$27</f>
        <v>16.899999999999999</v>
      </c>
      <c r="Y12" s="15">
        <f>[8]Outubro!$D$28</f>
        <v>18.600000000000001</v>
      </c>
      <c r="Z12" s="15">
        <f>[8]Outubro!$D$29</f>
        <v>19.8</v>
      </c>
      <c r="AA12" s="15">
        <f>[8]Outubro!$D$30</f>
        <v>20.3</v>
      </c>
      <c r="AB12" s="15">
        <f>[8]Outubro!$D$31</f>
        <v>19.100000000000001</v>
      </c>
      <c r="AC12" s="15">
        <f>[8]Outubro!$D$32</f>
        <v>19.3</v>
      </c>
      <c r="AD12" s="15">
        <f>[8]Outubro!$D$33</f>
        <v>18.2</v>
      </c>
      <c r="AE12" s="15">
        <f>[8]Outubro!$D$34</f>
        <v>19.2</v>
      </c>
      <c r="AF12" s="15">
        <f>[8]Outubro!$D$35</f>
        <v>18.8</v>
      </c>
      <c r="AG12" s="19">
        <f t="shared" si="1"/>
        <v>13.9</v>
      </c>
      <c r="AH12" s="89">
        <f t="shared" si="2"/>
        <v>19.016129032258064</v>
      </c>
    </row>
    <row r="13" spans="1:34" ht="17.100000000000001" customHeight="1" x14ac:dyDescent="0.2">
      <c r="A13" s="85" t="s">
        <v>5</v>
      </c>
      <c r="B13" s="82">
        <f>[9]Outubro!$D$5</f>
        <v>25.2</v>
      </c>
      <c r="C13" s="15">
        <f>[9]Outubro!$D$6</f>
        <v>17.7</v>
      </c>
      <c r="D13" s="15">
        <f>[9]Outubro!$D$7</f>
        <v>18.600000000000001</v>
      </c>
      <c r="E13" s="15">
        <f>[9]Outubro!$D$8</f>
        <v>17.3</v>
      </c>
      <c r="F13" s="15">
        <f>[9]Outubro!$D$9</f>
        <v>22.2</v>
      </c>
      <c r="G13" s="15">
        <f>[9]Outubro!$D$10</f>
        <v>26.9</v>
      </c>
      <c r="H13" s="15">
        <f>[9]Outubro!$D$11</f>
        <v>23.9</v>
      </c>
      <c r="I13" s="15">
        <f>[9]Outubro!$D$12</f>
        <v>24.5</v>
      </c>
      <c r="J13" s="15">
        <f>[9]Outubro!$D$13</f>
        <v>26.5</v>
      </c>
      <c r="K13" s="15">
        <f>[9]Outubro!$D$14</f>
        <v>27</v>
      </c>
      <c r="L13" s="15">
        <f>[9]Outubro!$D$15</f>
        <v>28.1</v>
      </c>
      <c r="M13" s="15">
        <f>[9]Outubro!$D$16</f>
        <v>25.8</v>
      </c>
      <c r="N13" s="15">
        <f>[9]Outubro!$D$17</f>
        <v>21.9</v>
      </c>
      <c r="O13" s="15">
        <f>[9]Outubro!$D$18</f>
        <v>17.100000000000001</v>
      </c>
      <c r="P13" s="15">
        <f>[9]Outubro!$D$19</f>
        <v>18.399999999999999</v>
      </c>
      <c r="Q13" s="15">
        <f>[9]Outubro!$D$20</f>
        <v>22.9</v>
      </c>
      <c r="R13" s="15">
        <f>[9]Outubro!$D$21</f>
        <v>27.5</v>
      </c>
      <c r="S13" s="15">
        <f>[9]Outubro!$D$22</f>
        <v>27.4</v>
      </c>
      <c r="T13" s="15">
        <f>[9]Outubro!$D$23</f>
        <v>27.9</v>
      </c>
      <c r="U13" s="15">
        <f>[9]Outubro!$D$24</f>
        <v>23</v>
      </c>
      <c r="V13" s="15">
        <f>[9]Outubro!$D$25</f>
        <v>24.4</v>
      </c>
      <c r="W13" s="15">
        <f>[9]Outubro!$D$26</f>
        <v>21.9</v>
      </c>
      <c r="X13" s="15">
        <f>[9]Outubro!$D$27</f>
        <v>21.1</v>
      </c>
      <c r="Y13" s="15">
        <f>[9]Outubro!$D$28</f>
        <v>23</v>
      </c>
      <c r="Z13" s="15">
        <f>[9]Outubro!$D$29</f>
        <v>26.3</v>
      </c>
      <c r="AA13" s="15">
        <f>[9]Outubro!$D$30</f>
        <v>26.9</v>
      </c>
      <c r="AB13" s="15">
        <f>[9]Outubro!$D$31</f>
        <v>27.5</v>
      </c>
      <c r="AC13" s="15">
        <f>[9]Outubro!$D$32</f>
        <v>23.8</v>
      </c>
      <c r="AD13" s="15">
        <f>[9]Outubro!$D$33</f>
        <v>24.2</v>
      </c>
      <c r="AE13" s="15">
        <f>[9]Outubro!$D$34</f>
        <v>24.7</v>
      </c>
      <c r="AF13" s="15">
        <f>[9]Outubro!$D$35</f>
        <v>21.2</v>
      </c>
      <c r="AG13" s="19">
        <f t="shared" si="1"/>
        <v>17.100000000000001</v>
      </c>
      <c r="AH13" s="89">
        <f>AVERAGE(B13:AF13)</f>
        <v>23.703225806451613</v>
      </c>
    </row>
    <row r="14" spans="1:34" ht="17.100000000000001" customHeight="1" x14ac:dyDescent="0.2">
      <c r="A14" s="85" t="s">
        <v>45</v>
      </c>
      <c r="B14" s="82">
        <f>[10]Outubro!$D$5</f>
        <v>16.399999999999999</v>
      </c>
      <c r="C14" s="15">
        <f>[10]Outubro!$D$6</f>
        <v>15.4</v>
      </c>
      <c r="D14" s="15">
        <f>[10]Outubro!$D$7</f>
        <v>14.5</v>
      </c>
      <c r="E14" s="15">
        <f>[10]Outubro!$D$8</f>
        <v>14.1</v>
      </c>
      <c r="F14" s="15">
        <f>[10]Outubro!$D$9</f>
        <v>16.399999999999999</v>
      </c>
      <c r="G14" s="15">
        <f>[10]Outubro!$D$10</f>
        <v>18.899999999999999</v>
      </c>
      <c r="H14" s="15">
        <f>[10]Outubro!$D$11</f>
        <v>19.8</v>
      </c>
      <c r="I14" s="15">
        <f>[10]Outubro!$D$12</f>
        <v>19.600000000000001</v>
      </c>
      <c r="J14" s="15">
        <f>[10]Outubro!$D$13</f>
        <v>19.5</v>
      </c>
      <c r="K14" s="15">
        <f>[10]Outubro!$D$14</f>
        <v>20.8</v>
      </c>
      <c r="L14" s="15">
        <f>[10]Outubro!$D$15</f>
        <v>19.399999999999999</v>
      </c>
      <c r="M14" s="15">
        <f>[10]Outubro!$D$16</f>
        <v>20.5</v>
      </c>
      <c r="N14" s="15">
        <f>[10]Outubro!$D$17</f>
        <v>20.6</v>
      </c>
      <c r="O14" s="15">
        <f>[10]Outubro!$D$18</f>
        <v>20.2</v>
      </c>
      <c r="P14" s="15">
        <f>[10]Outubro!$D$19</f>
        <v>17.600000000000001</v>
      </c>
      <c r="Q14" s="15">
        <f>[10]Outubro!$D$20</f>
        <v>22.5</v>
      </c>
      <c r="R14" s="15">
        <f>[10]Outubro!$D$21</f>
        <v>23.4</v>
      </c>
      <c r="S14" s="15">
        <f>[10]Outubro!$D$22</f>
        <v>22.8</v>
      </c>
      <c r="T14" s="15">
        <f>[10]Outubro!$D$23</f>
        <v>20.8</v>
      </c>
      <c r="U14" s="15">
        <f>[10]Outubro!$D$24</f>
        <v>19.3</v>
      </c>
      <c r="V14" s="15">
        <f>[10]Outubro!$D$25</f>
        <v>18.100000000000001</v>
      </c>
      <c r="W14" s="15">
        <f>[10]Outubro!$D$26</f>
        <v>18.7</v>
      </c>
      <c r="X14" s="15">
        <f>[10]Outubro!$D$27</f>
        <v>17.7</v>
      </c>
      <c r="Y14" s="15">
        <f>[10]Outubro!$D$28</f>
        <v>18.3</v>
      </c>
      <c r="Z14" s="15">
        <f>[10]Outubro!$D$29</f>
        <v>20.2</v>
      </c>
      <c r="AA14" s="15">
        <f>[10]Outubro!$D$30</f>
        <v>19.5</v>
      </c>
      <c r="AB14" s="15">
        <f>[10]Outubro!$D$31</f>
        <v>21.7</v>
      </c>
      <c r="AC14" s="15">
        <f>[10]Outubro!$D$32</f>
        <v>19.3</v>
      </c>
      <c r="AD14" s="15">
        <f>[10]Outubro!$D$33</f>
        <v>18.2</v>
      </c>
      <c r="AE14" s="15">
        <f>[10]Outubro!$D$34</f>
        <v>20.8</v>
      </c>
      <c r="AF14" s="15">
        <f>[10]Outubro!$D$35</f>
        <v>19.600000000000001</v>
      </c>
      <c r="AG14" s="19">
        <f>MIN(B14:AF14)</f>
        <v>14.1</v>
      </c>
      <c r="AH14" s="89">
        <f>AVERAGE(B14:AF14)</f>
        <v>19.180645161290322</v>
      </c>
    </row>
    <row r="15" spans="1:34" ht="17.100000000000001" customHeight="1" x14ac:dyDescent="0.2">
      <c r="A15" s="85" t="s">
        <v>6</v>
      </c>
      <c r="B15" s="82">
        <f>[11]Outubro!$D$5</f>
        <v>18.5</v>
      </c>
      <c r="C15" s="15">
        <f>[11]Outubro!$D$6</f>
        <v>17.7</v>
      </c>
      <c r="D15" s="15">
        <f>[11]Outubro!$D$7</f>
        <v>17</v>
      </c>
      <c r="E15" s="15">
        <f>[11]Outubro!$D$8</f>
        <v>15.1</v>
      </c>
      <c r="F15" s="15">
        <f>[11]Outubro!$D$9</f>
        <v>14.8</v>
      </c>
      <c r="G15" s="15">
        <f>[11]Outubro!$D$10</f>
        <v>21.4</v>
      </c>
      <c r="H15" s="15">
        <f>[11]Outubro!$D$11</f>
        <v>22.6</v>
      </c>
      <c r="I15" s="15">
        <f>[11]Outubro!$D$12</f>
        <v>20.6</v>
      </c>
      <c r="J15" s="15">
        <f>[11]Outubro!$D$13</f>
        <v>20.5</v>
      </c>
      <c r="K15" s="15">
        <f>[11]Outubro!$D$14</f>
        <v>21.4</v>
      </c>
      <c r="L15" s="15">
        <f>[11]Outubro!$D$15</f>
        <v>20.3</v>
      </c>
      <c r="M15" s="15">
        <f>[11]Outubro!$D$16</f>
        <v>21.4</v>
      </c>
      <c r="N15" s="15">
        <f>[11]Outubro!$D$17</f>
        <v>21.7</v>
      </c>
      <c r="O15" s="15">
        <f>[11]Outubro!$D$18</f>
        <v>20.399999999999999</v>
      </c>
      <c r="P15" s="15">
        <f>[11]Outubro!$D$19</f>
        <v>17.600000000000001</v>
      </c>
      <c r="Q15" s="15">
        <f>[11]Outubro!$D$20</f>
        <v>21.9</v>
      </c>
      <c r="R15" s="15">
        <f>[11]Outubro!$D$21</f>
        <v>22.4</v>
      </c>
      <c r="S15" s="15">
        <f>[11]Outubro!$D$22</f>
        <v>22.5</v>
      </c>
      <c r="T15" s="15">
        <f>[11]Outubro!$D$23</f>
        <v>21.3</v>
      </c>
      <c r="U15" s="15">
        <f>[11]Outubro!$D$24</f>
        <v>22.4</v>
      </c>
      <c r="V15" s="15">
        <f>[11]Outubro!$D$25</f>
        <v>22.5</v>
      </c>
      <c r="W15" s="15">
        <f>[11]Outubro!$D$26</f>
        <v>21</v>
      </c>
      <c r="X15" s="15">
        <f>[11]Outubro!$D$27</f>
        <v>18.899999999999999</v>
      </c>
      <c r="Y15" s="15">
        <f>[11]Outubro!$D$28</f>
        <v>20</v>
      </c>
      <c r="Z15" s="15">
        <f>[11]Outubro!$D$29</f>
        <v>20.9</v>
      </c>
      <c r="AA15" s="15">
        <f>[11]Outubro!$D$30</f>
        <v>21.8</v>
      </c>
      <c r="AB15" s="15">
        <f>[11]Outubro!$D$31</f>
        <v>20.7</v>
      </c>
      <c r="AC15" s="15">
        <f>[11]Outubro!$D$32</f>
        <v>21</v>
      </c>
      <c r="AD15" s="15">
        <f>[11]Outubro!$D$33</f>
        <v>20.7</v>
      </c>
      <c r="AE15" s="15">
        <f>[11]Outubro!$D$34</f>
        <v>21</v>
      </c>
      <c r="AF15" s="15">
        <f>[11]Outubro!$D$35</f>
        <v>19.7</v>
      </c>
      <c r="AG15" s="19">
        <f t="shared" si="1"/>
        <v>14.8</v>
      </c>
      <c r="AH15" s="89">
        <f t="shared" si="2"/>
        <v>20.312903225806455</v>
      </c>
    </row>
    <row r="16" spans="1:34" ht="17.100000000000001" customHeight="1" x14ac:dyDescent="0.2">
      <c r="A16" s="85" t="s">
        <v>7</v>
      </c>
      <c r="B16" s="82">
        <f>[12]Outubro!$D$5</f>
        <v>16.8</v>
      </c>
      <c r="C16" s="15">
        <f>[12]Outubro!$D$6</f>
        <v>16.3</v>
      </c>
      <c r="D16" s="15">
        <f>[12]Outubro!$D$7</f>
        <v>10.1</v>
      </c>
      <c r="E16" s="15">
        <f>[12]Outubro!$D$8</f>
        <v>13.7</v>
      </c>
      <c r="F16" s="15">
        <f>[12]Outubro!$D$9</f>
        <v>15.8</v>
      </c>
      <c r="G16" s="15">
        <f>[12]Outubro!$D$10</f>
        <v>21.8</v>
      </c>
      <c r="H16" s="15">
        <f>[12]Outubro!$D$11</f>
        <v>21.1</v>
      </c>
      <c r="I16" s="15">
        <f>[12]Outubro!$D$12</f>
        <v>17.3</v>
      </c>
      <c r="J16" s="15">
        <f>[12]Outubro!$D$13</f>
        <v>18.399999999999999</v>
      </c>
      <c r="K16" s="15">
        <f>[12]Outubro!$D$14</f>
        <v>21</v>
      </c>
      <c r="L16" s="15">
        <f>[12]Outubro!$D$15</f>
        <v>22.8</v>
      </c>
      <c r="M16" s="15">
        <f>[12]Outubro!$D$16</f>
        <v>22.4</v>
      </c>
      <c r="N16" s="15">
        <f>[12]Outubro!$D$17</f>
        <v>19.2</v>
      </c>
      <c r="O16" s="15">
        <f>[12]Outubro!$D$18</f>
        <v>15.4</v>
      </c>
      <c r="P16" s="15">
        <f>[12]Outubro!$D$19</f>
        <v>14</v>
      </c>
      <c r="Q16" s="15">
        <f>[12]Outubro!$D$20</f>
        <v>20.2</v>
      </c>
      <c r="R16" s="15">
        <f>[12]Outubro!$D$21</f>
        <v>20.399999999999999</v>
      </c>
      <c r="S16" s="15">
        <f>[12]Outubro!$D$22</f>
        <v>24.4</v>
      </c>
      <c r="T16" s="15">
        <f>[12]Outubro!$D$23</f>
        <v>19.3</v>
      </c>
      <c r="U16" s="15">
        <f>[12]Outubro!$D$24</f>
        <v>19.2</v>
      </c>
      <c r="V16" s="15">
        <f>[12]Outubro!$D$25</f>
        <v>21.3</v>
      </c>
      <c r="W16" s="15">
        <f>[12]Outubro!$D$26</f>
        <v>18.600000000000001</v>
      </c>
      <c r="X16" s="15">
        <f>[12]Outubro!$D$27</f>
        <v>16.7</v>
      </c>
      <c r="Y16" s="15">
        <f>[12]Outubro!$D$28</f>
        <v>19.5</v>
      </c>
      <c r="Z16" s="15">
        <f>[12]Outubro!$D$29</f>
        <v>21.6</v>
      </c>
      <c r="AA16" s="15">
        <f>[12]Outubro!$D$30</f>
        <v>17.100000000000001</v>
      </c>
      <c r="AB16" s="15">
        <f>[12]Outubro!$D$31</f>
        <v>18.399999999999999</v>
      </c>
      <c r="AC16" s="15">
        <f>[12]Outubro!$D$32</f>
        <v>19.399999999999999</v>
      </c>
      <c r="AD16" s="15">
        <f>[12]Outubro!$D$33</f>
        <v>20.399999999999999</v>
      </c>
      <c r="AE16" s="15">
        <f>[12]Outubro!$D$34</f>
        <v>18</v>
      </c>
      <c r="AF16" s="15">
        <f>[12]Outubro!$D$35</f>
        <v>16.399999999999999</v>
      </c>
      <c r="AG16" s="19">
        <f t="shared" si="1"/>
        <v>10.1</v>
      </c>
      <c r="AH16" s="89">
        <f>AVERAGE(B16:AF16)</f>
        <v>18.612903225806452</v>
      </c>
    </row>
    <row r="17" spans="1:34" ht="17.100000000000001" customHeight="1" x14ac:dyDescent="0.2">
      <c r="A17" s="85" t="s">
        <v>8</v>
      </c>
      <c r="B17" s="82">
        <f>[13]Outubro!$D$5</f>
        <v>18.600000000000001</v>
      </c>
      <c r="C17" s="15">
        <f>[13]Outubro!$D$6</f>
        <v>15.8</v>
      </c>
      <c r="D17" s="15">
        <f>[13]Outubro!$D$7</f>
        <v>9.1</v>
      </c>
      <c r="E17" s="15">
        <f>[13]Outubro!$D$8</f>
        <v>12</v>
      </c>
      <c r="F17" s="15">
        <f>[13]Outubro!$D$9</f>
        <v>16</v>
      </c>
      <c r="G17" s="15">
        <f>[13]Outubro!$D$10</f>
        <v>21.5</v>
      </c>
      <c r="H17" s="15">
        <f>[13]Outubro!$D$11</f>
        <v>19.100000000000001</v>
      </c>
      <c r="I17" s="15">
        <f>[13]Outubro!$D$12</f>
        <v>17.8</v>
      </c>
      <c r="J17" s="15">
        <f>[13]Outubro!$D$13</f>
        <v>18.7</v>
      </c>
      <c r="K17" s="15">
        <f>[13]Outubro!$D$14</f>
        <v>19.100000000000001</v>
      </c>
      <c r="L17" s="15">
        <f>[13]Outubro!$D$15</f>
        <v>20.8</v>
      </c>
      <c r="M17" s="15">
        <f>[13]Outubro!$D$16</f>
        <v>23.2</v>
      </c>
      <c r="N17" s="15">
        <f>[13]Outubro!$D$17</f>
        <v>21.1</v>
      </c>
      <c r="O17" s="15">
        <f>[13]Outubro!$D$18</f>
        <v>16.100000000000001</v>
      </c>
      <c r="P17" s="15">
        <f>[13]Outubro!$D$19</f>
        <v>15.1</v>
      </c>
      <c r="Q17" s="15">
        <f>[13]Outubro!$D$20</f>
        <v>19.600000000000001</v>
      </c>
      <c r="R17" s="15">
        <f>[13]Outubro!$D$21</f>
        <v>19.399999999999999</v>
      </c>
      <c r="S17" s="15">
        <f>[13]Outubro!$D$22</f>
        <v>22.6</v>
      </c>
      <c r="T17" s="15">
        <f>[13]Outubro!$D$23</f>
        <v>19.2</v>
      </c>
      <c r="U17" s="15">
        <f>[13]Outubro!$D$24</f>
        <v>18.7</v>
      </c>
      <c r="V17" s="15">
        <f>[13]Outubro!$D$25</f>
        <v>21.2</v>
      </c>
      <c r="W17" s="15">
        <f>[13]Outubro!$D$26</f>
        <v>15.7</v>
      </c>
      <c r="X17" s="15">
        <f>[13]Outubro!$D$27</f>
        <v>15.3</v>
      </c>
      <c r="Y17" s="15">
        <f>[13]Outubro!$D$28</f>
        <v>18.5</v>
      </c>
      <c r="Z17" s="15">
        <f>[13]Outubro!$D$29</f>
        <v>19.7</v>
      </c>
      <c r="AA17" s="15">
        <f>[13]Outubro!$D$30</f>
        <v>16.7</v>
      </c>
      <c r="AB17" s="15">
        <f>[13]Outubro!$D$31</f>
        <v>18.100000000000001</v>
      </c>
      <c r="AC17" s="15">
        <f>[13]Outubro!$D$32</f>
        <v>19.100000000000001</v>
      </c>
      <c r="AD17" s="15">
        <f>[13]Outubro!$D$33</f>
        <v>22.2</v>
      </c>
      <c r="AE17" s="15">
        <f>[13]Outubro!$D$34</f>
        <v>18.2</v>
      </c>
      <c r="AF17" s="15">
        <f>[13]Outubro!$D$35</f>
        <v>16.7</v>
      </c>
      <c r="AG17" s="19">
        <f>MIN(B17:AF17)</f>
        <v>9.1</v>
      </c>
      <c r="AH17" s="89">
        <f>AVERAGE(B17:AF17)</f>
        <v>18.222580645161294</v>
      </c>
    </row>
    <row r="18" spans="1:34" ht="17.100000000000001" customHeight="1" x14ac:dyDescent="0.2">
      <c r="A18" s="85" t="s">
        <v>9</v>
      </c>
      <c r="B18" s="82">
        <f>[14]Outubro!$D$5</f>
        <v>17.899999999999999</v>
      </c>
      <c r="C18" s="15">
        <f>[14]Outubro!$D$6</f>
        <v>16.600000000000001</v>
      </c>
      <c r="D18" s="15">
        <f>[14]Outubro!$D$7</f>
        <v>12.2</v>
      </c>
      <c r="E18" s="15">
        <f>[14]Outubro!$D$8</f>
        <v>13.9</v>
      </c>
      <c r="F18" s="15">
        <f>[14]Outubro!$D$9</f>
        <v>17.5</v>
      </c>
      <c r="G18" s="15">
        <f>[14]Outubro!$D$10</f>
        <v>22.2</v>
      </c>
      <c r="H18" s="15">
        <f>[14]Outubro!$D$11</f>
        <v>20.8</v>
      </c>
      <c r="I18" s="15">
        <f>[14]Outubro!$D$12</f>
        <v>18</v>
      </c>
      <c r="J18" s="15">
        <f>[14]Outubro!$D$13</f>
        <v>19.2</v>
      </c>
      <c r="K18" s="15">
        <f>[14]Outubro!$D$14</f>
        <v>20.6</v>
      </c>
      <c r="L18" s="15">
        <f>[14]Outubro!$D$15</f>
        <v>22.9</v>
      </c>
      <c r="M18" s="15">
        <f>[14]Outubro!$D$16</f>
        <v>23.9</v>
      </c>
      <c r="N18" s="15">
        <f>[14]Outubro!$D$17</f>
        <v>24</v>
      </c>
      <c r="O18" s="15">
        <f>[14]Outubro!$D$18</f>
        <v>17.3</v>
      </c>
      <c r="P18" s="15">
        <f>[14]Outubro!$D$19</f>
        <v>18.399999999999999</v>
      </c>
      <c r="Q18" s="15" t="str">
        <f>[14]Outubro!$D$20</f>
        <v>*</v>
      </c>
      <c r="R18" s="15" t="str">
        <f>[14]Outubro!$D$21</f>
        <v>*</v>
      </c>
      <c r="S18" s="15" t="str">
        <f>[14]Outubro!$D$22</f>
        <v>*</v>
      </c>
      <c r="T18" s="15" t="str">
        <f>[14]Outubro!$D$23</f>
        <v>*</v>
      </c>
      <c r="U18" s="15" t="str">
        <f>[14]Outubro!$D$24</f>
        <v>*</v>
      </c>
      <c r="V18" s="15" t="str">
        <f>[14]Outubro!$D$25</f>
        <v>*</v>
      </c>
      <c r="W18" s="15" t="str">
        <f>[14]Outubro!$D$26</f>
        <v>*</v>
      </c>
      <c r="X18" s="15" t="str">
        <f>[14]Outubro!$D$27</f>
        <v>*</v>
      </c>
      <c r="Y18" s="15" t="str">
        <f>[14]Outubro!$D$28</f>
        <v>*</v>
      </c>
      <c r="Z18" s="15" t="str">
        <f>[14]Outubro!$D$29</f>
        <v>*</v>
      </c>
      <c r="AA18" s="15" t="str">
        <f>[14]Outubro!$D$30</f>
        <v>*</v>
      </c>
      <c r="AB18" s="15" t="str">
        <f>[14]Outubro!$D$31</f>
        <v>*</v>
      </c>
      <c r="AC18" s="15" t="str">
        <f>[14]Outubro!$D$32</f>
        <v>*</v>
      </c>
      <c r="AD18" s="15" t="str">
        <f>[14]Outubro!$D$33</f>
        <v>*</v>
      </c>
      <c r="AE18" s="15" t="str">
        <f>[14]Outubro!$D$34</f>
        <v>*</v>
      </c>
      <c r="AF18" s="15" t="str">
        <f>[14]Outubro!$D$35</f>
        <v>*</v>
      </c>
      <c r="AG18" s="19">
        <f t="shared" ref="AG18:AG30" si="5">MIN(B18:AF18)</f>
        <v>12.2</v>
      </c>
      <c r="AH18" s="89">
        <f t="shared" ref="AH18:AH30" si="6">AVERAGE(B18:AF18)</f>
        <v>19.026666666666664</v>
      </c>
    </row>
    <row r="19" spans="1:34" ht="17.100000000000001" customHeight="1" x14ac:dyDescent="0.2">
      <c r="A19" s="85" t="s">
        <v>44</v>
      </c>
      <c r="B19" s="82">
        <f>[15]Outubro!$D$5</f>
        <v>18.8</v>
      </c>
      <c r="C19" s="15">
        <f>[15]Outubro!$D$6</f>
        <v>16.600000000000001</v>
      </c>
      <c r="D19" s="15">
        <f>[15]Outubro!$D$7</f>
        <v>11.3</v>
      </c>
      <c r="E19" s="15">
        <f>[15]Outubro!$D$8</f>
        <v>9.6999999999999993</v>
      </c>
      <c r="F19" s="15">
        <f>[15]Outubro!$D$9</f>
        <v>14.7</v>
      </c>
      <c r="G19" s="15">
        <f>[15]Outubro!$D$10</f>
        <v>20.5</v>
      </c>
      <c r="H19" s="15">
        <f>[15]Outubro!$D$11</f>
        <v>22.7</v>
      </c>
      <c r="I19" s="15">
        <f>[15]Outubro!$D$12</f>
        <v>20</v>
      </c>
      <c r="J19" s="15">
        <f>[15]Outubro!$D$13</f>
        <v>21.5</v>
      </c>
      <c r="K19" s="15">
        <f>[15]Outubro!$D$14</f>
        <v>24.2</v>
      </c>
      <c r="L19" s="15">
        <f>[15]Outubro!$D$15</f>
        <v>22.2</v>
      </c>
      <c r="M19" s="15">
        <f>[15]Outubro!$D$16</f>
        <v>24.6</v>
      </c>
      <c r="N19" s="15">
        <f>[15]Outubro!$D$17</f>
        <v>19.5</v>
      </c>
      <c r="O19" s="15">
        <f>[15]Outubro!$D$18</f>
        <v>16.7</v>
      </c>
      <c r="P19" s="15">
        <f>[15]Outubro!$D$19</f>
        <v>15.7</v>
      </c>
      <c r="Q19" s="15">
        <f>[15]Outubro!$D$20</f>
        <v>18.8</v>
      </c>
      <c r="R19" s="15">
        <f>[15]Outubro!$D$21</f>
        <v>23.6</v>
      </c>
      <c r="S19" s="15">
        <f>[15]Outubro!$D$22</f>
        <v>24.6</v>
      </c>
      <c r="T19" s="15">
        <f>[15]Outubro!$D$23</f>
        <v>21.2</v>
      </c>
      <c r="U19" s="15">
        <f>[15]Outubro!$D$24</f>
        <v>20.9</v>
      </c>
      <c r="V19" s="15">
        <f>[15]Outubro!$D$25</f>
        <v>23.1</v>
      </c>
      <c r="W19" s="15">
        <f>[15]Outubro!$D$26</f>
        <v>19.8</v>
      </c>
      <c r="X19" s="15">
        <f>[15]Outubro!$D$27</f>
        <v>19.8</v>
      </c>
      <c r="Y19" s="15">
        <f>[15]Outubro!$D$28</f>
        <v>20.8</v>
      </c>
      <c r="Z19" s="15">
        <f>[15]Outubro!$D$29</f>
        <v>23.9</v>
      </c>
      <c r="AA19" s="15">
        <f>[15]Outubro!$D$30</f>
        <v>19.100000000000001</v>
      </c>
      <c r="AB19" s="15">
        <f>[15]Outubro!$D$31</f>
        <v>20.100000000000001</v>
      </c>
      <c r="AC19" s="15">
        <f>[15]Outubro!$D$32</f>
        <v>22.3</v>
      </c>
      <c r="AD19" s="15">
        <f>[15]Outubro!$D$33</f>
        <v>21.6</v>
      </c>
      <c r="AE19" s="15">
        <f>[15]Outubro!$D$34</f>
        <v>20</v>
      </c>
      <c r="AF19" s="15">
        <f>[15]Outubro!$D$35</f>
        <v>18.5</v>
      </c>
      <c r="AG19" s="19">
        <f t="shared" ref="AG19" si="7">MIN(B19:AF19)</f>
        <v>9.6999999999999993</v>
      </c>
      <c r="AH19" s="89">
        <f t="shared" ref="AH19" si="8">AVERAGE(B19:AF19)</f>
        <v>19.896774193548389</v>
      </c>
    </row>
    <row r="20" spans="1:34" ht="17.100000000000001" customHeight="1" x14ac:dyDescent="0.2">
      <c r="A20" s="85" t="s">
        <v>10</v>
      </c>
      <c r="B20" s="82">
        <f>[16]Outubro!$D$5</f>
        <v>17.7</v>
      </c>
      <c r="C20" s="15">
        <f>[16]Outubro!$D$6</f>
        <v>16.600000000000001</v>
      </c>
      <c r="D20" s="15">
        <f>[16]Outubro!$D$7</f>
        <v>9.6999999999999993</v>
      </c>
      <c r="E20" s="15">
        <f>[16]Outubro!$D$8</f>
        <v>11</v>
      </c>
      <c r="F20" s="15">
        <f>[16]Outubro!$D$9</f>
        <v>18.600000000000001</v>
      </c>
      <c r="G20" s="15">
        <f>[16]Outubro!$D$10</f>
        <v>21.2</v>
      </c>
      <c r="H20" s="15">
        <f>[16]Outubro!$D$11</f>
        <v>21.5</v>
      </c>
      <c r="I20" s="15">
        <f>[16]Outubro!$D$12</f>
        <v>18.8</v>
      </c>
      <c r="J20" s="15">
        <f>[16]Outubro!$D$13</f>
        <v>19.8</v>
      </c>
      <c r="K20" s="15">
        <f>[16]Outubro!$D$14</f>
        <v>19.600000000000001</v>
      </c>
      <c r="L20" s="15">
        <f>[16]Outubro!$D$15</f>
        <v>21.7</v>
      </c>
      <c r="M20" s="15">
        <f>[16]Outubro!$D$16</f>
        <v>22.2</v>
      </c>
      <c r="N20" s="15">
        <f>[16]Outubro!$D$17</f>
        <v>20.399999999999999</v>
      </c>
      <c r="O20" s="15">
        <f>[16]Outubro!$D$18</f>
        <v>16.3</v>
      </c>
      <c r="P20" s="15">
        <f>[16]Outubro!$D$19</f>
        <v>14.5</v>
      </c>
      <c r="Q20" s="15">
        <f>[16]Outubro!$D$20</f>
        <v>20.3</v>
      </c>
      <c r="R20" s="15">
        <f>[16]Outubro!$D$21</f>
        <v>20.399999999999999</v>
      </c>
      <c r="S20" s="15">
        <f>[16]Outubro!$D$22</f>
        <v>23.1</v>
      </c>
      <c r="T20" s="15">
        <f>[16]Outubro!$D$23</f>
        <v>18.8</v>
      </c>
      <c r="U20" s="15">
        <f>[16]Outubro!$D$24</f>
        <v>19.600000000000001</v>
      </c>
      <c r="V20" s="15">
        <f>[16]Outubro!$D$25</f>
        <v>21</v>
      </c>
      <c r="W20" s="15">
        <f>[16]Outubro!$D$26</f>
        <v>18.3</v>
      </c>
      <c r="X20" s="15">
        <f>[16]Outubro!$D$27</f>
        <v>16.3</v>
      </c>
      <c r="Y20" s="15">
        <f>[16]Outubro!$D$28</f>
        <v>19.2</v>
      </c>
      <c r="Z20" s="15">
        <f>[16]Outubro!$D$29</f>
        <v>20.8</v>
      </c>
      <c r="AA20" s="15">
        <f>[16]Outubro!$D$30</f>
        <v>17.2</v>
      </c>
      <c r="AB20" s="15">
        <f>[16]Outubro!$D$31</f>
        <v>17.8</v>
      </c>
      <c r="AC20" s="15">
        <f>[16]Outubro!$D$32</f>
        <v>19.7</v>
      </c>
      <c r="AD20" s="15">
        <f>[16]Outubro!$D$33</f>
        <v>21.7</v>
      </c>
      <c r="AE20" s="15">
        <f>[16]Outubro!$D$34</f>
        <v>18.100000000000001</v>
      </c>
      <c r="AF20" s="15">
        <f>[16]Outubro!$D$35</f>
        <v>16.8</v>
      </c>
      <c r="AG20" s="19">
        <f t="shared" si="5"/>
        <v>9.6999999999999993</v>
      </c>
      <c r="AH20" s="89">
        <f t="shared" si="6"/>
        <v>18.667741935483875</v>
      </c>
    </row>
    <row r="21" spans="1:34" ht="17.100000000000001" customHeight="1" x14ac:dyDescent="0.2">
      <c r="A21" s="85" t="s">
        <v>11</v>
      </c>
      <c r="B21" s="82">
        <f>[17]Outubro!$D$5</f>
        <v>17.3</v>
      </c>
      <c r="C21" s="15">
        <f>[17]Outubro!$D$6</f>
        <v>16.7</v>
      </c>
      <c r="D21" s="15">
        <f>[17]Outubro!$D$7</f>
        <v>8.9</v>
      </c>
      <c r="E21" s="15">
        <f>[17]Outubro!$D$8</f>
        <v>7.8</v>
      </c>
      <c r="F21" s="15">
        <f>[17]Outubro!$D$9</f>
        <v>12.1</v>
      </c>
      <c r="G21" s="15">
        <f>[17]Outubro!$D$10</f>
        <v>18</v>
      </c>
      <c r="H21" s="15">
        <f>[17]Outubro!$D$11</f>
        <v>20.399999999999999</v>
      </c>
      <c r="I21" s="15">
        <f>[17]Outubro!$D$12</f>
        <v>17.7</v>
      </c>
      <c r="J21" s="15">
        <f>[17]Outubro!$D$13</f>
        <v>18.399999999999999</v>
      </c>
      <c r="K21" s="15">
        <f>[17]Outubro!$D$14</f>
        <v>19.399999999999999</v>
      </c>
      <c r="L21" s="15">
        <f>[17]Outubro!$D$15</f>
        <v>20</v>
      </c>
      <c r="M21" s="15">
        <f>[17]Outubro!$D$16</f>
        <v>21.3</v>
      </c>
      <c r="N21" s="15">
        <f>[17]Outubro!$D$17</f>
        <v>21</v>
      </c>
      <c r="O21" s="15">
        <f>[17]Outubro!$D$18</f>
        <v>16.899999999999999</v>
      </c>
      <c r="P21" s="15">
        <f>[17]Outubro!$D$19</f>
        <v>15.7</v>
      </c>
      <c r="Q21" s="15">
        <f>[17]Outubro!$D$20</f>
        <v>19.399999999999999</v>
      </c>
      <c r="R21" s="15">
        <f>[17]Outubro!$D$21</f>
        <v>20.5</v>
      </c>
      <c r="S21" s="15">
        <f>[17]Outubro!$D$22</f>
        <v>22.6</v>
      </c>
      <c r="T21" s="15">
        <f>[17]Outubro!$D$23</f>
        <v>21.2</v>
      </c>
      <c r="U21" s="15">
        <f>[17]Outubro!$D$24</f>
        <v>19.5</v>
      </c>
      <c r="V21" s="15">
        <f>[17]Outubro!$D$25</f>
        <v>20.9</v>
      </c>
      <c r="W21" s="15">
        <f>[17]Outubro!$D$26</f>
        <v>18.8</v>
      </c>
      <c r="X21" s="15">
        <f>[17]Outubro!$D$27</f>
        <v>17.8</v>
      </c>
      <c r="Y21" s="15">
        <f>[17]Outubro!$D$28</f>
        <v>19</v>
      </c>
      <c r="Z21" s="15">
        <f>[17]Outubro!$D$29</f>
        <v>20</v>
      </c>
      <c r="AA21" s="15">
        <f>[17]Outubro!$D$30</f>
        <v>19.100000000000001</v>
      </c>
      <c r="AB21" s="15">
        <f>[17]Outubro!$D$31</f>
        <v>18.600000000000001</v>
      </c>
      <c r="AC21" s="15">
        <f>[17]Outubro!$D$32</f>
        <v>20.100000000000001</v>
      </c>
      <c r="AD21" s="15">
        <f>[17]Outubro!$D$33</f>
        <v>19.399999999999999</v>
      </c>
      <c r="AE21" s="15">
        <f>[17]Outubro!$D$34</f>
        <v>18.2</v>
      </c>
      <c r="AF21" s="15">
        <f>[17]Outubro!$D$35</f>
        <v>17.5</v>
      </c>
      <c r="AG21" s="19">
        <f t="shared" si="5"/>
        <v>7.8</v>
      </c>
      <c r="AH21" s="89">
        <f t="shared" si="6"/>
        <v>18.200000000000006</v>
      </c>
    </row>
    <row r="22" spans="1:34" ht="17.100000000000001" customHeight="1" x14ac:dyDescent="0.2">
      <c r="A22" s="85" t="s">
        <v>12</v>
      </c>
      <c r="B22" s="82">
        <f>[18]Outubro!$D$5</f>
        <v>19.399999999999999</v>
      </c>
      <c r="C22" s="15">
        <f>[18]Outubro!$D$6</f>
        <v>17.899999999999999</v>
      </c>
      <c r="D22" s="15">
        <f>[18]Outubro!$D$7</f>
        <v>14.3</v>
      </c>
      <c r="E22" s="15">
        <f>[18]Outubro!$D$8</f>
        <v>12.6</v>
      </c>
      <c r="F22" s="15">
        <f>[18]Outubro!$D$9</f>
        <v>14.9</v>
      </c>
      <c r="G22" s="15">
        <f>[18]Outubro!$D$10</f>
        <v>20.8</v>
      </c>
      <c r="H22" s="15">
        <f>[18]Outubro!$D$11</f>
        <v>22.8</v>
      </c>
      <c r="I22" s="15">
        <f>[18]Outubro!$D$12</f>
        <v>21.8</v>
      </c>
      <c r="J22" s="15">
        <f>[18]Outubro!$D$13</f>
        <v>21.9</v>
      </c>
      <c r="K22" s="15">
        <f>[18]Outubro!$D$14</f>
        <v>22.5</v>
      </c>
      <c r="L22" s="15">
        <f>[18]Outubro!$D$15</f>
        <v>22.3</v>
      </c>
      <c r="M22" s="15">
        <f>[18]Outubro!$D$16</f>
        <v>25.3</v>
      </c>
      <c r="N22" s="15">
        <f>[18]Outubro!$D$17</f>
        <v>22.7</v>
      </c>
      <c r="O22" s="15">
        <f>[18]Outubro!$D$18</f>
        <v>19</v>
      </c>
      <c r="P22" s="15">
        <f>[18]Outubro!$D$19</f>
        <v>17.3</v>
      </c>
      <c r="Q22" s="15">
        <f>[18]Outubro!$D$20</f>
        <v>19.8</v>
      </c>
      <c r="R22" s="15">
        <f>[18]Outubro!$D$21</f>
        <v>24.3</v>
      </c>
      <c r="S22" s="15">
        <f>[18]Outubro!$D$22</f>
        <v>23.2</v>
      </c>
      <c r="T22" s="15">
        <f>[18]Outubro!$D$23</f>
        <v>22.5</v>
      </c>
      <c r="U22" s="15">
        <f>[18]Outubro!$D$24</f>
        <v>21.5</v>
      </c>
      <c r="V22" s="15">
        <f>[18]Outubro!$D$25</f>
        <v>22.6</v>
      </c>
      <c r="W22" s="15">
        <f>[18]Outubro!$D$26</f>
        <v>20.3</v>
      </c>
      <c r="X22" s="15">
        <f>[18]Outubro!$D$27</f>
        <v>20</v>
      </c>
      <c r="Y22" s="15">
        <f>[18]Outubro!$D$28</f>
        <v>21.5</v>
      </c>
      <c r="Z22" s="15">
        <f>[18]Outubro!$D$29</f>
        <v>23.1</v>
      </c>
      <c r="AA22" s="15">
        <f>[18]Outubro!$D$30</f>
        <v>23.6</v>
      </c>
      <c r="AB22" s="15">
        <f>[18]Outubro!$D$31</f>
        <v>21.7</v>
      </c>
      <c r="AC22" s="15">
        <f>[18]Outubro!$D$32</f>
        <v>21.1</v>
      </c>
      <c r="AD22" s="15">
        <f>[18]Outubro!$D$33</f>
        <v>21.8</v>
      </c>
      <c r="AE22" s="15">
        <f>[18]Outubro!$D$34</f>
        <v>20.5</v>
      </c>
      <c r="AF22" s="15">
        <f>[18]Outubro!$D$35</f>
        <v>20</v>
      </c>
      <c r="AG22" s="19">
        <f t="shared" si="5"/>
        <v>12.6</v>
      </c>
      <c r="AH22" s="89">
        <f t="shared" si="6"/>
        <v>20.741935483870972</v>
      </c>
    </row>
    <row r="23" spans="1:34" ht="17.100000000000001" customHeight="1" x14ac:dyDescent="0.2">
      <c r="A23" s="85" t="s">
        <v>13</v>
      </c>
      <c r="B23" s="82">
        <f>[19]Outubro!$D$5</f>
        <v>22.3</v>
      </c>
      <c r="C23" s="15">
        <f>[19]Outubro!$D$6</f>
        <v>17.8</v>
      </c>
      <c r="D23" s="15">
        <f>[19]Outubro!$D$7</f>
        <v>14.7</v>
      </c>
      <c r="E23" s="15">
        <f>[19]Outubro!$D$8</f>
        <v>13.1</v>
      </c>
      <c r="F23" s="15">
        <f>[19]Outubro!$D$9</f>
        <v>15.8</v>
      </c>
      <c r="G23" s="15">
        <f>[19]Outubro!$D$10</f>
        <v>21.1</v>
      </c>
      <c r="H23" s="15">
        <f>[19]Outubro!$D$11</f>
        <v>22.7</v>
      </c>
      <c r="I23" s="15">
        <f>[19]Outubro!$D$12</f>
        <v>20.8</v>
      </c>
      <c r="J23" s="15">
        <f>[19]Outubro!$D$13</f>
        <v>22</v>
      </c>
      <c r="K23" s="15">
        <f>[19]Outubro!$D$14</f>
        <v>21.9</v>
      </c>
      <c r="L23" s="15">
        <f>[19]Outubro!$D$15</f>
        <v>23.9</v>
      </c>
      <c r="M23" s="15">
        <f>[19]Outubro!$D$16</f>
        <v>23.2</v>
      </c>
      <c r="N23" s="15">
        <f>[19]Outubro!$D$17</f>
        <v>21.5</v>
      </c>
      <c r="O23" s="15">
        <f>[19]Outubro!$D$18</f>
        <v>18.399999999999999</v>
      </c>
      <c r="P23" s="15">
        <f>[19]Outubro!$D$19</f>
        <v>15.9</v>
      </c>
      <c r="Q23" s="15">
        <f>[19]Outubro!$D$20</f>
        <v>19.100000000000001</v>
      </c>
      <c r="R23" s="15">
        <f>[19]Outubro!$D$21</f>
        <v>22.1</v>
      </c>
      <c r="S23" s="15">
        <f>[19]Outubro!$D$22</f>
        <v>22</v>
      </c>
      <c r="T23" s="15">
        <f>[19]Outubro!$D$23</f>
        <v>24.8</v>
      </c>
      <c r="U23" s="15">
        <f>[19]Outubro!$D$24</f>
        <v>21.8</v>
      </c>
      <c r="V23" s="15">
        <f>[19]Outubro!$D$25</f>
        <v>23</v>
      </c>
      <c r="W23" s="15">
        <f>[19]Outubro!$D$26</f>
        <v>20.7</v>
      </c>
      <c r="X23" s="15">
        <f>[19]Outubro!$D$27</f>
        <v>19.899999999999999</v>
      </c>
      <c r="Y23" s="15">
        <f>[19]Outubro!$D$28</f>
        <v>21</v>
      </c>
      <c r="Z23" s="15">
        <f>[19]Outubro!$D$29</f>
        <v>23</v>
      </c>
      <c r="AA23" s="15">
        <f>[19]Outubro!$D$30</f>
        <v>24.4</v>
      </c>
      <c r="AB23" s="15">
        <f>[19]Outubro!$D$31</f>
        <v>25</v>
      </c>
      <c r="AC23" s="15">
        <f>[19]Outubro!$D$32</f>
        <v>21.5</v>
      </c>
      <c r="AD23" s="15">
        <f>[19]Outubro!$D$33</f>
        <v>22.6</v>
      </c>
      <c r="AE23" s="15">
        <f>[19]Outubro!$D$34</f>
        <v>24.1</v>
      </c>
      <c r="AF23" s="15">
        <f>[19]Outubro!$D$35</f>
        <v>21.1</v>
      </c>
      <c r="AG23" s="19">
        <f t="shared" si="5"/>
        <v>13.1</v>
      </c>
      <c r="AH23" s="89">
        <f t="shared" si="6"/>
        <v>21.006451612903227</v>
      </c>
    </row>
    <row r="24" spans="1:34" ht="17.100000000000001" customHeight="1" x14ac:dyDescent="0.2">
      <c r="A24" s="85" t="s">
        <v>14</v>
      </c>
      <c r="B24" s="82">
        <f>[20]Outubro!$D$5</f>
        <v>16.7</v>
      </c>
      <c r="C24" s="15">
        <f>[20]Outubro!$D$6</f>
        <v>17.3</v>
      </c>
      <c r="D24" s="15">
        <f>[20]Outubro!$D$7</f>
        <v>17</v>
      </c>
      <c r="E24" s="15">
        <f>[20]Outubro!$D$8</f>
        <v>15.3</v>
      </c>
      <c r="F24" s="15">
        <f>[20]Outubro!$D$9</f>
        <v>16.3</v>
      </c>
      <c r="G24" s="15">
        <f>[20]Outubro!$D$10</f>
        <v>23.2</v>
      </c>
      <c r="H24" s="15">
        <f>[20]Outubro!$D$11</f>
        <v>22.4</v>
      </c>
      <c r="I24" s="15">
        <f>[20]Outubro!$D$12</f>
        <v>18.899999999999999</v>
      </c>
      <c r="J24" s="15">
        <f>[20]Outubro!$D$13</f>
        <v>19.600000000000001</v>
      </c>
      <c r="K24" s="15">
        <f>[20]Outubro!$D$14</f>
        <v>21.1</v>
      </c>
      <c r="L24" s="15">
        <f>[20]Outubro!$D$15</f>
        <v>20.7</v>
      </c>
      <c r="M24" s="15">
        <f>[20]Outubro!$D$16</f>
        <v>22.3</v>
      </c>
      <c r="N24" s="15">
        <f>[20]Outubro!$D$17</f>
        <v>21.4</v>
      </c>
      <c r="O24" s="15">
        <f>[20]Outubro!$D$18</f>
        <v>22.1</v>
      </c>
      <c r="P24" s="15">
        <f>[20]Outubro!$D$19</f>
        <v>19.8</v>
      </c>
      <c r="Q24" s="15">
        <f>[20]Outubro!$D$20</f>
        <v>20.100000000000001</v>
      </c>
      <c r="R24" s="15">
        <f>[20]Outubro!$D$21</f>
        <v>24</v>
      </c>
      <c r="S24" s="15">
        <f>[20]Outubro!$D$22</f>
        <v>23.7</v>
      </c>
      <c r="T24" s="15">
        <f>[20]Outubro!$D$23</f>
        <v>25.9</v>
      </c>
      <c r="U24" s="15">
        <f>[20]Outubro!$D$24</f>
        <v>21.3</v>
      </c>
      <c r="V24" s="15">
        <f>[20]Outubro!$D$25</f>
        <v>21.6</v>
      </c>
      <c r="W24" s="15">
        <f>[20]Outubro!$D$26</f>
        <v>20.6</v>
      </c>
      <c r="X24" s="15">
        <f>[20]Outubro!$D$27</f>
        <v>19.7</v>
      </c>
      <c r="Y24" s="15">
        <f>[20]Outubro!$D$28</f>
        <v>20.399999999999999</v>
      </c>
      <c r="Z24" s="15">
        <f>[20]Outubro!$D$29</f>
        <v>23.2</v>
      </c>
      <c r="AA24" s="15">
        <f>[20]Outubro!$D$30</f>
        <v>23.1</v>
      </c>
      <c r="AB24" s="15">
        <f>[20]Outubro!$D$31</f>
        <v>21.9</v>
      </c>
      <c r="AC24" s="15">
        <f>[20]Outubro!$D$32</f>
        <v>21</v>
      </c>
      <c r="AD24" s="15">
        <f>[20]Outubro!$D$33</f>
        <v>20.6</v>
      </c>
      <c r="AE24" s="15">
        <f>[20]Outubro!$D$34</f>
        <v>21.3</v>
      </c>
      <c r="AF24" s="15">
        <f>[20]Outubro!$D$35</f>
        <v>20.7</v>
      </c>
      <c r="AG24" s="19">
        <f t="shared" si="5"/>
        <v>15.3</v>
      </c>
      <c r="AH24" s="89">
        <f t="shared" si="6"/>
        <v>20.748387096774195</v>
      </c>
    </row>
    <row r="25" spans="1:34" ht="17.100000000000001" customHeight="1" x14ac:dyDescent="0.2">
      <c r="A25" s="85" t="s">
        <v>15</v>
      </c>
      <c r="B25" s="82">
        <f>[21]Outubro!$D$5</f>
        <v>17.399999999999999</v>
      </c>
      <c r="C25" s="15">
        <f>[21]Outubro!$D$6</f>
        <v>15</v>
      </c>
      <c r="D25" s="15">
        <f>[21]Outubro!$D$7</f>
        <v>10.4</v>
      </c>
      <c r="E25" s="15">
        <f>[21]Outubro!$D$8</f>
        <v>11.7</v>
      </c>
      <c r="F25" s="15">
        <f>[21]Outubro!$D$9</f>
        <v>16</v>
      </c>
      <c r="G25" s="15">
        <f>[21]Outubro!$D$10</f>
        <v>22.3</v>
      </c>
      <c r="H25" s="15">
        <f>[21]Outubro!$D$11</f>
        <v>20.6</v>
      </c>
      <c r="I25" s="15">
        <f>[21]Outubro!$D$12</f>
        <v>17.899999999999999</v>
      </c>
      <c r="J25" s="15">
        <f>[21]Outubro!$D$13</f>
        <v>20.7</v>
      </c>
      <c r="K25" s="15">
        <f>[21]Outubro!$D$14</f>
        <v>21.6</v>
      </c>
      <c r="L25" s="15">
        <f>[21]Outubro!$D$15</f>
        <v>24.3</v>
      </c>
      <c r="M25" s="15">
        <f>[21]Outubro!$D$16</f>
        <v>22.7</v>
      </c>
      <c r="N25" s="15">
        <f>[21]Outubro!$D$17</f>
        <v>16.5</v>
      </c>
      <c r="O25" s="15">
        <f>[21]Outubro!$D$18</f>
        <v>14.1</v>
      </c>
      <c r="P25" s="15">
        <f>[21]Outubro!$D$19</f>
        <v>13.7</v>
      </c>
      <c r="Q25" s="15">
        <f>[21]Outubro!$D$20</f>
        <v>19.3</v>
      </c>
      <c r="R25" s="15">
        <f>[21]Outubro!$D$21</f>
        <v>19.5</v>
      </c>
      <c r="S25" s="15">
        <f>[21]Outubro!$D$22</f>
        <v>23.6</v>
      </c>
      <c r="T25" s="15">
        <f>[21]Outubro!$D$23</f>
        <v>18.7</v>
      </c>
      <c r="U25" s="15">
        <f>[21]Outubro!$D$24</f>
        <v>18.600000000000001</v>
      </c>
      <c r="V25" s="15">
        <f>[21]Outubro!$D$25</f>
        <v>21.6</v>
      </c>
      <c r="W25" s="15">
        <f>[21]Outubro!$D$26</f>
        <v>18.100000000000001</v>
      </c>
      <c r="X25" s="15">
        <f>[21]Outubro!$D$27</f>
        <v>15.7</v>
      </c>
      <c r="Y25" s="15">
        <f>[21]Outubro!$D$28</f>
        <v>19</v>
      </c>
      <c r="Z25" s="15">
        <f>[21]Outubro!$D$29</f>
        <v>20.399999999999999</v>
      </c>
      <c r="AA25" s="15">
        <f>[21]Outubro!$D$30</f>
        <v>17</v>
      </c>
      <c r="AB25" s="15">
        <f>[21]Outubro!$D$31</f>
        <v>18.100000000000001</v>
      </c>
      <c r="AC25" s="15">
        <f>[21]Outubro!$D$32</f>
        <v>19</v>
      </c>
      <c r="AD25" s="15">
        <f>[21]Outubro!$D$33</f>
        <v>20.7</v>
      </c>
      <c r="AE25" s="15">
        <f>[21]Outubro!$D$34</f>
        <v>18.8</v>
      </c>
      <c r="AF25" s="15">
        <f>[21]Outubro!$D$35</f>
        <v>17.5</v>
      </c>
      <c r="AG25" s="19">
        <f t="shared" si="5"/>
        <v>10.4</v>
      </c>
      <c r="AH25" s="89">
        <f t="shared" si="6"/>
        <v>18.403225806451612</v>
      </c>
    </row>
    <row r="26" spans="1:34" ht="17.100000000000001" customHeight="1" x14ac:dyDescent="0.2">
      <c r="A26" s="85" t="s">
        <v>16</v>
      </c>
      <c r="B26" s="82">
        <f>[22]Outubro!$D$5</f>
        <v>21.9</v>
      </c>
      <c r="C26" s="15">
        <f>[22]Outubro!$D$6</f>
        <v>16.2</v>
      </c>
      <c r="D26" s="15">
        <f>[22]Outubro!$D$7</f>
        <v>11.2</v>
      </c>
      <c r="E26" s="15">
        <f>[22]Outubro!$D$8</f>
        <v>10.8</v>
      </c>
      <c r="F26" s="15">
        <f>[22]Outubro!$D$9</f>
        <v>18.3</v>
      </c>
      <c r="G26" s="15">
        <f>[22]Outubro!$D$10</f>
        <v>24.8</v>
      </c>
      <c r="H26" s="15">
        <f>[22]Outubro!$D$11</f>
        <v>26</v>
      </c>
      <c r="I26" s="15">
        <f>[22]Outubro!$D$12</f>
        <v>24</v>
      </c>
      <c r="J26" s="15">
        <f>[22]Outubro!$D$13</f>
        <v>25.9</v>
      </c>
      <c r="K26" s="15">
        <f>[22]Outubro!$D$14</f>
        <v>26.2</v>
      </c>
      <c r="L26" s="15">
        <f>[22]Outubro!$D$15</f>
        <v>26.8</v>
      </c>
      <c r="M26" s="15">
        <f>[22]Outubro!$D$16</f>
        <v>27</v>
      </c>
      <c r="N26" s="15">
        <f>[22]Outubro!$D$17</f>
        <v>17.600000000000001</v>
      </c>
      <c r="O26" s="15">
        <f>[22]Outubro!$D$18</f>
        <v>16.3</v>
      </c>
      <c r="P26" s="15">
        <f>[22]Outubro!$D$19</f>
        <v>15.6</v>
      </c>
      <c r="Q26" s="15">
        <f>[22]Outubro!$D$20</f>
        <v>18.399999999999999</v>
      </c>
      <c r="R26" s="15">
        <f>[22]Outubro!$D$21</f>
        <v>23</v>
      </c>
      <c r="S26" s="15">
        <f>[22]Outubro!$D$22</f>
        <v>28.3</v>
      </c>
      <c r="T26" s="15">
        <f>[22]Outubro!$D$23</f>
        <v>22.3</v>
      </c>
      <c r="U26" s="15">
        <f>[22]Outubro!$D$24</f>
        <v>20.399999999999999</v>
      </c>
      <c r="V26" s="15">
        <f>[22]Outubro!$D$25</f>
        <v>23.5</v>
      </c>
      <c r="W26" s="15">
        <f>[22]Outubro!$D$26</f>
        <v>21.4</v>
      </c>
      <c r="X26" s="15">
        <f>[22]Outubro!$D$27</f>
        <v>17.8</v>
      </c>
      <c r="Y26" s="15">
        <f>[22]Outubro!$D$28</f>
        <v>20.6</v>
      </c>
      <c r="Z26" s="15">
        <f>[22]Outubro!$D$29</f>
        <v>24.6</v>
      </c>
      <c r="AA26" s="15">
        <f>[22]Outubro!$D$30</f>
        <v>23.4</v>
      </c>
      <c r="AB26" s="15">
        <f>[22]Outubro!$D$31</f>
        <v>22.8</v>
      </c>
      <c r="AC26" s="15">
        <f>[22]Outubro!$D$32</f>
        <v>19.8</v>
      </c>
      <c r="AD26" s="15">
        <f>[22]Outubro!$D$33</f>
        <v>22.9</v>
      </c>
      <c r="AE26" s="15">
        <f>[22]Outubro!$D$34</f>
        <v>22.8</v>
      </c>
      <c r="AF26" s="15">
        <f>[22]Outubro!$D$35</f>
        <v>20.6</v>
      </c>
      <c r="AG26" s="19">
        <f t="shared" si="5"/>
        <v>10.8</v>
      </c>
      <c r="AH26" s="89">
        <f t="shared" si="6"/>
        <v>21.329032258064515</v>
      </c>
    </row>
    <row r="27" spans="1:34" ht="17.100000000000001" customHeight="1" x14ac:dyDescent="0.2">
      <c r="A27" s="85" t="s">
        <v>17</v>
      </c>
      <c r="B27" s="82">
        <f>[23]Outubro!$D$5</f>
        <v>17.7</v>
      </c>
      <c r="C27" s="15">
        <f>[23]Outubro!$D$6</f>
        <v>17.399999999999999</v>
      </c>
      <c r="D27" s="15">
        <f>[23]Outubro!$D$7</f>
        <v>8.5</v>
      </c>
      <c r="E27" s="15">
        <f>[23]Outubro!$D$8</f>
        <v>7.1</v>
      </c>
      <c r="F27" s="15">
        <f>[23]Outubro!$D$9</f>
        <v>14.9</v>
      </c>
      <c r="G27" s="15">
        <f>[23]Outubro!$D$10</f>
        <v>19.3</v>
      </c>
      <c r="H27" s="15">
        <f>[23]Outubro!$D$11</f>
        <v>21</v>
      </c>
      <c r="I27" s="15">
        <f>[23]Outubro!$D$12</f>
        <v>16.8</v>
      </c>
      <c r="J27" s="15">
        <f>[23]Outubro!$D$13</f>
        <v>17.899999999999999</v>
      </c>
      <c r="K27" s="15">
        <f>[23]Outubro!$D$14</f>
        <v>21.3</v>
      </c>
      <c r="L27" s="15">
        <f>[23]Outubro!$D$15</f>
        <v>19.899999999999999</v>
      </c>
      <c r="M27" s="15">
        <f>[23]Outubro!$D$16</f>
        <v>21.8</v>
      </c>
      <c r="N27" s="15">
        <f>[23]Outubro!$D$17</f>
        <v>20.100000000000001</v>
      </c>
      <c r="O27" s="15">
        <f>[23]Outubro!$D$18</f>
        <v>17.600000000000001</v>
      </c>
      <c r="P27" s="15">
        <f>[23]Outubro!$D$19</f>
        <v>15.7</v>
      </c>
      <c r="Q27" s="15">
        <f>[23]Outubro!$D$20</f>
        <v>20.399999999999999</v>
      </c>
      <c r="R27" s="15">
        <f>[23]Outubro!$D$21</f>
        <v>21</v>
      </c>
      <c r="S27" s="15">
        <f>[23]Outubro!$D$22</f>
        <v>24.1</v>
      </c>
      <c r="T27" s="15">
        <f>[23]Outubro!$D$23</f>
        <v>20.100000000000001</v>
      </c>
      <c r="U27" s="15">
        <f>[23]Outubro!$D$24</f>
        <v>20</v>
      </c>
      <c r="V27" s="15">
        <f>[23]Outubro!$D$25</f>
        <v>20.8</v>
      </c>
      <c r="W27" s="15">
        <f>[23]Outubro!$D$26</f>
        <v>19</v>
      </c>
      <c r="X27" s="15">
        <f>[23]Outubro!$D$27</f>
        <v>18</v>
      </c>
      <c r="Y27" s="15">
        <f>[23]Outubro!$D$28</f>
        <v>19.7</v>
      </c>
      <c r="Z27" s="15">
        <f>[23]Outubro!$D$29</f>
        <v>21.9</v>
      </c>
      <c r="AA27" s="15">
        <f>[23]Outubro!$D$30</f>
        <v>18.5</v>
      </c>
      <c r="AB27" s="15">
        <f>[23]Outubro!$D$31</f>
        <v>18.7</v>
      </c>
      <c r="AC27" s="15">
        <f>[23]Outubro!$D$32</f>
        <v>19.600000000000001</v>
      </c>
      <c r="AD27" s="15">
        <f>[23]Outubro!$D$33</f>
        <v>20.399999999999999</v>
      </c>
      <c r="AE27" s="15">
        <f>[23]Outubro!$D$34</f>
        <v>18.399999999999999</v>
      </c>
      <c r="AF27" s="15">
        <f>[23]Outubro!$D$35</f>
        <v>16.399999999999999</v>
      </c>
      <c r="AG27" s="19">
        <f t="shared" si="5"/>
        <v>7.1</v>
      </c>
      <c r="AH27" s="89">
        <f t="shared" si="6"/>
        <v>18.516129032258061</v>
      </c>
    </row>
    <row r="28" spans="1:34" ht="17.100000000000001" customHeight="1" x14ac:dyDescent="0.2">
      <c r="A28" s="85" t="s">
        <v>18</v>
      </c>
      <c r="B28" s="82">
        <f>[24]Outubro!$D$5</f>
        <v>19.399999999999999</v>
      </c>
      <c r="C28" s="15">
        <f>[24]Outubro!$D$6</f>
        <v>15.7</v>
      </c>
      <c r="D28" s="15">
        <f>[24]Outubro!$D$7</f>
        <v>14.5</v>
      </c>
      <c r="E28" s="15">
        <f>[24]Outubro!$D$8</f>
        <v>12.9</v>
      </c>
      <c r="F28" s="15">
        <f>[24]Outubro!$D$9</f>
        <v>17.5</v>
      </c>
      <c r="G28" s="15">
        <f>[24]Outubro!$D$10</f>
        <v>21.5</v>
      </c>
      <c r="H28" s="15">
        <f>[24]Outubro!$D$11</f>
        <v>20.3</v>
      </c>
      <c r="I28" s="15">
        <f>[24]Outubro!$D$12</f>
        <v>19.100000000000001</v>
      </c>
      <c r="J28" s="15">
        <f>[24]Outubro!$D$13</f>
        <v>19.3</v>
      </c>
      <c r="K28" s="15">
        <f>[24]Outubro!$D$14</f>
        <v>20.6</v>
      </c>
      <c r="L28" s="15">
        <f>[24]Outubro!$D$15</f>
        <v>19.899999999999999</v>
      </c>
      <c r="M28" s="15">
        <f>[24]Outubro!$D$16</f>
        <v>22.2</v>
      </c>
      <c r="N28" s="15">
        <f>[24]Outubro!$D$17</f>
        <v>21.2</v>
      </c>
      <c r="O28" s="15">
        <f>[24]Outubro!$D$18</f>
        <v>17.3</v>
      </c>
      <c r="P28" s="15">
        <f>[24]Outubro!$D$19</f>
        <v>16.2</v>
      </c>
      <c r="Q28" s="15">
        <f>[24]Outubro!$D$20</f>
        <v>21.7</v>
      </c>
      <c r="R28" s="15">
        <f>[24]Outubro!$D$21</f>
        <v>22.7</v>
      </c>
      <c r="S28" s="15">
        <f>[24]Outubro!$D$22</f>
        <v>20.100000000000001</v>
      </c>
      <c r="T28" s="15">
        <f>[24]Outubro!$D$23</f>
        <v>21.6</v>
      </c>
      <c r="U28" s="15">
        <f>[24]Outubro!$D$24</f>
        <v>19.2</v>
      </c>
      <c r="V28" s="15">
        <f>[24]Outubro!$D$25</f>
        <v>20.3</v>
      </c>
      <c r="W28" s="15">
        <f>[24]Outubro!$D$26</f>
        <v>17.899999999999999</v>
      </c>
      <c r="X28" s="15">
        <f>[24]Outubro!$D$27</f>
        <v>17.7</v>
      </c>
      <c r="Y28" s="15">
        <f>[24]Outubro!$D$28</f>
        <v>19.5</v>
      </c>
      <c r="Z28" s="15">
        <f>[24]Outubro!$D$29</f>
        <v>20.7</v>
      </c>
      <c r="AA28" s="15">
        <f>[24]Outubro!$D$30</f>
        <v>21.8</v>
      </c>
      <c r="AB28" s="15">
        <f>[24]Outubro!$D$31</f>
        <v>20.8</v>
      </c>
      <c r="AC28" s="15">
        <f>[24]Outubro!$D$32</f>
        <v>19.8</v>
      </c>
      <c r="AD28" s="15">
        <f>[24]Outubro!$D$33</f>
        <v>19.5</v>
      </c>
      <c r="AE28" s="15">
        <f>[24]Outubro!$D$34</f>
        <v>17.899999999999999</v>
      </c>
      <c r="AF28" s="15">
        <f>[24]Outubro!$D$35</f>
        <v>17.5</v>
      </c>
      <c r="AG28" s="19">
        <f t="shared" si="5"/>
        <v>12.9</v>
      </c>
      <c r="AH28" s="89">
        <f t="shared" si="6"/>
        <v>19.235483870967737</v>
      </c>
    </row>
    <row r="29" spans="1:34" ht="17.100000000000001" customHeight="1" x14ac:dyDescent="0.2">
      <c r="A29" s="85" t="s">
        <v>19</v>
      </c>
      <c r="B29" s="82">
        <f>[25]Outubro!$D$5</f>
        <v>17.899999999999999</v>
      </c>
      <c r="C29" s="15">
        <f>[25]Outubro!$D$6</f>
        <v>14.9</v>
      </c>
      <c r="D29" s="15">
        <f>[25]Outubro!$D$7</f>
        <v>11.7</v>
      </c>
      <c r="E29" s="15">
        <f>[25]Outubro!$D$8</f>
        <v>15.9</v>
      </c>
      <c r="F29" s="15">
        <f>[25]Outubro!$D$9</f>
        <v>17.7</v>
      </c>
      <c r="G29" s="15">
        <f>[25]Outubro!$D$10</f>
        <v>20.9</v>
      </c>
      <c r="H29" s="15">
        <f>[25]Outubro!$D$11</f>
        <v>18.7</v>
      </c>
      <c r="I29" s="15">
        <f>[25]Outubro!$D$12</f>
        <v>18.5</v>
      </c>
      <c r="J29" s="15">
        <f>[25]Outubro!$D$13</f>
        <v>19</v>
      </c>
      <c r="K29" s="15">
        <f>[25]Outubro!$D$14</f>
        <v>20.399999999999999</v>
      </c>
      <c r="L29" s="15">
        <f>[25]Outubro!$D$15</f>
        <v>22.4</v>
      </c>
      <c r="M29" s="15">
        <f>[25]Outubro!$D$16</f>
        <v>22.2</v>
      </c>
      <c r="N29" s="15">
        <f>[25]Outubro!$D$17</f>
        <v>20.399999999999999</v>
      </c>
      <c r="O29" s="15">
        <f>[25]Outubro!$D$18</f>
        <v>16.7</v>
      </c>
      <c r="P29" s="15">
        <f>[25]Outubro!$D$19</f>
        <v>16.3</v>
      </c>
      <c r="Q29" s="15">
        <f>[25]Outubro!$D$20</f>
        <v>21.5</v>
      </c>
      <c r="R29" s="15">
        <f>[25]Outubro!$D$21</f>
        <v>22.2</v>
      </c>
      <c r="S29" s="15">
        <f>[25]Outubro!$D$22</f>
        <v>21.2</v>
      </c>
      <c r="T29" s="15">
        <f>[25]Outubro!$D$23</f>
        <v>18.399999999999999</v>
      </c>
      <c r="U29" s="15">
        <f>[25]Outubro!$D$24</f>
        <v>19.2</v>
      </c>
      <c r="V29" s="15">
        <f>[25]Outubro!$D$25</f>
        <v>22.8</v>
      </c>
      <c r="W29" s="15">
        <f>[25]Outubro!$D$26</f>
        <v>19.100000000000001</v>
      </c>
      <c r="X29" s="15">
        <f>[25]Outubro!$D$27</f>
        <v>16.2</v>
      </c>
      <c r="Y29" s="15">
        <f>[25]Outubro!$D$28</f>
        <v>20.7</v>
      </c>
      <c r="Z29" s="15">
        <f>[25]Outubro!$D$29</f>
        <v>19.5</v>
      </c>
      <c r="AA29" s="15">
        <f>[25]Outubro!$D$30</f>
        <v>17.8</v>
      </c>
      <c r="AB29" s="15">
        <f>[25]Outubro!$D$31</f>
        <v>20</v>
      </c>
      <c r="AC29" s="15">
        <f>[25]Outubro!$D$32</f>
        <v>20.8</v>
      </c>
      <c r="AD29" s="15">
        <f>[25]Outubro!$D$33</f>
        <v>20.6</v>
      </c>
      <c r="AE29" s="15">
        <f>[25]Outubro!$D$34</f>
        <v>18.5</v>
      </c>
      <c r="AF29" s="15">
        <f>[25]Outubro!$D$35</f>
        <v>18.8</v>
      </c>
      <c r="AG29" s="19">
        <f t="shared" si="5"/>
        <v>11.7</v>
      </c>
      <c r="AH29" s="89">
        <f t="shared" si="6"/>
        <v>19.061290322580643</v>
      </c>
    </row>
    <row r="30" spans="1:34" ht="17.100000000000001" customHeight="1" x14ac:dyDescent="0.2">
      <c r="A30" s="85" t="s">
        <v>31</v>
      </c>
      <c r="B30" s="82">
        <f>[26]Outubro!$D$5</f>
        <v>20</v>
      </c>
      <c r="C30" s="15">
        <f>[26]Outubro!$D$6</f>
        <v>16.7</v>
      </c>
      <c r="D30" s="15">
        <f>[26]Outubro!$D$7</f>
        <v>10.4</v>
      </c>
      <c r="E30" s="15">
        <f>[26]Outubro!$D$8</f>
        <v>8.9</v>
      </c>
      <c r="F30" s="15">
        <f>[26]Outubro!$D$9</f>
        <v>20</v>
      </c>
      <c r="G30" s="15">
        <f>[26]Outubro!$D$10</f>
        <v>23.3</v>
      </c>
      <c r="H30" s="15">
        <f>[26]Outubro!$D$11</f>
        <v>20.3</v>
      </c>
      <c r="I30" s="15">
        <f>[26]Outubro!$D$12</f>
        <v>19.399999999999999</v>
      </c>
      <c r="J30" s="15">
        <f>[26]Outubro!$D$13</f>
        <v>20.2</v>
      </c>
      <c r="K30" s="15">
        <f>[26]Outubro!$D$14</f>
        <v>23.1</v>
      </c>
      <c r="L30" s="15">
        <f>[26]Outubro!$D$15</f>
        <v>23.6</v>
      </c>
      <c r="M30" s="15">
        <f>[26]Outubro!$D$16</f>
        <v>23</v>
      </c>
      <c r="N30" s="15">
        <f>[26]Outubro!$D$17</f>
        <v>20.399999999999999</v>
      </c>
      <c r="O30" s="15">
        <f>[26]Outubro!$D$18</f>
        <v>16.3</v>
      </c>
      <c r="P30" s="15">
        <f>[26]Outubro!$D$19</f>
        <v>15.2</v>
      </c>
      <c r="Q30" s="15">
        <f>[26]Outubro!$D$20</f>
        <v>20.7</v>
      </c>
      <c r="R30" s="15">
        <f>[26]Outubro!$D$21</f>
        <v>22.3</v>
      </c>
      <c r="S30" s="15">
        <f>[26]Outubro!$D$22</f>
        <v>22.9</v>
      </c>
      <c r="T30" s="15">
        <f>[26]Outubro!$D$23</f>
        <v>20.2</v>
      </c>
      <c r="U30" s="15">
        <f>[26]Outubro!$D$24</f>
        <v>20.2</v>
      </c>
      <c r="V30" s="15">
        <f>[26]Outubro!$D$25</f>
        <v>22.1</v>
      </c>
      <c r="W30" s="15">
        <f>[26]Outubro!$D$26</f>
        <v>18.399999999999999</v>
      </c>
      <c r="X30" s="15">
        <f>[26]Outubro!$D$27</f>
        <v>17.100000000000001</v>
      </c>
      <c r="Y30" s="15">
        <f>[26]Outubro!$D$28</f>
        <v>20.6</v>
      </c>
      <c r="Z30" s="15">
        <f>[26]Outubro!$D$29</f>
        <v>22.1</v>
      </c>
      <c r="AA30" s="15">
        <f>[26]Outubro!$D$30</f>
        <v>19.7</v>
      </c>
      <c r="AB30" s="15">
        <f>[26]Outubro!$D$31</f>
        <v>20.100000000000001</v>
      </c>
      <c r="AC30" s="15">
        <f>[26]Outubro!$D$32</f>
        <v>18.7</v>
      </c>
      <c r="AD30" s="15">
        <f>[26]Outubro!$D$33</f>
        <v>19.100000000000001</v>
      </c>
      <c r="AE30" s="15">
        <f>[26]Outubro!$D$34</f>
        <v>18</v>
      </c>
      <c r="AF30" s="15">
        <f>[26]Outubro!$D$35</f>
        <v>17.2</v>
      </c>
      <c r="AG30" s="19">
        <f t="shared" si="5"/>
        <v>8.9</v>
      </c>
      <c r="AH30" s="89">
        <f t="shared" si="6"/>
        <v>19.361290322580647</v>
      </c>
    </row>
    <row r="31" spans="1:34" ht="17.100000000000001" customHeight="1" x14ac:dyDescent="0.2">
      <c r="A31" s="85" t="s">
        <v>46</v>
      </c>
      <c r="B31" s="82">
        <f>[27]Outubro!$D$5</f>
        <v>20.2</v>
      </c>
      <c r="C31" s="15">
        <f>[27]Outubro!$D$6</f>
        <v>17.3</v>
      </c>
      <c r="D31" s="15">
        <f>[27]Outubro!$D$7</f>
        <v>18.5</v>
      </c>
      <c r="E31" s="15">
        <f>[27]Outubro!$D$8</f>
        <v>16.2</v>
      </c>
      <c r="F31" s="15">
        <f>[27]Outubro!$D$9</f>
        <v>19.399999999999999</v>
      </c>
      <c r="G31" s="15">
        <f>[27]Outubro!$D$10</f>
        <v>25.6</v>
      </c>
      <c r="H31" s="15">
        <f>[27]Outubro!$D$11</f>
        <v>24.1</v>
      </c>
      <c r="I31" s="15">
        <f>[27]Outubro!$D$12</f>
        <v>24</v>
      </c>
      <c r="J31" s="15">
        <f>[27]Outubro!$D$13</f>
        <v>22.1</v>
      </c>
      <c r="K31" s="15">
        <f>[27]Outubro!$D$14</f>
        <v>24</v>
      </c>
      <c r="L31" s="15">
        <f>[27]Outubro!$D$15</f>
        <v>23.9</v>
      </c>
      <c r="M31" s="15">
        <f>[27]Outubro!$D$16</f>
        <v>26.8</v>
      </c>
      <c r="N31" s="15">
        <f>[27]Outubro!$D$17</f>
        <v>26.7</v>
      </c>
      <c r="O31" s="15">
        <f>[27]Outubro!$D$18</f>
        <v>17.7</v>
      </c>
      <c r="P31" s="15">
        <f>[27]Outubro!$D$19</f>
        <v>17.399999999999999</v>
      </c>
      <c r="Q31" s="15">
        <f>[27]Outubro!$D$20</f>
        <v>26.1</v>
      </c>
      <c r="R31" s="15">
        <f>[27]Outubro!$D$21</f>
        <v>27.9</v>
      </c>
      <c r="S31" s="15">
        <f>[27]Outubro!$D$22</f>
        <v>28.1</v>
      </c>
      <c r="T31" s="15">
        <f>[27]Outubro!$D$23</f>
        <v>26.8</v>
      </c>
      <c r="U31" s="15">
        <f>[27]Outubro!$D$24</f>
        <v>22.1</v>
      </c>
      <c r="V31" s="15">
        <f>[27]Outubro!$D$25</f>
        <v>24.7</v>
      </c>
      <c r="W31" s="15">
        <f>[27]Outubro!$D$26</f>
        <v>22.7</v>
      </c>
      <c r="X31" s="15">
        <f>[27]Outubro!$D$27</f>
        <v>19.5</v>
      </c>
      <c r="Y31" s="15">
        <f>[27]Outubro!$D$28</f>
        <v>23.8</v>
      </c>
      <c r="Z31" s="15">
        <f>[27]Outubro!$D$29</f>
        <v>25.8</v>
      </c>
      <c r="AA31" s="15">
        <f>[27]Outubro!$D$30</f>
        <v>25.4</v>
      </c>
      <c r="AB31" s="15">
        <f>[27]Outubro!$D$31</f>
        <v>25</v>
      </c>
      <c r="AC31" s="15">
        <f>[27]Outubro!$D$32</f>
        <v>21.3</v>
      </c>
      <c r="AD31" s="15">
        <f>[27]Outubro!$D$33</f>
        <v>20.7</v>
      </c>
      <c r="AE31" s="15">
        <f>[27]Outubro!$D$34</f>
        <v>22.1</v>
      </c>
      <c r="AF31" s="15">
        <f>[27]Outubro!$D$35</f>
        <v>19.600000000000001</v>
      </c>
      <c r="AG31" s="19">
        <f>MIN(B31:AF31)</f>
        <v>16.2</v>
      </c>
      <c r="AH31" s="89">
        <f>AVERAGE(B31:AF31)</f>
        <v>22.758064516129028</v>
      </c>
    </row>
    <row r="32" spans="1:34" ht="17.100000000000001" customHeight="1" thickBot="1" x14ac:dyDescent="0.25">
      <c r="A32" s="105" t="s">
        <v>20</v>
      </c>
      <c r="B32" s="86" t="str">
        <f>[28]Outubro!$D$5</f>
        <v>*</v>
      </c>
      <c r="C32" s="87">
        <f>[28]Outubro!$D$6</f>
        <v>17.5</v>
      </c>
      <c r="D32" s="87">
        <f>[28]Outubro!$D$7</f>
        <v>15</v>
      </c>
      <c r="E32" s="87">
        <f>[28]Outubro!$D$8</f>
        <v>13.9</v>
      </c>
      <c r="F32" s="87">
        <f>[28]Outubro!$D$9</f>
        <v>16.600000000000001</v>
      </c>
      <c r="G32" s="87">
        <f>[28]Outubro!$D$10</f>
        <v>22.7</v>
      </c>
      <c r="H32" s="87">
        <f>[28]Outubro!$D$11</f>
        <v>22.3</v>
      </c>
      <c r="I32" s="87">
        <f>[28]Outubro!$D$12</f>
        <v>19.3</v>
      </c>
      <c r="J32" s="87">
        <f>[28]Outubro!$D$13</f>
        <v>20</v>
      </c>
      <c r="K32" s="87">
        <f>[28]Outubro!$D$14</f>
        <v>22.5</v>
      </c>
      <c r="L32" s="87">
        <f>[28]Outubro!$D$15</f>
        <v>22.6</v>
      </c>
      <c r="M32" s="87">
        <f>[28]Outubro!$D$16</f>
        <v>27.5</v>
      </c>
      <c r="N32" s="87">
        <f>[28]Outubro!$D$17</f>
        <v>24.1</v>
      </c>
      <c r="O32" s="87">
        <f>[28]Outubro!$D$18</f>
        <v>22.8</v>
      </c>
      <c r="P32" s="87">
        <f>[28]Outubro!$D$19</f>
        <v>19.7</v>
      </c>
      <c r="Q32" s="87">
        <f>[28]Outubro!$D$20</f>
        <v>19</v>
      </c>
      <c r="R32" s="87">
        <f>[28]Outubro!$D$21</f>
        <v>20.8</v>
      </c>
      <c r="S32" s="87">
        <f>[28]Outubro!$D$22</f>
        <v>25.3</v>
      </c>
      <c r="T32" s="87">
        <f>[28]Outubro!$D$23</f>
        <v>20.7</v>
      </c>
      <c r="U32" s="87">
        <f>[28]Outubro!$D$24</f>
        <v>20.7</v>
      </c>
      <c r="V32" s="87">
        <f>[28]Outubro!$D$25</f>
        <v>22.7</v>
      </c>
      <c r="W32" s="87">
        <f>[28]Outubro!$D$26</f>
        <v>18.399999999999999</v>
      </c>
      <c r="X32" s="87">
        <f>[28]Outubro!$D$27</f>
        <v>18.8</v>
      </c>
      <c r="Y32" s="87">
        <f>[28]Outubro!$D$28</f>
        <v>18.899999999999999</v>
      </c>
      <c r="Z32" s="87">
        <f>[28]Outubro!$D$29</f>
        <v>21.4</v>
      </c>
      <c r="AA32" s="87">
        <f>[28]Outubro!$D$30</f>
        <v>20.9</v>
      </c>
      <c r="AB32" s="87">
        <f>[28]Outubro!$D$31</f>
        <v>21</v>
      </c>
      <c r="AC32" s="87">
        <f>[28]Outubro!$D$32</f>
        <v>20</v>
      </c>
      <c r="AD32" s="87">
        <f>[28]Outubro!$D$33</f>
        <v>21.8</v>
      </c>
      <c r="AE32" s="87">
        <f>[28]Outubro!$D$34</f>
        <v>18.5</v>
      </c>
      <c r="AF32" s="87">
        <f>[28]Outubro!$D$35</f>
        <v>18.3</v>
      </c>
      <c r="AG32" s="63">
        <f>MIN(B32:AF32)</f>
        <v>13.9</v>
      </c>
      <c r="AH32" s="90">
        <f>AVERAGE(B32:AF32)</f>
        <v>20.45666666666666</v>
      </c>
    </row>
    <row r="33" spans="1:35" s="5" customFormat="1" ht="17.100000000000001" customHeight="1" thickBot="1" x14ac:dyDescent="0.25">
      <c r="A33" s="118" t="s">
        <v>35</v>
      </c>
      <c r="B33" s="119">
        <f t="shared" ref="B33:AG33" si="9">MIN(B5:B32)</f>
        <v>15.4</v>
      </c>
      <c r="C33" s="120">
        <f t="shared" si="9"/>
        <v>14.8</v>
      </c>
      <c r="D33" s="120">
        <f t="shared" si="9"/>
        <v>7.4</v>
      </c>
      <c r="E33" s="120">
        <f t="shared" si="9"/>
        <v>7.1</v>
      </c>
      <c r="F33" s="120">
        <f t="shared" si="9"/>
        <v>12.1</v>
      </c>
      <c r="G33" s="120">
        <f t="shared" si="9"/>
        <v>18</v>
      </c>
      <c r="H33" s="120">
        <f t="shared" si="9"/>
        <v>18.7</v>
      </c>
      <c r="I33" s="120">
        <f t="shared" si="9"/>
        <v>16.8</v>
      </c>
      <c r="J33" s="120">
        <f t="shared" si="9"/>
        <v>17.8</v>
      </c>
      <c r="K33" s="120">
        <f t="shared" si="9"/>
        <v>19.100000000000001</v>
      </c>
      <c r="L33" s="120">
        <f t="shared" si="9"/>
        <v>19.399999999999999</v>
      </c>
      <c r="M33" s="120">
        <f t="shared" si="9"/>
        <v>19.8</v>
      </c>
      <c r="N33" s="120">
        <f t="shared" si="9"/>
        <v>16.5</v>
      </c>
      <c r="O33" s="120">
        <f t="shared" si="9"/>
        <v>14.1</v>
      </c>
      <c r="P33" s="120">
        <f t="shared" si="9"/>
        <v>13.3</v>
      </c>
      <c r="Q33" s="120">
        <f t="shared" si="9"/>
        <v>15.9</v>
      </c>
      <c r="R33" s="120">
        <f t="shared" si="9"/>
        <v>18.100000000000001</v>
      </c>
      <c r="S33" s="120">
        <f t="shared" si="9"/>
        <v>20.100000000000001</v>
      </c>
      <c r="T33" s="120">
        <f t="shared" si="9"/>
        <v>17.899999999999999</v>
      </c>
      <c r="U33" s="120">
        <f t="shared" si="9"/>
        <v>18.3</v>
      </c>
      <c r="V33" s="120">
        <f t="shared" si="9"/>
        <v>18.100000000000001</v>
      </c>
      <c r="W33" s="120">
        <f t="shared" si="9"/>
        <v>15.7</v>
      </c>
      <c r="X33" s="120">
        <f t="shared" si="9"/>
        <v>14.1</v>
      </c>
      <c r="Y33" s="120">
        <f t="shared" si="9"/>
        <v>18.100000000000001</v>
      </c>
      <c r="Z33" s="120">
        <f t="shared" si="9"/>
        <v>19.5</v>
      </c>
      <c r="AA33" s="120">
        <f t="shared" si="9"/>
        <v>16.600000000000001</v>
      </c>
      <c r="AB33" s="120">
        <f t="shared" si="9"/>
        <v>17.2</v>
      </c>
      <c r="AC33" s="120">
        <f t="shared" si="9"/>
        <v>17.399999999999999</v>
      </c>
      <c r="AD33" s="120">
        <f t="shared" si="9"/>
        <v>18.2</v>
      </c>
      <c r="AE33" s="120">
        <f t="shared" si="9"/>
        <v>17.7</v>
      </c>
      <c r="AF33" s="120">
        <f t="shared" si="9"/>
        <v>16.399999999999999</v>
      </c>
      <c r="AG33" s="196">
        <f t="shared" si="9"/>
        <v>7.1</v>
      </c>
      <c r="AH33" s="195">
        <f>AVERAGE(AH5:AH32)</f>
        <v>19.675595238095241</v>
      </c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5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197"/>
    </row>
  </sheetData>
  <sheetProtection password="C6EC" sheet="1" objects="1" scenarios="1"/>
  <mergeCells count="36">
    <mergeCell ref="T35:X35"/>
    <mergeCell ref="T36:X36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16" zoomScale="90" zoomScaleNormal="90" workbookViewId="0">
      <selection activeCell="G45" sqref="G45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thickBot="1" x14ac:dyDescent="0.25">
      <c r="A1" s="209" t="s">
        <v>25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1"/>
    </row>
    <row r="2" spans="1:34" s="4" customFormat="1" ht="20.100000000000001" customHeight="1" thickBot="1" x14ac:dyDescent="0.25">
      <c r="A2" s="212" t="s">
        <v>21</v>
      </c>
      <c r="B2" s="226" t="s">
        <v>130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8"/>
      <c r="AH2" s="7"/>
    </row>
    <row r="3" spans="1:34" s="5" customFormat="1" ht="20.100000000000001" customHeight="1" x14ac:dyDescent="0.2">
      <c r="A3" s="213"/>
      <c r="B3" s="227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131" t="s">
        <v>38</v>
      </c>
      <c r="AH3" s="8"/>
    </row>
    <row r="4" spans="1:34" s="5" customFormat="1" ht="20.100000000000001" customHeight="1" thickBot="1" x14ac:dyDescent="0.25">
      <c r="A4" s="213"/>
      <c r="B4" s="223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124" t="s">
        <v>37</v>
      </c>
      <c r="AH4" s="8"/>
    </row>
    <row r="5" spans="1:34" s="5" customFormat="1" ht="20.100000000000001" customHeight="1" x14ac:dyDescent="0.2">
      <c r="A5" s="85" t="s">
        <v>42</v>
      </c>
      <c r="B5" s="81">
        <f>[1]Outubro!$E$5</f>
        <v>69.958333333333329</v>
      </c>
      <c r="C5" s="56">
        <f>[1]Outubro!$E$6</f>
        <v>89.208333333333329</v>
      </c>
      <c r="D5" s="56">
        <f>[1]Outubro!$E$7</f>
        <v>70.791666666666671</v>
      </c>
      <c r="E5" s="56">
        <f>[1]Outubro!$E$8</f>
        <v>59.583333333333336</v>
      </c>
      <c r="F5" s="56">
        <f>[1]Outubro!$E$9</f>
        <v>60.666666666666664</v>
      </c>
      <c r="G5" s="56">
        <f>[1]Outubro!$E$10</f>
        <v>56.458333333333336</v>
      </c>
      <c r="H5" s="56">
        <f>[1]Outubro!$E$11</f>
        <v>75.916666666666671</v>
      </c>
      <c r="I5" s="56">
        <f>[1]Outubro!$E$12</f>
        <v>72.5</v>
      </c>
      <c r="J5" s="56">
        <f>[1]Outubro!$E$13</f>
        <v>64.25</v>
      </c>
      <c r="K5" s="56">
        <f>[1]Outubro!$E$14</f>
        <v>57.666666666666664</v>
      </c>
      <c r="L5" s="56">
        <f>[1]Outubro!$E$15</f>
        <v>53</v>
      </c>
      <c r="M5" s="56">
        <f>[1]Outubro!$E$16</f>
        <v>50.227272727272727</v>
      </c>
      <c r="N5" s="56" t="str">
        <f>[1]Outubro!$E$17</f>
        <v>*</v>
      </c>
      <c r="O5" s="56" t="str">
        <f>[1]Outubro!$E$18</f>
        <v>*</v>
      </c>
      <c r="P5" s="56" t="str">
        <f>[1]Outubro!$E$19</f>
        <v>*</v>
      </c>
      <c r="Q5" s="56" t="str">
        <f>[1]Outubro!$E$20</f>
        <v>*</v>
      </c>
      <c r="R5" s="56" t="str">
        <f>[1]Outubro!$E$21</f>
        <v>*</v>
      </c>
      <c r="S5" s="56" t="str">
        <f>[1]Outubro!$E$22</f>
        <v>*</v>
      </c>
      <c r="T5" s="56" t="str">
        <f>[1]Outubro!$E$23</f>
        <v>*</v>
      </c>
      <c r="U5" s="56" t="str">
        <f>[1]Outubro!$E$24</f>
        <v>*</v>
      </c>
      <c r="V5" s="56" t="str">
        <f>[1]Outubro!$E$25</f>
        <v>*</v>
      </c>
      <c r="W5" s="56" t="str">
        <f>[1]Outubro!$E$26</f>
        <v>*</v>
      </c>
      <c r="X5" s="56" t="str">
        <f>[1]Outubro!$E$27</f>
        <v>*</v>
      </c>
      <c r="Y5" s="56" t="str">
        <f>[1]Outubro!$E$28</f>
        <v>*</v>
      </c>
      <c r="Z5" s="56" t="str">
        <f>[1]Outubro!$E$29</f>
        <v>*</v>
      </c>
      <c r="AA5" s="56" t="str">
        <f>[1]Outubro!$E$30</f>
        <v>*</v>
      </c>
      <c r="AB5" s="56" t="str">
        <f>[1]Outubro!$E$31</f>
        <v>*</v>
      </c>
      <c r="AC5" s="56" t="str">
        <f>[1]Outubro!$E$32</f>
        <v>*</v>
      </c>
      <c r="AD5" s="56" t="str">
        <f>[1]Outubro!$E$33</f>
        <v>*</v>
      </c>
      <c r="AE5" s="56" t="str">
        <f>[1]Outubro!$E$34</f>
        <v>*</v>
      </c>
      <c r="AF5" s="56" t="str">
        <f>[1]Outubro!$E$35</f>
        <v>*</v>
      </c>
      <c r="AG5" s="147">
        <f>AVERAGE(B5:AF5)</f>
        <v>65.018939393939391</v>
      </c>
      <c r="AH5" s="8"/>
    </row>
    <row r="6" spans="1:34" ht="17.100000000000001" customHeight="1" x14ac:dyDescent="0.2">
      <c r="A6" s="85" t="s">
        <v>0</v>
      </c>
      <c r="B6" s="82">
        <f>[2]Outubro!$E$5</f>
        <v>72.75</v>
      </c>
      <c r="C6" s="15">
        <f>[2]Outubro!$E$6</f>
        <v>78.791666666666671</v>
      </c>
      <c r="D6" s="15">
        <f>[2]Outubro!$E$7</f>
        <v>57.125</v>
      </c>
      <c r="E6" s="15">
        <f>[2]Outubro!$E$8</f>
        <v>45.375</v>
      </c>
      <c r="F6" s="15">
        <f>[2]Outubro!$E$9</f>
        <v>45.541666666666664</v>
      </c>
      <c r="G6" s="15">
        <f>[2]Outubro!$E$10</f>
        <v>42.666666666666664</v>
      </c>
      <c r="H6" s="15">
        <f>[2]Outubro!$E$11</f>
        <v>65.291666666666671</v>
      </c>
      <c r="I6" s="15">
        <f>[2]Outubro!$E$12</f>
        <v>74.041666666666671</v>
      </c>
      <c r="J6" s="15">
        <f>[2]Outubro!$E$13</f>
        <v>64.416666666666671</v>
      </c>
      <c r="K6" s="15">
        <f>[2]Outubro!$E$14</f>
        <v>56.833333333333336</v>
      </c>
      <c r="L6" s="15">
        <f>[2]Outubro!$E$15</f>
        <v>60.25</v>
      </c>
      <c r="M6" s="15">
        <f>[2]Outubro!$E$16</f>
        <v>65.083333333333329</v>
      </c>
      <c r="N6" s="15">
        <f>[2]Outubro!$E$17</f>
        <v>83.166666666666671</v>
      </c>
      <c r="O6" s="15">
        <f>[2]Outubro!$E$18</f>
        <v>80.166666666666671</v>
      </c>
      <c r="P6" s="15">
        <f>[2]Outubro!$E$19</f>
        <v>65.458333333333329</v>
      </c>
      <c r="Q6" s="15">
        <f>[2]Outubro!$E$20</f>
        <v>57.041666666666664</v>
      </c>
      <c r="R6" s="15">
        <f>[2]Outubro!$E$21</f>
        <v>55.416666666666664</v>
      </c>
      <c r="S6" s="15">
        <f>[2]Outubro!$E$22</f>
        <v>50.166666666666664</v>
      </c>
      <c r="T6" s="15">
        <f>[2]Outubro!$E$23</f>
        <v>67</v>
      </c>
      <c r="U6" s="15">
        <f>[2]Outubro!$E$24</f>
        <v>77.833333333333329</v>
      </c>
      <c r="V6" s="15">
        <f>[2]Outubro!$E$25</f>
        <v>75.916666666666671</v>
      </c>
      <c r="W6" s="15">
        <f>[2]Outubro!$E$26</f>
        <v>89.208333333333329</v>
      </c>
      <c r="X6" s="15">
        <f>[2]Outubro!$E$27</f>
        <v>68.958333333333329</v>
      </c>
      <c r="Y6" s="15">
        <f>[2]Outubro!$E$28</f>
        <v>70.25</v>
      </c>
      <c r="Z6" s="15">
        <f>[2]Outubro!$E$29</f>
        <v>68.125</v>
      </c>
      <c r="AA6" s="15">
        <f>[2]Outubro!$E$30</f>
        <v>86.75</v>
      </c>
      <c r="AB6" s="15">
        <f>[2]Outubro!$E$31</f>
        <v>83.625</v>
      </c>
      <c r="AC6" s="15">
        <f>[2]Outubro!$E$32</f>
        <v>81.625</v>
      </c>
      <c r="AD6" s="15">
        <f>[2]Outubro!$E$33</f>
        <v>72.958333333333329</v>
      </c>
      <c r="AE6" s="15">
        <f>[2]Outubro!$E$34</f>
        <v>82.041666666666671</v>
      </c>
      <c r="AF6" s="15">
        <f>[2]Outubro!$E$35</f>
        <v>77.25</v>
      </c>
      <c r="AG6" s="146">
        <f t="shared" ref="AG6:AG19" si="1">AVERAGE(B6:AF6)</f>
        <v>68.423387096774192</v>
      </c>
    </row>
    <row r="7" spans="1:34" ht="17.100000000000001" customHeight="1" x14ac:dyDescent="0.2">
      <c r="A7" s="85" t="s">
        <v>1</v>
      </c>
      <c r="B7" s="82">
        <f>[3]Outubro!$E$5</f>
        <v>60.625</v>
      </c>
      <c r="C7" s="15">
        <f>[3]Outubro!$E$6</f>
        <v>90.375</v>
      </c>
      <c r="D7" s="15">
        <f>[3]Outubro!$E$7</f>
        <v>63.458333333333336</v>
      </c>
      <c r="E7" s="15">
        <f>[3]Outubro!$E$8</f>
        <v>50.458333333333336</v>
      </c>
      <c r="F7" s="15">
        <f>[3]Outubro!$E$9</f>
        <v>55.833333333333336</v>
      </c>
      <c r="G7" s="15">
        <f>[3]Outubro!$E$10</f>
        <v>54.5</v>
      </c>
      <c r="H7" s="15">
        <f>[3]Outubro!$E$11</f>
        <v>65.166666666666671</v>
      </c>
      <c r="I7" s="15">
        <f>[3]Outubro!$E$12</f>
        <v>69.416666666666671</v>
      </c>
      <c r="J7" s="15">
        <f>[3]Outubro!$E$13</f>
        <v>57.125</v>
      </c>
      <c r="K7" s="15">
        <f>[3]Outubro!$E$14</f>
        <v>62.75</v>
      </c>
      <c r="L7" s="15">
        <f>[3]Outubro!$E$15</f>
        <v>59.166666666666664</v>
      </c>
      <c r="M7" s="15">
        <f>[3]Outubro!$E$16</f>
        <v>55.916666666666664</v>
      </c>
      <c r="N7" s="15">
        <f>[3]Outubro!$E$17</f>
        <v>71.375</v>
      </c>
      <c r="O7" s="15">
        <f>[3]Outubro!$E$18</f>
        <v>69.583333333333329</v>
      </c>
      <c r="P7" s="15">
        <f>[3]Outubro!$E$19</f>
        <v>66</v>
      </c>
      <c r="Q7" s="15">
        <f>[3]Outubro!$E$20</f>
        <v>60.333333333333336</v>
      </c>
      <c r="R7" s="15">
        <f>[3]Outubro!$E$21</f>
        <v>48.041666666666664</v>
      </c>
      <c r="S7" s="15">
        <f>[3]Outubro!$E$22</f>
        <v>56.291666666666664</v>
      </c>
      <c r="T7" s="15">
        <f>[3]Outubro!$E$23</f>
        <v>63.125</v>
      </c>
      <c r="U7" s="15">
        <f>[3]Outubro!$E$24</f>
        <v>72</v>
      </c>
      <c r="V7" s="15">
        <f>[3]Outubro!$E$25</f>
        <v>71.083333333333329</v>
      </c>
      <c r="W7" s="15">
        <f>[3]Outubro!$E$26</f>
        <v>83.458333333333329</v>
      </c>
      <c r="X7" s="15">
        <f>[3]Outubro!$E$27</f>
        <v>78.958333333333329</v>
      </c>
      <c r="Y7" s="15">
        <f>[3]Outubro!$E$28</f>
        <v>70.291666666666671</v>
      </c>
      <c r="Z7" s="15">
        <f>[3]Outubro!$E$29</f>
        <v>66.083333333333329</v>
      </c>
      <c r="AA7" s="15">
        <f>[3]Outubro!$E$30</f>
        <v>65.75</v>
      </c>
      <c r="AB7" s="15">
        <f>[3]Outubro!$E$31</f>
        <v>64.217391304347828</v>
      </c>
      <c r="AC7" s="15">
        <f>[3]Outubro!$E$32</f>
        <v>84.666666666666671</v>
      </c>
      <c r="AD7" s="15">
        <f>[3]Outubro!$E$33</f>
        <v>74.375</v>
      </c>
      <c r="AE7" s="15">
        <f>[3]Outubro!$E$34</f>
        <v>72.416666666666671</v>
      </c>
      <c r="AF7" s="15">
        <f>[3]Outubro!$E$35</f>
        <v>79.875</v>
      </c>
      <c r="AG7" s="146">
        <f t="shared" si="1"/>
        <v>66.539270687237035</v>
      </c>
    </row>
    <row r="8" spans="1:34" ht="17.100000000000001" customHeight="1" x14ac:dyDescent="0.2">
      <c r="A8" s="85" t="s">
        <v>70</v>
      </c>
      <c r="B8" s="82">
        <f>[4]Outubro!$E$5</f>
        <v>70.916666666666671</v>
      </c>
      <c r="C8" s="15">
        <f>[4]Outubro!$E$6</f>
        <v>91</v>
      </c>
      <c r="D8" s="15">
        <f>[4]Outubro!$E$7</f>
        <v>58.833333333333336</v>
      </c>
      <c r="E8" s="15">
        <f>[4]Outubro!$E$8</f>
        <v>42.625</v>
      </c>
      <c r="F8" s="15">
        <f>[4]Outubro!$E$9</f>
        <v>46.875</v>
      </c>
      <c r="G8" s="15">
        <f>[4]Outubro!$E$10</f>
        <v>44.458333333333336</v>
      </c>
      <c r="H8" s="15">
        <f>[4]Outubro!$E$11</f>
        <v>70.791666666666671</v>
      </c>
      <c r="I8" s="15">
        <f>[4]Outubro!$E$12</f>
        <v>77.666666666666671</v>
      </c>
      <c r="J8" s="15">
        <f>[4]Outubro!$E$13</f>
        <v>66.375</v>
      </c>
      <c r="K8" s="15">
        <f>[4]Outubro!$E$14</f>
        <v>51.458333333333336</v>
      </c>
      <c r="L8" s="15">
        <f>[4]Outubro!$E$15</f>
        <v>47.166666666666664</v>
      </c>
      <c r="M8" s="15">
        <f>[4]Outubro!$E$16</f>
        <v>39</v>
      </c>
      <c r="N8" s="15">
        <f>[4]Outubro!$E$17</f>
        <v>38.416666666666664</v>
      </c>
      <c r="O8" s="15">
        <f>[4]Outubro!$E$18</f>
        <v>72.708333333333329</v>
      </c>
      <c r="P8" s="15">
        <f>[4]Outubro!$E$19</f>
        <v>63.791666666666664</v>
      </c>
      <c r="Q8" s="15">
        <f>[4]Outubro!$E$20</f>
        <v>54.291666666666664</v>
      </c>
      <c r="R8" s="15">
        <f>[4]Outubro!$E$21</f>
        <v>54.458333333333336</v>
      </c>
      <c r="S8" s="15">
        <f>[4]Outubro!$E$22</f>
        <v>45.708333333333336</v>
      </c>
      <c r="T8" s="15">
        <f>[4]Outubro!$E$23</f>
        <v>51.708333333333336</v>
      </c>
      <c r="U8" s="15">
        <f>[4]Outubro!$E$24</f>
        <v>78.083333333333329</v>
      </c>
      <c r="V8" s="15">
        <f>[4]Outubro!$E$25</f>
        <v>73.208333333333329</v>
      </c>
      <c r="W8" s="15">
        <f>[4]Outubro!$E$26</f>
        <v>90.583333333333329</v>
      </c>
      <c r="X8" s="15">
        <f>[4]Outubro!$E$27</f>
        <v>79.125</v>
      </c>
      <c r="Y8" s="15">
        <f>[4]Outubro!$E$28</f>
        <v>68.416666666666671</v>
      </c>
      <c r="Z8" s="15">
        <f>[4]Outubro!$E$29</f>
        <v>63.041666666666664</v>
      </c>
      <c r="AA8" s="15">
        <f>[4]Outubro!$E$30</f>
        <v>70.291666666666671</v>
      </c>
      <c r="AB8" s="15">
        <f>[4]Outubro!$E$31</f>
        <v>68.333333333333329</v>
      </c>
      <c r="AC8" s="15">
        <f>[4]Outubro!$E$32</f>
        <v>83.291666666666671</v>
      </c>
      <c r="AD8" s="15">
        <f>[4]Outubro!$E$33</f>
        <v>74.75</v>
      </c>
      <c r="AE8" s="15">
        <f>[4]Outubro!$E$34</f>
        <v>84.916666666666671</v>
      </c>
      <c r="AF8" s="15">
        <f>[4]Outubro!$E$35</f>
        <v>80.125</v>
      </c>
      <c r="AG8" s="146">
        <f t="shared" si="1"/>
        <v>64.594086021505376</v>
      </c>
    </row>
    <row r="9" spans="1:34" ht="17.100000000000001" customHeight="1" x14ac:dyDescent="0.2">
      <c r="A9" s="85" t="s">
        <v>43</v>
      </c>
      <c r="B9" s="82">
        <f>[5]Outubro!$E$5</f>
        <v>50.541666666666664</v>
      </c>
      <c r="C9" s="15">
        <f>[5]Outubro!$E$6</f>
        <v>51.125</v>
      </c>
      <c r="D9" s="15">
        <f>[5]Outubro!$E$7</f>
        <v>51.458333333333336</v>
      </c>
      <c r="E9" s="15">
        <f>[5]Outubro!$E$8</f>
        <v>51.5</v>
      </c>
      <c r="F9" s="15">
        <f>[5]Outubro!$E$9</f>
        <v>51.272727272727273</v>
      </c>
      <c r="G9" s="15">
        <f>[5]Outubro!$E$10</f>
        <v>50.647058823529413</v>
      </c>
      <c r="H9" s="15">
        <f>[5]Outubro!$E$11</f>
        <v>49.958333333333336</v>
      </c>
      <c r="I9" s="15">
        <f>[5]Outubro!$E$12</f>
        <v>50.416666666666664</v>
      </c>
      <c r="J9" s="15">
        <f>[5]Outubro!$E$13</f>
        <v>50.19047619047619</v>
      </c>
      <c r="K9" s="15">
        <f>[5]Outubro!$E$14</f>
        <v>49.75</v>
      </c>
      <c r="L9" s="15">
        <f>[5]Outubro!$E$15</f>
        <v>50.315789473684212</v>
      </c>
      <c r="M9" s="15">
        <f>[5]Outubro!$E$16</f>
        <v>50.083333333333336</v>
      </c>
      <c r="N9" s="15">
        <f>[5]Outubro!$E$17</f>
        <v>50.875</v>
      </c>
      <c r="O9" s="15">
        <f>[5]Outubro!$E$18</f>
        <v>51.625</v>
      </c>
      <c r="P9" s="15">
        <f>[5]Outubro!$E$19</f>
        <v>50.916666666666664</v>
      </c>
      <c r="Q9" s="15">
        <f>[5]Outubro!$E$20</f>
        <v>50.857142857142854</v>
      </c>
      <c r="R9" s="15">
        <f>[5]Outubro!$E$21</f>
        <v>50.210526315789473</v>
      </c>
      <c r="S9" s="15">
        <f>[5]Outubro!$E$22</f>
        <v>50.055555555555557</v>
      </c>
      <c r="T9" s="15">
        <f>[5]Outubro!$E$23</f>
        <v>50.434782608695649</v>
      </c>
      <c r="U9" s="15">
        <f>[5]Outubro!$E$24</f>
        <v>51</v>
      </c>
      <c r="V9" s="15">
        <f>[5]Outubro!$E$25</f>
        <v>50.375</v>
      </c>
      <c r="W9" s="15">
        <f>[5]Outubro!$E$26</f>
        <v>50.875</v>
      </c>
      <c r="X9" s="15">
        <f>[5]Outubro!$E$27</f>
        <v>50.708333333333336</v>
      </c>
      <c r="Y9" s="15">
        <f>[5]Outubro!$E$28</f>
        <v>50.458333333333336</v>
      </c>
      <c r="Z9" s="15">
        <f>[5]Outubro!$E$29</f>
        <v>50.041666666666664</v>
      </c>
      <c r="AA9" s="15">
        <f>[5]Outubro!$E$30</f>
        <v>50.391304347826086</v>
      </c>
      <c r="AB9" s="15">
        <f>[5]Outubro!$E$31</f>
        <v>50.833333333333336</v>
      </c>
      <c r="AC9" s="15">
        <f>[5]Outubro!$E$32</f>
        <v>50.625</v>
      </c>
      <c r="AD9" s="15">
        <f>[5]Outubro!$E$33</f>
        <v>50.416666666666664</v>
      </c>
      <c r="AE9" s="15">
        <f>[5]Outubro!$E$34</f>
        <v>50.458333333333336</v>
      </c>
      <c r="AF9" s="15">
        <f>[5]Outubro!$E$35</f>
        <v>50.833333333333336</v>
      </c>
      <c r="AG9" s="146">
        <f t="shared" si="1"/>
        <v>50.620979465981492</v>
      </c>
    </row>
    <row r="10" spans="1:34" ht="17.100000000000001" customHeight="1" x14ac:dyDescent="0.2">
      <c r="A10" s="85" t="s">
        <v>2</v>
      </c>
      <c r="B10" s="82">
        <f>[6]Outubro!$E$5</f>
        <v>60.75</v>
      </c>
      <c r="C10" s="15">
        <f>[6]Outubro!$E$6</f>
        <v>86.958333333333329</v>
      </c>
      <c r="D10" s="15">
        <f>[6]Outubro!$E$7</f>
        <v>66.416666666666671</v>
      </c>
      <c r="E10" s="15">
        <f>[6]Outubro!$E$8</f>
        <v>35.583333333333336</v>
      </c>
      <c r="F10" s="15">
        <f>[6]Outubro!$E$9</f>
        <v>41.625</v>
      </c>
      <c r="G10" s="15">
        <f>[6]Outubro!$E$10</f>
        <v>45.791666666666664</v>
      </c>
      <c r="H10" s="15">
        <f>[6]Outubro!$E$11</f>
        <v>63.5</v>
      </c>
      <c r="I10" s="15">
        <f>[6]Outubro!$E$12</f>
        <v>71.125</v>
      </c>
      <c r="J10" s="15">
        <f>[6]Outubro!$E$13</f>
        <v>55.083333333333336</v>
      </c>
      <c r="K10" s="15">
        <f>[6]Outubro!$E$14</f>
        <v>53.708333333333336</v>
      </c>
      <c r="L10" s="15">
        <f>[6]Outubro!$E$15</f>
        <v>51.833333333333336</v>
      </c>
      <c r="M10" s="15">
        <f>[6]Outubro!$E$16</f>
        <v>47</v>
      </c>
      <c r="N10" s="15">
        <f>[6]Outubro!$E$17</f>
        <v>58.333333333333336</v>
      </c>
      <c r="O10" s="15">
        <f>[6]Outubro!$E$18</f>
        <v>78.791666666666671</v>
      </c>
      <c r="P10" s="15">
        <f>[6]Outubro!$E$19</f>
        <v>67.375</v>
      </c>
      <c r="Q10" s="15">
        <f>[6]Outubro!$E$20</f>
        <v>54.166666666666664</v>
      </c>
      <c r="R10" s="15">
        <f>[6]Outubro!$E$21</f>
        <v>46</v>
      </c>
      <c r="S10" s="15">
        <f>[6]Outubro!$E$22</f>
        <v>62.625</v>
      </c>
      <c r="T10" s="15">
        <f>[6]Outubro!$E$23</f>
        <v>58.541666666666664</v>
      </c>
      <c r="U10" s="15">
        <f>[6]Outubro!$E$24</f>
        <v>77.333333333333329</v>
      </c>
      <c r="V10" s="15">
        <f>[6]Outubro!$E$25</f>
        <v>70.291666666666671</v>
      </c>
      <c r="W10" s="15">
        <f>[6]Outubro!$E$26</f>
        <v>81.916666666666671</v>
      </c>
      <c r="X10" s="15">
        <f>[6]Outubro!$E$27</f>
        <v>75.208333333333329</v>
      </c>
      <c r="Y10" s="15">
        <f>[6]Outubro!$E$28</f>
        <v>64.333333333333329</v>
      </c>
      <c r="Z10" s="15">
        <f>[6]Outubro!$E$29</f>
        <v>60.375</v>
      </c>
      <c r="AA10" s="15">
        <f>[6]Outubro!$E$30</f>
        <v>66.541666666666671</v>
      </c>
      <c r="AB10" s="15">
        <f>[6]Outubro!$E$31</f>
        <v>61.541666666666664</v>
      </c>
      <c r="AC10" s="15">
        <f>[6]Outubro!$E$32</f>
        <v>74.875</v>
      </c>
      <c r="AD10" s="15">
        <f>[6]Outubro!$E$33</f>
        <v>75.208333333333329</v>
      </c>
      <c r="AE10" s="15">
        <f>[6]Outubro!$E$34</f>
        <v>76.666666666666671</v>
      </c>
      <c r="AF10" s="15">
        <f>[6]Outubro!$E$35</f>
        <v>80.25</v>
      </c>
      <c r="AG10" s="146">
        <f t="shared" si="1"/>
        <v>63.540322580645167</v>
      </c>
    </row>
    <row r="11" spans="1:34" ht="17.100000000000001" customHeight="1" x14ac:dyDescent="0.2">
      <c r="A11" s="85" t="s">
        <v>3</v>
      </c>
      <c r="B11" s="82">
        <f>[7]Outubro!$E$5</f>
        <v>58.875</v>
      </c>
      <c r="C11" s="15">
        <f>[7]Outubro!$E$6</f>
        <v>76.625</v>
      </c>
      <c r="D11" s="15">
        <f>[7]Outubro!$E$7</f>
        <v>64.125</v>
      </c>
      <c r="E11" s="15">
        <f>[7]Outubro!$E$8</f>
        <v>51.416666666666664</v>
      </c>
      <c r="F11" s="15">
        <f>[7]Outubro!$E$9</f>
        <v>56.041666666666664</v>
      </c>
      <c r="G11" s="15">
        <f>[7]Outubro!$E$10</f>
        <v>54.041666666666664</v>
      </c>
      <c r="H11" s="15">
        <f>[7]Outubro!$E$11</f>
        <v>55.041666666666664</v>
      </c>
      <c r="I11" s="15">
        <f>[7]Outubro!$E$12</f>
        <v>58.583333333333336</v>
      </c>
      <c r="J11" s="15">
        <f>[7]Outubro!$E$13</f>
        <v>53.5</v>
      </c>
      <c r="K11" s="15">
        <f>[7]Outubro!$E$14</f>
        <v>47.041666666666664</v>
      </c>
      <c r="L11" s="15">
        <f>[7]Outubro!$E$15</f>
        <v>44.25</v>
      </c>
      <c r="M11" s="15">
        <f>[7]Outubro!$E$16</f>
        <v>35</v>
      </c>
      <c r="N11" s="15">
        <f>[7]Outubro!$E$17</f>
        <v>33.5</v>
      </c>
      <c r="O11" s="15">
        <f>[7]Outubro!$E$18</f>
        <v>50.958333333333336</v>
      </c>
      <c r="P11" s="15">
        <f>[7]Outubro!$E$19</f>
        <v>53.833333333333336</v>
      </c>
      <c r="Q11" s="15">
        <f>[7]Outubro!$E$20</f>
        <v>46.958333333333336</v>
      </c>
      <c r="R11" s="15">
        <f>[7]Outubro!$E$21</f>
        <v>39.083333333333336</v>
      </c>
      <c r="S11" s="15">
        <f>[7]Outubro!$E$22</f>
        <v>37.916666666666664</v>
      </c>
      <c r="T11" s="15">
        <f>[7]Outubro!$E$23</f>
        <v>43.916666666666664</v>
      </c>
      <c r="U11" s="15">
        <f>[7]Outubro!$E$24</f>
        <v>75.291666666666671</v>
      </c>
      <c r="V11" s="15">
        <f>[7]Outubro!$E$25</f>
        <v>64.291666666666671</v>
      </c>
      <c r="W11" s="15">
        <f>[7]Outubro!$E$26</f>
        <v>84.916666666666671</v>
      </c>
      <c r="X11" s="15">
        <f>[7]Outubro!$E$27</f>
        <v>58.4375</v>
      </c>
      <c r="Y11" s="15">
        <f>[7]Outubro!$E$28</f>
        <v>59.208333333333336</v>
      </c>
      <c r="Z11" s="15">
        <f>[7]Outubro!$E$29</f>
        <v>52.666666666666664</v>
      </c>
      <c r="AA11" s="15">
        <f>[7]Outubro!$E$30</f>
        <v>57</v>
      </c>
      <c r="AB11" s="15">
        <f>[7]Outubro!$E$31</f>
        <v>66.208333333333329</v>
      </c>
      <c r="AC11" s="15">
        <f>[7]Outubro!$E$32</f>
        <v>72.125</v>
      </c>
      <c r="AD11" s="15">
        <f>[7]Outubro!$E$33</f>
        <v>68.875</v>
      </c>
      <c r="AE11" s="15">
        <f>[7]Outubro!$E$34</f>
        <v>69.166666666666671</v>
      </c>
      <c r="AF11" s="15">
        <f>[7]Outubro!$E$35</f>
        <v>74.541666666666671</v>
      </c>
      <c r="AG11" s="146">
        <f t="shared" si="1"/>
        <v>56.885080645161295</v>
      </c>
    </row>
    <row r="12" spans="1:34" ht="17.100000000000001" customHeight="1" x14ac:dyDescent="0.2">
      <c r="A12" s="85" t="s">
        <v>4</v>
      </c>
      <c r="B12" s="82">
        <f>[8]Outubro!$E$5</f>
        <v>63.5</v>
      </c>
      <c r="C12" s="15">
        <f>[8]Outubro!$E$6</f>
        <v>82.333333333333329</v>
      </c>
      <c r="D12" s="15">
        <f>[8]Outubro!$E$7</f>
        <v>80.916666666666671</v>
      </c>
      <c r="E12" s="15">
        <f>[8]Outubro!$E$8</f>
        <v>51.333333333333336</v>
      </c>
      <c r="F12" s="15">
        <f>[8]Outubro!$E$9</f>
        <v>53.625</v>
      </c>
      <c r="G12" s="15">
        <f>[8]Outubro!$E$10</f>
        <v>57.5</v>
      </c>
      <c r="H12" s="15">
        <f>[8]Outubro!$E$11</f>
        <v>58.833333333333336</v>
      </c>
      <c r="I12" s="15">
        <f>[8]Outubro!$E$12</f>
        <v>66.708333333333329</v>
      </c>
      <c r="J12" s="15">
        <f>[8]Outubro!$E$13</f>
        <v>59.208333333333336</v>
      </c>
      <c r="K12" s="15">
        <f>[8]Outubro!$E$14</f>
        <v>47.333333333333336</v>
      </c>
      <c r="L12" s="15">
        <f>[8]Outubro!$E$15</f>
        <v>39.083333333333336</v>
      </c>
      <c r="M12" s="15">
        <f>[8]Outubro!$E$16</f>
        <v>26.708333333333332</v>
      </c>
      <c r="N12" s="15">
        <f>[8]Outubro!$E$17</f>
        <v>41.208333333333336</v>
      </c>
      <c r="O12" s="15">
        <f>[8]Outubro!$E$18</f>
        <v>68.291666666666671</v>
      </c>
      <c r="P12" s="15">
        <f>[8]Outubro!$E$19</f>
        <v>68.166666666666671</v>
      </c>
      <c r="Q12" s="15">
        <f>[8]Outubro!$E$20</f>
        <v>54</v>
      </c>
      <c r="R12" s="15">
        <f>[8]Outubro!$E$21</f>
        <v>43.5</v>
      </c>
      <c r="S12" s="15">
        <f>[8]Outubro!$E$22</f>
        <v>53.625</v>
      </c>
      <c r="T12" s="15">
        <f>[8]Outubro!$E$23</f>
        <v>60.916666666666664</v>
      </c>
      <c r="U12" s="15">
        <f>[8]Outubro!$E$24</f>
        <v>82.75</v>
      </c>
      <c r="V12" s="15">
        <f>[8]Outubro!$E$25</f>
        <v>70.166666666666671</v>
      </c>
      <c r="W12" s="15">
        <f>[8]Outubro!$E$26</f>
        <v>83.625</v>
      </c>
      <c r="X12" s="15">
        <f>[8]Outubro!$E$27</f>
        <v>74.208333333333329</v>
      </c>
      <c r="Y12" s="15">
        <f>[8]Outubro!$E$28</f>
        <v>65.291666666666671</v>
      </c>
      <c r="Z12" s="15">
        <f>[8]Outubro!$E$29</f>
        <v>53.666666666666664</v>
      </c>
      <c r="AA12" s="15">
        <f>[8]Outubro!$E$30</f>
        <v>54.75</v>
      </c>
      <c r="AB12" s="15">
        <f>[8]Outubro!$E$31</f>
        <v>58.333333333333336</v>
      </c>
      <c r="AC12" s="15">
        <f>[8]Outubro!$E$32</f>
        <v>67</v>
      </c>
      <c r="AD12" s="15">
        <f>[8]Outubro!$E$33</f>
        <v>75.5</v>
      </c>
      <c r="AE12" s="15">
        <f>[8]Outubro!$E$34</f>
        <v>67.208333333333329</v>
      </c>
      <c r="AF12" s="15">
        <f>[8]Outubro!$E$35</f>
        <v>87.208333333333329</v>
      </c>
      <c r="AG12" s="146">
        <f t="shared" si="1"/>
        <v>61.822580645161288</v>
      </c>
    </row>
    <row r="13" spans="1:34" ht="17.100000000000001" customHeight="1" x14ac:dyDescent="0.2">
      <c r="A13" s="85" t="s">
        <v>5</v>
      </c>
      <c r="B13" s="82">
        <f>[9]Outubro!$E$5</f>
        <v>55.38095238095238</v>
      </c>
      <c r="C13" s="15">
        <f>[9]Outubro!$E$6</f>
        <v>65.222222222222229</v>
      </c>
      <c r="D13" s="15">
        <f>[9]Outubro!$E$7</f>
        <v>57.46153846153846</v>
      </c>
      <c r="E13" s="15">
        <f>[9]Outubro!$E$8</f>
        <v>45.833333333333336</v>
      </c>
      <c r="F13" s="15">
        <f>[9]Outubro!$E$9</f>
        <v>52.916666666666664</v>
      </c>
      <c r="G13" s="15">
        <f>[9]Outubro!$E$10</f>
        <v>50.521739130434781</v>
      </c>
      <c r="H13" s="15">
        <f>[9]Outubro!$E$11</f>
        <v>53.789473684210527</v>
      </c>
      <c r="I13" s="15">
        <f>[9]Outubro!$E$12</f>
        <v>62.4375</v>
      </c>
      <c r="J13" s="15">
        <f>[9]Outubro!$E$13</f>
        <v>54.666666666666664</v>
      </c>
      <c r="K13" s="15">
        <f>[9]Outubro!$E$14</f>
        <v>54</v>
      </c>
      <c r="L13" s="15">
        <f>[9]Outubro!$E$15</f>
        <v>49.5</v>
      </c>
      <c r="M13" s="15">
        <f>[9]Outubro!$E$16</f>
        <v>48.666666666666664</v>
      </c>
      <c r="N13" s="15">
        <f>[9]Outubro!$E$17</f>
        <v>59.5</v>
      </c>
      <c r="O13" s="15">
        <f>[9]Outubro!$E$18</f>
        <v>62.466666666666669</v>
      </c>
      <c r="P13" s="15">
        <f>[9]Outubro!$E$19</f>
        <v>56.05263157894737</v>
      </c>
      <c r="Q13" s="15">
        <f>[9]Outubro!$E$20</f>
        <v>54.157894736842103</v>
      </c>
      <c r="R13" s="15">
        <f>[9]Outubro!$E$21</f>
        <v>50.823529411764703</v>
      </c>
      <c r="S13" s="15">
        <f>[9]Outubro!$E$22</f>
        <v>51.235294117647058</v>
      </c>
      <c r="T13" s="15">
        <f>[9]Outubro!$E$23</f>
        <v>45.8125</v>
      </c>
      <c r="U13" s="15">
        <f>[9]Outubro!$E$24</f>
        <v>75.307692307692307</v>
      </c>
      <c r="V13" s="15">
        <f>[9]Outubro!$E$25</f>
        <v>63.642857142857146</v>
      </c>
      <c r="W13" s="15">
        <f>[9]Outubro!$E$26</f>
        <v>80.466666666666669</v>
      </c>
      <c r="X13" s="15">
        <f>[9]Outubro!$E$27</f>
        <v>66.307692307692307</v>
      </c>
      <c r="Y13" s="15">
        <f>[9]Outubro!$E$28</f>
        <v>66.583333333333329</v>
      </c>
      <c r="Z13" s="15">
        <f>[9]Outubro!$E$29</f>
        <v>58.333333333333336</v>
      </c>
      <c r="AA13" s="15">
        <f>[9]Outubro!$E$30</f>
        <v>56.391304347826086</v>
      </c>
      <c r="AB13" s="15">
        <f>[9]Outubro!$E$31</f>
        <v>59.428571428571431</v>
      </c>
      <c r="AC13" s="15">
        <f>[9]Outubro!$E$32</f>
        <v>79.083333333333329</v>
      </c>
      <c r="AD13" s="15">
        <f>[9]Outubro!$E$33</f>
        <v>67.714285714285708</v>
      </c>
      <c r="AE13" s="15">
        <f>[9]Outubro!$E$34</f>
        <v>64.083333333333329</v>
      </c>
      <c r="AF13" s="15">
        <f>[9]Outubro!$E$35</f>
        <v>76.833333333333329</v>
      </c>
      <c r="AG13" s="146">
        <f t="shared" si="1"/>
        <v>59.503903622800578</v>
      </c>
    </row>
    <row r="14" spans="1:34" ht="17.100000000000001" customHeight="1" x14ac:dyDescent="0.2">
      <c r="A14" s="85" t="s">
        <v>45</v>
      </c>
      <c r="B14" s="82">
        <f>[10]Outubro!$E$5</f>
        <v>64.652173913043484</v>
      </c>
      <c r="C14" s="15">
        <f>[10]Outubro!$E$6</f>
        <v>80.904761904761898</v>
      </c>
      <c r="D14" s="15">
        <f>[10]Outubro!$E$7</f>
        <v>76.7</v>
      </c>
      <c r="E14" s="15">
        <f>[10]Outubro!$E$8</f>
        <v>51.136363636363633</v>
      </c>
      <c r="F14" s="15">
        <f>[10]Outubro!$E$9</f>
        <v>56.043478260869563</v>
      </c>
      <c r="G14" s="15">
        <f>[10]Outubro!$E$10</f>
        <v>64.869565217391298</v>
      </c>
      <c r="H14" s="15">
        <f>[10]Outubro!$E$11</f>
        <v>62.347826086956523</v>
      </c>
      <c r="I14" s="15">
        <f>[10]Outubro!$E$12</f>
        <v>65.952380952380949</v>
      </c>
      <c r="J14" s="15">
        <f>[10]Outubro!$E$13</f>
        <v>57.260869565217391</v>
      </c>
      <c r="K14" s="15">
        <f>[10]Outubro!$E$14</f>
        <v>55.409090909090907</v>
      </c>
      <c r="L14" s="15">
        <f>[10]Outubro!$E$15</f>
        <v>49.045454545454547</v>
      </c>
      <c r="M14" s="15">
        <f>[10]Outubro!$E$16</f>
        <v>40.136363636363633</v>
      </c>
      <c r="N14" s="15">
        <f>[10]Outubro!$E$17</f>
        <v>44.652173913043477</v>
      </c>
      <c r="O14" s="15">
        <f>[10]Outubro!$E$18</f>
        <v>65.428571428571431</v>
      </c>
      <c r="P14" s="15">
        <f>[10]Outubro!$E$19</f>
        <v>66.260869565217391</v>
      </c>
      <c r="Q14" s="15">
        <f>[10]Outubro!$E$20</f>
        <v>47.913043478260867</v>
      </c>
      <c r="R14" s="15">
        <f>[10]Outubro!$E$21</f>
        <v>43.913043478260867</v>
      </c>
      <c r="S14" s="15">
        <f>[10]Outubro!$E$22</f>
        <v>56.636363636363633</v>
      </c>
      <c r="T14" s="15">
        <f>[10]Outubro!$E$23</f>
        <v>59.043478260869563</v>
      </c>
      <c r="U14" s="15">
        <f>[10]Outubro!$E$24</f>
        <v>80.318181818181813</v>
      </c>
      <c r="V14" s="15">
        <f>[10]Outubro!$E$25</f>
        <v>71.260869565217391</v>
      </c>
      <c r="W14" s="15">
        <f>[10]Outubro!$E$26</f>
        <v>83.681818181818187</v>
      </c>
      <c r="X14" s="15">
        <f>[10]Outubro!$E$27</f>
        <v>68.954545454545453</v>
      </c>
      <c r="Y14" s="15">
        <f>[10]Outubro!$E$28</f>
        <v>67.869565217391298</v>
      </c>
      <c r="Z14" s="15">
        <f>[10]Outubro!$E$29</f>
        <v>56.363636363636367</v>
      </c>
      <c r="AA14" s="15">
        <f>[10]Outubro!$E$30</f>
        <v>54.772727272727273</v>
      </c>
      <c r="AB14" s="15">
        <f>[10]Outubro!$E$31</f>
        <v>53.409090909090907</v>
      </c>
      <c r="AC14" s="15">
        <f>[10]Outubro!$E$32</f>
        <v>70.304347826086953</v>
      </c>
      <c r="AD14" s="15">
        <f>[10]Outubro!$E$33</f>
        <v>70.590909090909093</v>
      </c>
      <c r="AE14" s="15">
        <f>[10]Outubro!$E$34</f>
        <v>62.81818181818182</v>
      </c>
      <c r="AF14" s="15">
        <f>[10]Outubro!$E$35</f>
        <v>81.909090909090907</v>
      </c>
      <c r="AG14" s="146">
        <f>AVERAGE(B14:AF14)</f>
        <v>62.276091510172854</v>
      </c>
    </row>
    <row r="15" spans="1:34" ht="17.100000000000001" customHeight="1" x14ac:dyDescent="0.2">
      <c r="A15" s="85" t="s">
        <v>6</v>
      </c>
      <c r="B15" s="82">
        <f>[11]Outubro!$E$5</f>
        <v>63.166666666666664</v>
      </c>
      <c r="C15" s="15">
        <f>[11]Outubro!$E$6</f>
        <v>86.958333333333329</v>
      </c>
      <c r="D15" s="15">
        <f>[11]Outubro!$E$7</f>
        <v>76.833333333333329</v>
      </c>
      <c r="E15" s="15">
        <f>[11]Outubro!$E$8</f>
        <v>55.333333333333336</v>
      </c>
      <c r="F15" s="15">
        <f>[11]Outubro!$E$9</f>
        <v>59.5</v>
      </c>
      <c r="G15" s="15">
        <f>[11]Outubro!$E$10</f>
        <v>61.625</v>
      </c>
      <c r="H15" s="15">
        <f>[11]Outubro!$E$11</f>
        <v>73.041666666666671</v>
      </c>
      <c r="I15" s="15">
        <f>[11]Outubro!$E$12</f>
        <v>67.041666666666671</v>
      </c>
      <c r="J15" s="15">
        <f>[11]Outubro!$E$13</f>
        <v>61.5</v>
      </c>
      <c r="K15" s="15">
        <f>[11]Outubro!$E$14</f>
        <v>56.833333333333336</v>
      </c>
      <c r="L15" s="15">
        <f>[11]Outubro!$E$15</f>
        <v>65.375</v>
      </c>
      <c r="M15" s="15">
        <f>[11]Outubro!$E$16</f>
        <v>67.666666666666671</v>
      </c>
      <c r="N15" s="15">
        <f>[11]Outubro!$E$17</f>
        <v>63.666666666666664</v>
      </c>
      <c r="O15" s="15">
        <f>[11]Outubro!$E$18</f>
        <v>75.916666666666671</v>
      </c>
      <c r="P15" s="15">
        <f>[11]Outubro!$E$19</f>
        <v>65.75</v>
      </c>
      <c r="Q15" s="15">
        <f>[11]Outubro!$E$20</f>
        <v>58.625</v>
      </c>
      <c r="R15" s="15">
        <f>[11]Outubro!$E$21</f>
        <v>57.083333333333336</v>
      </c>
      <c r="S15" s="15">
        <f>[11]Outubro!$E$22</f>
        <v>74.666666666666671</v>
      </c>
      <c r="T15" s="15">
        <f>[11]Outubro!$E$23</f>
        <v>73.5</v>
      </c>
      <c r="U15" s="15">
        <f>[11]Outubro!$E$24</f>
        <v>82.375</v>
      </c>
      <c r="V15" s="15">
        <f>[11]Outubro!$E$25</f>
        <v>80.791666666666671</v>
      </c>
      <c r="W15" s="15">
        <f>[11]Outubro!$E$26</f>
        <v>81.125</v>
      </c>
      <c r="X15" s="15">
        <f>[11]Outubro!$E$27</f>
        <v>68.708333333333329</v>
      </c>
      <c r="Y15" s="15">
        <f>[11]Outubro!$E$28</f>
        <v>65.208333333333329</v>
      </c>
      <c r="Z15" s="15">
        <f>[11]Outubro!$E$29</f>
        <v>60.541666666666664</v>
      </c>
      <c r="AA15" s="15">
        <f>[11]Outubro!$E$30</f>
        <v>61.375</v>
      </c>
      <c r="AB15" s="15">
        <f>[11]Outubro!$E$31</f>
        <v>67.875</v>
      </c>
      <c r="AC15" s="15">
        <f>[11]Outubro!$E$32</f>
        <v>72.416666666666671</v>
      </c>
      <c r="AD15" s="15">
        <f>[11]Outubro!$E$33</f>
        <v>77.833333333333329</v>
      </c>
      <c r="AE15" s="15">
        <f>[11]Outubro!$E$34</f>
        <v>72.708333333333329</v>
      </c>
      <c r="AF15" s="15">
        <f>[11]Outubro!$E$35</f>
        <v>91.375</v>
      </c>
      <c r="AG15" s="146">
        <f t="shared" si="1"/>
        <v>69.239247311827953</v>
      </c>
    </row>
    <row r="16" spans="1:34" ht="17.100000000000001" customHeight="1" x14ac:dyDescent="0.2">
      <c r="A16" s="85" t="s">
        <v>7</v>
      </c>
      <c r="B16" s="82">
        <f>[12]Outubro!$E$5</f>
        <v>72.875</v>
      </c>
      <c r="C16" s="15">
        <f>[12]Outubro!$E$6</f>
        <v>83.166666666666671</v>
      </c>
      <c r="D16" s="15">
        <f>[12]Outubro!$E$7</f>
        <v>53.333333333333336</v>
      </c>
      <c r="E16" s="15">
        <f>[12]Outubro!$E$8</f>
        <v>37.333333333333336</v>
      </c>
      <c r="F16" s="15">
        <f>[12]Outubro!$E$9</f>
        <v>44.041666666666664</v>
      </c>
      <c r="G16" s="15">
        <f>[12]Outubro!$E$10</f>
        <v>46.666666666666664</v>
      </c>
      <c r="H16" s="15">
        <f>[12]Outubro!$E$11</f>
        <v>69.708333333333329</v>
      </c>
      <c r="I16" s="15">
        <f>[12]Outubro!$E$12</f>
        <v>79.291666666666671</v>
      </c>
      <c r="J16" s="15">
        <f>[12]Outubro!$E$13</f>
        <v>68.333333333333329</v>
      </c>
      <c r="K16" s="15">
        <f>[12]Outubro!$E$14</f>
        <v>60.625</v>
      </c>
      <c r="L16" s="15">
        <f>[12]Outubro!$E$15</f>
        <v>58.875</v>
      </c>
      <c r="M16" s="15">
        <f>[12]Outubro!$E$16</f>
        <v>51.916666666666664</v>
      </c>
      <c r="N16" s="15">
        <f>[12]Outubro!$E$17</f>
        <v>68</v>
      </c>
      <c r="O16" s="15">
        <f>[12]Outubro!$E$18</f>
        <v>77.25</v>
      </c>
      <c r="P16" s="15">
        <f>[12]Outubro!$E$19</f>
        <v>65.291666666666671</v>
      </c>
      <c r="Q16" s="15">
        <f>[12]Outubro!$E$20</f>
        <v>58.291666666666664</v>
      </c>
      <c r="R16" s="15">
        <f>[12]Outubro!$E$21</f>
        <v>54.833333333333336</v>
      </c>
      <c r="S16" s="15">
        <f>[12]Outubro!$E$22</f>
        <v>49.708333333333336</v>
      </c>
      <c r="T16" s="15">
        <f>[12]Outubro!$E$23</f>
        <v>70.458333333333329</v>
      </c>
      <c r="U16" s="15">
        <f>[12]Outubro!$E$24</f>
        <v>76.833333333333329</v>
      </c>
      <c r="V16" s="15">
        <f>[12]Outubro!$E$25</f>
        <v>69.75</v>
      </c>
      <c r="W16" s="15">
        <f>[12]Outubro!$E$26</f>
        <v>90.125</v>
      </c>
      <c r="X16" s="15">
        <f>[12]Outubro!$E$27</f>
        <v>75.833333333333329</v>
      </c>
      <c r="Y16" s="15">
        <f>[12]Outubro!$E$28</f>
        <v>66.583333333333329</v>
      </c>
      <c r="Z16" s="15">
        <f>[12]Outubro!$E$29</f>
        <v>66</v>
      </c>
      <c r="AA16" s="15">
        <f>[12]Outubro!$E$30</f>
        <v>76.875</v>
      </c>
      <c r="AB16" s="15">
        <f>[12]Outubro!$E$31</f>
        <v>79.125</v>
      </c>
      <c r="AC16" s="15">
        <f>[12]Outubro!$E$32</f>
        <v>83.958333333333329</v>
      </c>
      <c r="AD16" s="15">
        <f>[12]Outubro!$E$33</f>
        <v>78.75</v>
      </c>
      <c r="AE16" s="15">
        <f>[12]Outubro!$E$34</f>
        <v>84.583333333333329</v>
      </c>
      <c r="AF16" s="15">
        <f>[12]Outubro!$E$35</f>
        <v>81.5</v>
      </c>
      <c r="AG16" s="146">
        <f t="shared" si="1"/>
        <v>67.739247311827938</v>
      </c>
    </row>
    <row r="17" spans="1:33" ht="17.100000000000001" customHeight="1" x14ac:dyDescent="0.2">
      <c r="A17" s="85" t="s">
        <v>8</v>
      </c>
      <c r="B17" s="82">
        <f>[13]Outubro!$E$5</f>
        <v>79.291666666666671</v>
      </c>
      <c r="C17" s="15">
        <f>[13]Outubro!$E$6</f>
        <v>81.041666666666671</v>
      </c>
      <c r="D17" s="15">
        <f>[13]Outubro!$E$7</f>
        <v>57.833333333333336</v>
      </c>
      <c r="E17" s="15">
        <f>[13]Outubro!$E$8</f>
        <v>44.958333333333336</v>
      </c>
      <c r="F17" s="15">
        <f>[13]Outubro!$E$9</f>
        <v>49.333333333333336</v>
      </c>
      <c r="G17" s="15">
        <f>[13]Outubro!$E$10</f>
        <v>54.833333333333336</v>
      </c>
      <c r="H17" s="15">
        <f>[13]Outubro!$E$11</f>
        <v>80.291666666666671</v>
      </c>
      <c r="I17" s="15">
        <f>[13]Outubro!$E$12</f>
        <v>87.458333333333329</v>
      </c>
      <c r="J17" s="15">
        <f>[13]Outubro!$E$13</f>
        <v>81.041666666666671</v>
      </c>
      <c r="K17" s="15">
        <f>[13]Outubro!$E$14</f>
        <v>76.25</v>
      </c>
      <c r="L17" s="15">
        <f>[13]Outubro!$E$15</f>
        <v>72</v>
      </c>
      <c r="M17" s="15">
        <f>[13]Outubro!$E$16</f>
        <v>64.541666666666671</v>
      </c>
      <c r="N17" s="15">
        <f>[13]Outubro!$E$17</f>
        <v>72.458333333333329</v>
      </c>
      <c r="O17" s="15">
        <f>[13]Outubro!$E$18</f>
        <v>77.625</v>
      </c>
      <c r="P17" s="15">
        <f>[13]Outubro!$E$19</f>
        <v>72.166666666666671</v>
      </c>
      <c r="Q17" s="15">
        <f>[13]Outubro!$E$20</f>
        <v>64.5</v>
      </c>
      <c r="R17" s="15">
        <f>[13]Outubro!$E$21</f>
        <v>62.958333333333336</v>
      </c>
      <c r="S17" s="15">
        <f>[13]Outubro!$E$22</f>
        <v>58.666666666666664</v>
      </c>
      <c r="T17" s="15">
        <f>[13]Outubro!$E$23</f>
        <v>76.416666666666671</v>
      </c>
      <c r="U17" s="15">
        <f>[13]Outubro!$E$24</f>
        <v>84.458333333333329</v>
      </c>
      <c r="V17" s="15">
        <f>[13]Outubro!$E$25</f>
        <v>85.916666666666671</v>
      </c>
      <c r="W17" s="15">
        <f>[13]Outubro!$E$26</f>
        <v>84.777777777777771</v>
      </c>
      <c r="X17" s="15">
        <f>[13]Outubro!$E$27</f>
        <v>76.708333333333329</v>
      </c>
      <c r="Y17" s="15">
        <f>[13]Outubro!$E$28</f>
        <v>73</v>
      </c>
      <c r="Z17" s="15">
        <f>[13]Outubro!$E$29</f>
        <v>70.458333333333329</v>
      </c>
      <c r="AA17" s="15">
        <f>[13]Outubro!$E$30</f>
        <v>87.958333333333329</v>
      </c>
      <c r="AB17" s="15">
        <f>[13]Outubro!$E$31</f>
        <v>84.416666666666671</v>
      </c>
      <c r="AC17" s="15">
        <f>[13]Outubro!$E$32</f>
        <v>79.916666666666671</v>
      </c>
      <c r="AD17" s="15">
        <f>[13]Outubro!$E$33</f>
        <v>75</v>
      </c>
      <c r="AE17" s="15">
        <f>[13]Outubro!$E$34</f>
        <v>85.529411764705884</v>
      </c>
      <c r="AF17" s="15">
        <f>[13]Outubro!$E$35</f>
        <v>77.545454545454547</v>
      </c>
      <c r="AG17" s="146">
        <f t="shared" si="1"/>
        <v>73.527504647998001</v>
      </c>
    </row>
    <row r="18" spans="1:33" ht="17.100000000000001" customHeight="1" x14ac:dyDescent="0.2">
      <c r="A18" s="85" t="s">
        <v>9</v>
      </c>
      <c r="B18" s="82">
        <f>[14]Outubro!$E$5</f>
        <v>75.333333333333329</v>
      </c>
      <c r="C18" s="15">
        <f>[14]Outubro!$E$6</f>
        <v>87.666666666666671</v>
      </c>
      <c r="D18" s="15">
        <f>[14]Outubro!$E$7</f>
        <v>56.208333333333336</v>
      </c>
      <c r="E18" s="15">
        <f>[14]Outubro!$E$8</f>
        <v>40.541666666666664</v>
      </c>
      <c r="F18" s="15">
        <f>[14]Outubro!$E$9</f>
        <v>46.125</v>
      </c>
      <c r="G18" s="15">
        <f>[14]Outubro!$E$10</f>
        <v>51.458333333333336</v>
      </c>
      <c r="H18" s="15">
        <f>[14]Outubro!$E$11</f>
        <v>71.125</v>
      </c>
      <c r="I18" s="15">
        <f>[14]Outubro!$E$12</f>
        <v>79.375</v>
      </c>
      <c r="J18" s="15">
        <f>[14]Outubro!$E$13</f>
        <v>71.5</v>
      </c>
      <c r="K18" s="15">
        <f>[14]Outubro!$E$14</f>
        <v>62.75</v>
      </c>
      <c r="L18" s="15">
        <f>[14]Outubro!$E$15</f>
        <v>60.833333333333336</v>
      </c>
      <c r="M18" s="15">
        <f>[14]Outubro!$E$16</f>
        <v>51.375</v>
      </c>
      <c r="N18" s="15">
        <f>[14]Outubro!$E$17</f>
        <v>57.304347826086953</v>
      </c>
      <c r="O18" s="15">
        <f>[14]Outubro!$E$18</f>
        <v>71.291666666666671</v>
      </c>
      <c r="P18" s="15">
        <f>[14]Outubro!$E$19</f>
        <v>57.75</v>
      </c>
      <c r="Q18" s="15" t="str">
        <f>[14]Outubro!$E$20</f>
        <v>*</v>
      </c>
      <c r="R18" s="15" t="str">
        <f>[14]Outubro!$E$21</f>
        <v>*</v>
      </c>
      <c r="S18" s="15" t="str">
        <f>[14]Outubro!$E$22</f>
        <v>*</v>
      </c>
      <c r="T18" s="15" t="str">
        <f>[14]Outubro!$E$23</f>
        <v>*</v>
      </c>
      <c r="U18" s="15" t="str">
        <f>[14]Outubro!$E$24</f>
        <v>*</v>
      </c>
      <c r="V18" s="15" t="str">
        <f>[14]Outubro!$E$25</f>
        <v>*</v>
      </c>
      <c r="W18" s="15" t="str">
        <f>[14]Outubro!$E$26</f>
        <v>*</v>
      </c>
      <c r="X18" s="15" t="str">
        <f>[14]Outubro!$E$27</f>
        <v>*</v>
      </c>
      <c r="Y18" s="15" t="str">
        <f>[14]Outubro!$E$28</f>
        <v>*</v>
      </c>
      <c r="Z18" s="15" t="str">
        <f>[14]Outubro!$E$29</f>
        <v>*</v>
      </c>
      <c r="AA18" s="15" t="str">
        <f>[14]Outubro!$E$30</f>
        <v>*</v>
      </c>
      <c r="AB18" s="15" t="str">
        <f>[14]Outubro!$E$31</f>
        <v>*</v>
      </c>
      <c r="AC18" s="15" t="str">
        <f>[14]Outubro!$E$32</f>
        <v>*</v>
      </c>
      <c r="AD18" s="15" t="str">
        <f>[14]Outubro!$E$33</f>
        <v>*</v>
      </c>
      <c r="AE18" s="15" t="str">
        <f>[14]Outubro!$E$34</f>
        <v>*</v>
      </c>
      <c r="AF18" s="15" t="str">
        <f>[14]Outubro!$E$35</f>
        <v>*</v>
      </c>
      <c r="AG18" s="146">
        <f t="shared" si="1"/>
        <v>62.709178743961353</v>
      </c>
    </row>
    <row r="19" spans="1:33" ht="17.100000000000001" customHeight="1" x14ac:dyDescent="0.2">
      <c r="A19" s="85" t="s">
        <v>44</v>
      </c>
      <c r="B19" s="82">
        <f>[15]Outubro!$E$5</f>
        <v>71.958333333333329</v>
      </c>
      <c r="C19" s="15">
        <f>[15]Outubro!$E$6</f>
        <v>81.708333333333329</v>
      </c>
      <c r="D19" s="15">
        <f>[15]Outubro!$E$7</f>
        <v>58.458333333333336</v>
      </c>
      <c r="E19" s="15">
        <f>[15]Outubro!$E$8</f>
        <v>50.869565217391305</v>
      </c>
      <c r="F19" s="15">
        <f>[15]Outubro!$E$9</f>
        <v>47.875</v>
      </c>
      <c r="G19" s="15">
        <f>[15]Outubro!$E$10</f>
        <v>49.208333333333336</v>
      </c>
      <c r="H19" s="15">
        <f>[15]Outubro!$E$11</f>
        <v>59.375</v>
      </c>
      <c r="I19" s="15">
        <f>[15]Outubro!$E$12</f>
        <v>71.875</v>
      </c>
      <c r="J19" s="15">
        <f>[15]Outubro!$E$13</f>
        <v>56.260869565217391</v>
      </c>
      <c r="K19" s="15">
        <f>[15]Outubro!$E$14</f>
        <v>58.458333333333336</v>
      </c>
      <c r="L19" s="15">
        <f>[15]Outubro!$E$15</f>
        <v>57.541666666666664</v>
      </c>
      <c r="M19" s="15">
        <f>[15]Outubro!$E$16</f>
        <v>55.913043478260867</v>
      </c>
      <c r="N19" s="15">
        <f>[15]Outubro!$E$17</f>
        <v>76.083333333333329</v>
      </c>
      <c r="O19" s="15">
        <f>[15]Outubro!$E$18</f>
        <v>75.666666666666671</v>
      </c>
      <c r="P19" s="15">
        <f>[15]Outubro!$E$19</f>
        <v>62.541666666666664</v>
      </c>
      <c r="Q19" s="15">
        <f>[15]Outubro!$E$20</f>
        <v>56.958333333333336</v>
      </c>
      <c r="R19" s="15">
        <f>[15]Outubro!$E$21</f>
        <v>49.208333333333336</v>
      </c>
      <c r="S19" s="15">
        <f>[15]Outubro!$E$22</f>
        <v>55.875</v>
      </c>
      <c r="T19" s="15">
        <f>[15]Outubro!$E$23</f>
        <v>60.416666666666664</v>
      </c>
      <c r="U19" s="15">
        <f>[15]Outubro!$E$24</f>
        <v>73.291666666666671</v>
      </c>
      <c r="V19" s="15">
        <f>[15]Outubro!$E$25</f>
        <v>66.458333333333329</v>
      </c>
      <c r="W19" s="15">
        <f>[15]Outubro!$E$26</f>
        <v>88.541666666666671</v>
      </c>
      <c r="X19" s="15">
        <f>[15]Outubro!$E$27</f>
        <v>74.416666666666671</v>
      </c>
      <c r="Y19" s="15">
        <f>[15]Outubro!$E$28</f>
        <v>66.416666666666671</v>
      </c>
      <c r="Z19" s="15">
        <f>[15]Outubro!$E$29</f>
        <v>61.416666666666664</v>
      </c>
      <c r="AA19" s="15">
        <f>[15]Outubro!$E$30</f>
        <v>72.166666666666671</v>
      </c>
      <c r="AB19" s="15">
        <f>[15]Outubro!$E$31</f>
        <v>84.333333333333329</v>
      </c>
      <c r="AC19" s="15">
        <f>[15]Outubro!$E$32</f>
        <v>85.625</v>
      </c>
      <c r="AD19" s="15">
        <f>[15]Outubro!$E$33</f>
        <v>75.666666666666671</v>
      </c>
      <c r="AE19" s="15">
        <f>[15]Outubro!$E$34</f>
        <v>76.875</v>
      </c>
      <c r="AF19" s="15">
        <f>[15]Outubro!$E$35</f>
        <v>75.833333333333329</v>
      </c>
      <c r="AG19" s="146">
        <f t="shared" si="1"/>
        <v>66.364305750350638</v>
      </c>
    </row>
    <row r="20" spans="1:33" ht="17.100000000000001" customHeight="1" x14ac:dyDescent="0.2">
      <c r="A20" s="85" t="s">
        <v>10</v>
      </c>
      <c r="B20" s="82">
        <f>[16]Outubro!$E$5</f>
        <v>74.333333333333329</v>
      </c>
      <c r="C20" s="15">
        <f>[16]Outubro!$E$6</f>
        <v>79.583333333333329</v>
      </c>
      <c r="D20" s="15">
        <f>[16]Outubro!$E$7</f>
        <v>58.958333333333336</v>
      </c>
      <c r="E20" s="15">
        <f>[16]Outubro!$E$8</f>
        <v>47.208333333333336</v>
      </c>
      <c r="F20" s="15">
        <f>[16]Outubro!$E$9</f>
        <v>42.375</v>
      </c>
      <c r="G20" s="15">
        <f>[16]Outubro!$E$10</f>
        <v>47.125</v>
      </c>
      <c r="H20" s="15">
        <f>[16]Outubro!$E$11</f>
        <v>69.916666666666671</v>
      </c>
      <c r="I20" s="15">
        <f>[16]Outubro!$E$12</f>
        <v>75.291666666666671</v>
      </c>
      <c r="J20" s="15">
        <f>[16]Outubro!$E$13</f>
        <v>70.125</v>
      </c>
      <c r="K20" s="15">
        <f>[16]Outubro!$E$14</f>
        <v>63.75</v>
      </c>
      <c r="L20" s="15">
        <f>[16]Outubro!$E$15</f>
        <v>60.541666666666664</v>
      </c>
      <c r="M20" s="15">
        <f>[16]Outubro!$E$16</f>
        <v>61.708333333333336</v>
      </c>
      <c r="N20" s="15">
        <f>[16]Outubro!$E$17</f>
        <v>75.625</v>
      </c>
      <c r="O20" s="15">
        <f>[16]Outubro!$E$18</f>
        <v>76.541666666666671</v>
      </c>
      <c r="P20" s="15">
        <f>[16]Outubro!$E$19</f>
        <v>67.541666666666671</v>
      </c>
      <c r="Q20" s="15">
        <f>[16]Outubro!$E$20</f>
        <v>59.958333333333336</v>
      </c>
      <c r="R20" s="15">
        <f>[16]Outubro!$E$21</f>
        <v>56.916666666666664</v>
      </c>
      <c r="S20" s="15">
        <f>[16]Outubro!$E$22</f>
        <v>54.958333333333336</v>
      </c>
      <c r="T20" s="15">
        <f>[16]Outubro!$E$23</f>
        <v>69.583333333333329</v>
      </c>
      <c r="U20" s="15">
        <f>[16]Outubro!$E$24</f>
        <v>79.375</v>
      </c>
      <c r="V20" s="15">
        <f>[16]Outubro!$E$25</f>
        <v>80.333333333333329</v>
      </c>
      <c r="W20" s="15">
        <f>[16]Outubro!$E$26</f>
        <v>91.458333333333329</v>
      </c>
      <c r="X20" s="15">
        <f>[16]Outubro!$E$27</f>
        <v>76.875</v>
      </c>
      <c r="Y20" s="15">
        <f>[16]Outubro!$E$28</f>
        <v>69.833333333333329</v>
      </c>
      <c r="Z20" s="15">
        <f>[16]Outubro!$E$29</f>
        <v>69.083333333333329</v>
      </c>
      <c r="AA20" s="15">
        <f>[16]Outubro!$E$30</f>
        <v>83.125</v>
      </c>
      <c r="AB20" s="15">
        <f>[16]Outubro!$E$31</f>
        <v>81.916666666666671</v>
      </c>
      <c r="AC20" s="15">
        <f>[16]Outubro!$E$32</f>
        <v>83</v>
      </c>
      <c r="AD20" s="15">
        <f>[16]Outubro!$E$33</f>
        <v>76.416666666666671</v>
      </c>
      <c r="AE20" s="15">
        <f>[16]Outubro!$E$34</f>
        <v>84.791666666666671</v>
      </c>
      <c r="AF20" s="15">
        <f>[16]Outubro!$E$35</f>
        <v>79.958333333333329</v>
      </c>
      <c r="AG20" s="146">
        <f t="shared" ref="AG20:AG32" si="2">AVERAGE(B20:AF20)</f>
        <v>69.942204301075265</v>
      </c>
    </row>
    <row r="21" spans="1:33" ht="17.100000000000001" customHeight="1" x14ac:dyDescent="0.2">
      <c r="A21" s="85" t="s">
        <v>11</v>
      </c>
      <c r="B21" s="82">
        <f>[17]Outubro!$E$5</f>
        <v>69.333333333333329</v>
      </c>
      <c r="C21" s="15">
        <f>[17]Outubro!$E$6</f>
        <v>84.375</v>
      </c>
      <c r="D21" s="15">
        <f>[17]Outubro!$E$7</f>
        <v>63.875</v>
      </c>
      <c r="E21" s="15">
        <f>[17]Outubro!$E$8</f>
        <v>54.583333333333336</v>
      </c>
      <c r="F21" s="15">
        <f>[17]Outubro!$E$9</f>
        <v>53.166666666666664</v>
      </c>
      <c r="G21" s="15">
        <f>[17]Outubro!$E$10</f>
        <v>55.416666666666664</v>
      </c>
      <c r="H21" s="15">
        <f>[17]Outubro!$E$11</f>
        <v>71.166666666666671</v>
      </c>
      <c r="I21" s="15">
        <f>[17]Outubro!$E$12</f>
        <v>75.041666666666671</v>
      </c>
      <c r="J21" s="15">
        <f>[17]Outubro!$E$13</f>
        <v>59.583333333333336</v>
      </c>
      <c r="K21" s="15">
        <f>[17]Outubro!$E$14</f>
        <v>60.333333333333336</v>
      </c>
      <c r="L21" s="15">
        <f>[17]Outubro!$E$15</f>
        <v>56</v>
      </c>
      <c r="M21" s="15">
        <f>[17]Outubro!$E$16</f>
        <v>51.952380952380949</v>
      </c>
      <c r="N21" s="15">
        <f>[17]Outubro!$E$17</f>
        <v>63.555555555555557</v>
      </c>
      <c r="O21" s="15">
        <f>[17]Outubro!$E$18</f>
        <v>60.416666666666664</v>
      </c>
      <c r="P21" s="15">
        <f>[17]Outubro!$E$19</f>
        <v>60.68181818181818</v>
      </c>
      <c r="Q21" s="15">
        <f>[17]Outubro!$E$20</f>
        <v>60.208333333333336</v>
      </c>
      <c r="R21" s="15">
        <f>[17]Outubro!$E$21</f>
        <v>55.333333333333336</v>
      </c>
      <c r="S21" s="15">
        <f>[17]Outubro!$E$22</f>
        <v>54.333333333333336</v>
      </c>
      <c r="T21" s="15">
        <f>[17]Outubro!$E$23</f>
        <v>68</v>
      </c>
      <c r="U21" s="15">
        <f>[17]Outubro!$E$24</f>
        <v>76.708333333333329</v>
      </c>
      <c r="V21" s="15">
        <f>[17]Outubro!$E$25</f>
        <v>68.291666666666671</v>
      </c>
      <c r="W21" s="15">
        <f>[17]Outubro!$E$26</f>
        <v>86.041666666666671</v>
      </c>
      <c r="X21" s="15">
        <f>[17]Outubro!$E$27</f>
        <v>72</v>
      </c>
      <c r="Y21" s="15">
        <f>[17]Outubro!$E$28</f>
        <v>65.875</v>
      </c>
      <c r="Z21" s="15">
        <f>[17]Outubro!$E$29</f>
        <v>60.541666666666664</v>
      </c>
      <c r="AA21" s="15">
        <f>[17]Outubro!$E$30</f>
        <v>75.875</v>
      </c>
      <c r="AB21" s="15">
        <f>[17]Outubro!$E$31</f>
        <v>75.833333333333329</v>
      </c>
      <c r="AC21" s="15">
        <f>[17]Outubro!$E$32</f>
        <v>78.375</v>
      </c>
      <c r="AD21" s="15">
        <f>[17]Outubro!$E$33</f>
        <v>74.791666666666671</v>
      </c>
      <c r="AE21" s="15">
        <f>[17]Outubro!$E$34</f>
        <v>79.541666666666671</v>
      </c>
      <c r="AF21" s="15">
        <f>[17]Outubro!$E$35</f>
        <v>80.083333333333329</v>
      </c>
      <c r="AG21" s="146">
        <f t="shared" si="2"/>
        <v>66.816604989992086</v>
      </c>
    </row>
    <row r="22" spans="1:33" ht="17.100000000000001" customHeight="1" x14ac:dyDescent="0.2">
      <c r="A22" s="85" t="s">
        <v>12</v>
      </c>
      <c r="B22" s="82">
        <f>[18]Outubro!$E$5</f>
        <v>67.875</v>
      </c>
      <c r="C22" s="15">
        <f>[18]Outubro!$E$6</f>
        <v>84.958333333333329</v>
      </c>
      <c r="D22" s="15">
        <f>[18]Outubro!$E$7</f>
        <v>60.625</v>
      </c>
      <c r="E22" s="15">
        <f>[18]Outubro!$E$8</f>
        <v>43.5</v>
      </c>
      <c r="F22" s="15">
        <f>[18]Outubro!$E$9</f>
        <v>57.375</v>
      </c>
      <c r="G22" s="15">
        <f>[18]Outubro!$E$10</f>
        <v>56.541666666666664</v>
      </c>
      <c r="H22" s="15">
        <f>[18]Outubro!$E$11</f>
        <v>58.041666666666664</v>
      </c>
      <c r="I22" s="15">
        <f>[18]Outubro!$E$12</f>
        <v>69.916666666666671</v>
      </c>
      <c r="J22" s="15">
        <f>[18]Outubro!$E$13</f>
        <v>59.041666666666664</v>
      </c>
      <c r="K22" s="15">
        <f>[18]Outubro!$E$14</f>
        <v>60.708333333333336</v>
      </c>
      <c r="L22" s="15">
        <f>[18]Outubro!$E$15</f>
        <v>62.125</v>
      </c>
      <c r="M22" s="15">
        <f>[18]Outubro!$E$16</f>
        <v>59.208333333333336</v>
      </c>
      <c r="N22" s="15">
        <f>[18]Outubro!$E$17</f>
        <v>69.875</v>
      </c>
      <c r="O22" s="15">
        <f>[18]Outubro!$E$18</f>
        <v>64.708333333333329</v>
      </c>
      <c r="P22" s="15">
        <f>[18]Outubro!$E$19</f>
        <v>63.208333333333336</v>
      </c>
      <c r="Q22" s="15">
        <f>[18]Outubro!$E$20</f>
        <v>60.666666666666664</v>
      </c>
      <c r="R22" s="15">
        <f>[18]Outubro!$E$21</f>
        <v>54.291666666666664</v>
      </c>
      <c r="S22" s="15">
        <f>[18]Outubro!$E$22</f>
        <v>61.25</v>
      </c>
      <c r="T22" s="15">
        <f>[18]Outubro!$E$23</f>
        <v>58.583333333333336</v>
      </c>
      <c r="U22" s="15">
        <f>[18]Outubro!$E$24</f>
        <v>72.708333333333329</v>
      </c>
      <c r="V22" s="15">
        <f>[18]Outubro!$E$25</f>
        <v>69.083333333333329</v>
      </c>
      <c r="W22" s="15">
        <f>[18]Outubro!$E$26</f>
        <v>86.375</v>
      </c>
      <c r="X22" s="15">
        <f>[18]Outubro!$E$27</f>
        <v>79.166666666666671</v>
      </c>
      <c r="Y22" s="15">
        <f>[18]Outubro!$E$28</f>
        <v>72.208333333333329</v>
      </c>
      <c r="Z22" s="15">
        <f>[18]Outubro!$E$29</f>
        <v>70.833333333333329</v>
      </c>
      <c r="AA22" s="15">
        <f>[18]Outubro!$E$30</f>
        <v>68.333333333333329</v>
      </c>
      <c r="AB22" s="15">
        <f>[18]Outubro!$E$31</f>
        <v>67.791666666666671</v>
      </c>
      <c r="AC22" s="15">
        <f>[18]Outubro!$E$32</f>
        <v>85.166666666666671</v>
      </c>
      <c r="AD22" s="15">
        <f>[18]Outubro!$E$33</f>
        <v>77.5</v>
      </c>
      <c r="AE22" s="15">
        <f>[18]Outubro!$E$34</f>
        <v>76.25</v>
      </c>
      <c r="AF22" s="15">
        <f>[18]Outubro!$E$35</f>
        <v>78.083333333333329</v>
      </c>
      <c r="AG22" s="146">
        <f t="shared" si="2"/>
        <v>66.967741935483872</v>
      </c>
    </row>
    <row r="23" spans="1:33" ht="17.100000000000001" customHeight="1" x14ac:dyDescent="0.2">
      <c r="A23" s="85" t="s">
        <v>13</v>
      </c>
      <c r="B23" s="82">
        <f>[19]Outubro!$E$5</f>
        <v>61.458333333333336</v>
      </c>
      <c r="C23" s="15">
        <f>[19]Outubro!$E$6</f>
        <v>85.041666666666671</v>
      </c>
      <c r="D23" s="15">
        <f>[19]Outubro!$E$7</f>
        <v>80.416666666666671</v>
      </c>
      <c r="E23" s="15">
        <f>[19]Outubro!$E$8</f>
        <v>61.75</v>
      </c>
      <c r="F23" s="15">
        <f>[19]Outubro!$E$9</f>
        <v>57.208333333333336</v>
      </c>
      <c r="G23" s="15">
        <f>[19]Outubro!$E$10</f>
        <v>62.416666666666664</v>
      </c>
      <c r="H23" s="15">
        <f>[19]Outubro!$E$11</f>
        <v>66.375</v>
      </c>
      <c r="I23" s="15">
        <f>[19]Outubro!$E$12</f>
        <v>65.791666666666671</v>
      </c>
      <c r="J23" s="15">
        <f>[19]Outubro!$E$13</f>
        <v>63.875</v>
      </c>
      <c r="K23" s="15">
        <f>[19]Outubro!$E$14</f>
        <v>61.416666666666664</v>
      </c>
      <c r="L23" s="15">
        <f>[19]Outubro!$E$15</f>
        <v>57.833333333333336</v>
      </c>
      <c r="M23" s="15">
        <f>[19]Outubro!$E$16</f>
        <v>68.125</v>
      </c>
      <c r="N23" s="15">
        <f>[19]Outubro!$E$17</f>
        <v>76.625</v>
      </c>
      <c r="O23" s="15">
        <f>[19]Outubro!$E$18</f>
        <v>70.25</v>
      </c>
      <c r="P23" s="15">
        <f>[19]Outubro!$E$19</f>
        <v>68</v>
      </c>
      <c r="Q23" s="15">
        <f>[19]Outubro!$E$20</f>
        <v>63.458333333333336</v>
      </c>
      <c r="R23" s="15">
        <f>[19]Outubro!$E$21</f>
        <v>64.083333333333329</v>
      </c>
      <c r="S23" s="15">
        <f>[19]Outubro!$E$22</f>
        <v>59.208333333333336</v>
      </c>
      <c r="T23" s="15">
        <f>[19]Outubro!$E$23</f>
        <v>51.75</v>
      </c>
      <c r="U23" s="15">
        <f>[19]Outubro!$E$24</f>
        <v>80.166666666666671</v>
      </c>
      <c r="V23" s="15">
        <f>[19]Outubro!$E$25</f>
        <v>77.875</v>
      </c>
      <c r="W23" s="15">
        <f>[19]Outubro!$E$26</f>
        <v>82.875</v>
      </c>
      <c r="X23" s="15">
        <f>[19]Outubro!$E$27</f>
        <v>81.25</v>
      </c>
      <c r="Y23" s="15">
        <f>[19]Outubro!$E$28</f>
        <v>73.541666666666671</v>
      </c>
      <c r="Z23" s="15">
        <f>[19]Outubro!$E$29</f>
        <v>70</v>
      </c>
      <c r="AA23" s="15">
        <f>[19]Outubro!$E$30</f>
        <v>63.208333333333336</v>
      </c>
      <c r="AB23" s="15">
        <f>[19]Outubro!$E$31</f>
        <v>60.25</v>
      </c>
      <c r="AC23" s="15">
        <f>[19]Outubro!$E$32</f>
        <v>87.458333333333329</v>
      </c>
      <c r="AD23" s="15">
        <f>[19]Outubro!$E$33</f>
        <v>78.458333333333329</v>
      </c>
      <c r="AE23" s="15">
        <f>[19]Outubro!$E$34</f>
        <v>70.833333333333329</v>
      </c>
      <c r="AF23" s="15">
        <f>[19]Outubro!$E$35</f>
        <v>86.25</v>
      </c>
      <c r="AG23" s="146">
        <f t="shared" si="2"/>
        <v>69.588709677419359</v>
      </c>
    </row>
    <row r="24" spans="1:33" ht="17.100000000000001" customHeight="1" x14ac:dyDescent="0.2">
      <c r="A24" s="85" t="s">
        <v>14</v>
      </c>
      <c r="B24" s="82">
        <f>[20]Outubro!$E$5</f>
        <v>63.583333333333336</v>
      </c>
      <c r="C24" s="15">
        <f>[20]Outubro!$E$6</f>
        <v>87.041666666666671</v>
      </c>
      <c r="D24" s="15">
        <f>[20]Outubro!$E$7</f>
        <v>70.333333333333329</v>
      </c>
      <c r="E24" s="15">
        <f>[20]Outubro!$E$8</f>
        <v>56.75</v>
      </c>
      <c r="F24" s="15">
        <f>[20]Outubro!$E$9</f>
        <v>54.25</v>
      </c>
      <c r="G24" s="15">
        <f>[20]Outubro!$E$10</f>
        <v>48</v>
      </c>
      <c r="H24" s="15">
        <f>[20]Outubro!$E$11</f>
        <v>61.541666666666664</v>
      </c>
      <c r="I24" s="15">
        <f>[20]Outubro!$E$12</f>
        <v>62.416666666666664</v>
      </c>
      <c r="J24" s="15">
        <f>[20]Outubro!$E$13</f>
        <v>56.5</v>
      </c>
      <c r="K24" s="15">
        <f>[20]Outubro!$E$14</f>
        <v>45.583333333333336</v>
      </c>
      <c r="L24" s="15">
        <f>[20]Outubro!$E$15</f>
        <v>41.333333333333336</v>
      </c>
      <c r="M24" s="15">
        <f>[20]Outubro!$E$16</f>
        <v>33.333333333333336</v>
      </c>
      <c r="N24" s="15">
        <f>[20]Outubro!$E$17</f>
        <v>36.125</v>
      </c>
      <c r="O24" s="15">
        <f>[20]Outubro!$E$18</f>
        <v>54.708333333333336</v>
      </c>
      <c r="P24" s="15">
        <f>[20]Outubro!$E$19</f>
        <v>61.125</v>
      </c>
      <c r="Q24" s="15">
        <f>[20]Outubro!$E$20</f>
        <v>53</v>
      </c>
      <c r="R24" s="15">
        <f>[20]Outubro!$E$21</f>
        <v>42.625</v>
      </c>
      <c r="S24" s="15">
        <f>[20]Outubro!$E$22</f>
        <v>35.291666666666664</v>
      </c>
      <c r="T24" s="15">
        <f>[20]Outubro!$E$23</f>
        <v>29.375</v>
      </c>
      <c r="U24" s="15">
        <f>[20]Outubro!$E$24</f>
        <v>71.583333333333329</v>
      </c>
      <c r="V24" s="15">
        <f>[20]Outubro!$E$25</f>
        <v>58.041666666666664</v>
      </c>
      <c r="W24" s="15">
        <f>[20]Outubro!$E$26</f>
        <v>83.958333333333329</v>
      </c>
      <c r="X24" s="15">
        <f>[20]Outubro!$E$27</f>
        <v>69.833333333333329</v>
      </c>
      <c r="Y24" s="15">
        <f>[20]Outubro!$E$28</f>
        <v>58.208333333333336</v>
      </c>
      <c r="Z24" s="15">
        <f>[20]Outubro!$E$29</f>
        <v>45.833333333333336</v>
      </c>
      <c r="AA24" s="15">
        <f>[20]Outubro!$E$30</f>
        <v>51.833333333333336</v>
      </c>
      <c r="AB24" s="15">
        <f>[20]Outubro!$E$31</f>
        <v>63.125</v>
      </c>
      <c r="AC24" s="15">
        <f>[20]Outubro!$E$32</f>
        <v>71.333333333333329</v>
      </c>
      <c r="AD24" s="15">
        <f>[20]Outubro!$E$33</f>
        <v>73.5</v>
      </c>
      <c r="AE24" s="15">
        <f>[20]Outubro!$E$34</f>
        <v>72.791666666666671</v>
      </c>
      <c r="AF24" s="15">
        <f>[20]Outubro!$E$35</f>
        <v>77.041666666666671</v>
      </c>
      <c r="AG24" s="146">
        <f t="shared" si="2"/>
        <v>57.741935483870968</v>
      </c>
    </row>
    <row r="25" spans="1:33" ht="17.100000000000001" customHeight="1" x14ac:dyDescent="0.2">
      <c r="A25" s="85" t="s">
        <v>15</v>
      </c>
      <c r="B25" s="82">
        <f>[21]Outubro!$E$5</f>
        <v>69.875</v>
      </c>
      <c r="C25" s="15">
        <f>[21]Outubro!$E$6</f>
        <v>73.583333333333329</v>
      </c>
      <c r="D25" s="15">
        <f>[21]Outubro!$E$7</f>
        <v>52.041666666666664</v>
      </c>
      <c r="E25" s="15">
        <f>[21]Outubro!$E$8</f>
        <v>51.083333333333336</v>
      </c>
      <c r="F25" s="15">
        <f>[21]Outubro!$E$9</f>
        <v>50.541666666666664</v>
      </c>
      <c r="G25" s="15">
        <f>[21]Outubro!$E$10</f>
        <v>51.75</v>
      </c>
      <c r="H25" s="15">
        <f>[21]Outubro!$E$11</f>
        <v>65.125</v>
      </c>
      <c r="I25" s="15">
        <f>[21]Outubro!$E$12</f>
        <v>73.541666666666671</v>
      </c>
      <c r="J25" s="15">
        <f>[21]Outubro!$E$13</f>
        <v>67</v>
      </c>
      <c r="K25" s="15">
        <f>[21]Outubro!$E$14</f>
        <v>63.833333333333336</v>
      </c>
      <c r="L25" s="15">
        <f>[21]Outubro!$E$15</f>
        <v>55.541666666666664</v>
      </c>
      <c r="M25" s="15">
        <f>[21]Outubro!$E$16</f>
        <v>61.083333333333336</v>
      </c>
      <c r="N25" s="15">
        <f>[21]Outubro!$E$17</f>
        <v>75.666666666666671</v>
      </c>
      <c r="O25" s="15">
        <f>[21]Outubro!$E$18</f>
        <v>80.041666666666671</v>
      </c>
      <c r="P25" s="15">
        <f>[21]Outubro!$E$19</f>
        <v>70.875</v>
      </c>
      <c r="Q25" s="15">
        <f>[21]Outubro!$E$20</f>
        <v>61.75</v>
      </c>
      <c r="R25" s="15">
        <f>[21]Outubro!$E$21</f>
        <v>61.291666666666664</v>
      </c>
      <c r="S25" s="15">
        <f>[21]Outubro!$E$22</f>
        <v>58.333333333333336</v>
      </c>
      <c r="T25" s="15">
        <f>[21]Outubro!$E$23</f>
        <v>64.541666666666671</v>
      </c>
      <c r="U25" s="15">
        <f>[21]Outubro!$E$24</f>
        <v>73.75</v>
      </c>
      <c r="V25" s="15">
        <f>[21]Outubro!$E$25</f>
        <v>69.541666666666671</v>
      </c>
      <c r="W25" s="15">
        <f>[21]Outubro!$E$26</f>
        <v>81.5</v>
      </c>
      <c r="X25" s="15">
        <f>[21]Outubro!$E$27</f>
        <v>73.416666666666671</v>
      </c>
      <c r="Y25" s="15">
        <f>[21]Outubro!$E$28</f>
        <v>72.083333333333329</v>
      </c>
      <c r="Z25" s="15">
        <f>[21]Outubro!$E$29</f>
        <v>67.958333333333329</v>
      </c>
      <c r="AA25" s="15">
        <f>[21]Outubro!$E$30</f>
        <v>75.75</v>
      </c>
      <c r="AB25" s="15">
        <f>[21]Outubro!$E$31</f>
        <v>75.875</v>
      </c>
      <c r="AC25" s="15">
        <f>[21]Outubro!$E$32</f>
        <v>82.416666666666671</v>
      </c>
      <c r="AD25" s="15">
        <f>[21]Outubro!$E$33</f>
        <v>75.5</v>
      </c>
      <c r="AE25" s="15">
        <f>[21]Outubro!$E$34</f>
        <v>76.583333333333329</v>
      </c>
      <c r="AF25" s="15">
        <f>[21]Outubro!$E$35</f>
        <v>74.291666666666671</v>
      </c>
      <c r="AG25" s="146">
        <f t="shared" si="2"/>
        <v>67.94086021505376</v>
      </c>
    </row>
    <row r="26" spans="1:33" ht="17.100000000000001" customHeight="1" x14ac:dyDescent="0.2">
      <c r="A26" s="85" t="s">
        <v>16</v>
      </c>
      <c r="B26" s="82">
        <f>[22]Outubro!$E$5</f>
        <v>62</v>
      </c>
      <c r="C26" s="15">
        <f>[22]Outubro!$E$6</f>
        <v>70.583333333333329</v>
      </c>
      <c r="D26" s="15">
        <f>[22]Outubro!$E$7</f>
        <v>54.458333333333336</v>
      </c>
      <c r="E26" s="15">
        <f>[22]Outubro!$E$8</f>
        <v>44.083333333333336</v>
      </c>
      <c r="F26" s="15">
        <f>[22]Outubro!$E$9</f>
        <v>38.041666666666664</v>
      </c>
      <c r="G26" s="15">
        <f>[22]Outubro!$E$10</f>
        <v>41.541666666666664</v>
      </c>
      <c r="H26" s="15">
        <f>[22]Outubro!$E$11</f>
        <v>48.166666666666664</v>
      </c>
      <c r="I26" s="15">
        <f>[22]Outubro!$E$12</f>
        <v>58.75</v>
      </c>
      <c r="J26" s="15">
        <f>[22]Outubro!$E$13</f>
        <v>48.375</v>
      </c>
      <c r="K26" s="15">
        <f>[22]Outubro!$E$14</f>
        <v>47.375</v>
      </c>
      <c r="L26" s="15">
        <f>[22]Outubro!$E$15</f>
        <v>43.958333333333336</v>
      </c>
      <c r="M26" s="15">
        <f>[22]Outubro!$E$16</f>
        <v>46.041666666666664</v>
      </c>
      <c r="N26" s="15">
        <f>[22]Outubro!$E$17</f>
        <v>69.541666666666671</v>
      </c>
      <c r="O26" s="15">
        <f>[22]Outubro!$E$18</f>
        <v>75.416666666666671</v>
      </c>
      <c r="P26" s="15">
        <f>[22]Outubro!$E$19</f>
        <v>63.041666666666664</v>
      </c>
      <c r="Q26" s="15">
        <f>[22]Outubro!$E$20</f>
        <v>50.333333333333336</v>
      </c>
      <c r="R26" s="15">
        <f>[22]Outubro!$E$21</f>
        <v>42.916666666666664</v>
      </c>
      <c r="S26" s="15">
        <f>[22]Outubro!$E$22</f>
        <v>40.666666666666664</v>
      </c>
      <c r="T26" s="15">
        <f>[22]Outubro!$E$23</f>
        <v>47.708333333333336</v>
      </c>
      <c r="U26" s="15">
        <f>[22]Outubro!$E$24</f>
        <v>75.75</v>
      </c>
      <c r="V26" s="15">
        <f>[22]Outubro!$E$25</f>
        <v>60.416666666666664</v>
      </c>
      <c r="W26" s="15">
        <f>[22]Outubro!$E$26</f>
        <v>77.25</v>
      </c>
      <c r="X26" s="15">
        <f>[22]Outubro!$E$27</f>
        <v>70.375</v>
      </c>
      <c r="Y26" s="15">
        <f>[22]Outubro!$E$28</f>
        <v>64.875</v>
      </c>
      <c r="Z26" s="15">
        <f>[22]Outubro!$E$29</f>
        <v>54.875</v>
      </c>
      <c r="AA26" s="15">
        <f>[22]Outubro!$E$30</f>
        <v>54.5</v>
      </c>
      <c r="AB26" s="15">
        <f>[22]Outubro!$E$31</f>
        <v>68.208333333333329</v>
      </c>
      <c r="AC26" s="15">
        <f>[22]Outubro!$E$32</f>
        <v>78.875</v>
      </c>
      <c r="AD26" s="15">
        <f>[22]Outubro!$E$33</f>
        <v>74.916666666666671</v>
      </c>
      <c r="AE26" s="15">
        <f>[22]Outubro!$E$34</f>
        <v>64.541666666666671</v>
      </c>
      <c r="AF26" s="15">
        <f>[22]Outubro!$E$35</f>
        <v>69.5</v>
      </c>
      <c r="AG26" s="146">
        <f t="shared" si="2"/>
        <v>58.293010752688176</v>
      </c>
    </row>
    <row r="27" spans="1:33" ht="17.100000000000001" customHeight="1" x14ac:dyDescent="0.2">
      <c r="A27" s="85" t="s">
        <v>17</v>
      </c>
      <c r="B27" s="82">
        <f>[23]Outubro!$E$5</f>
        <v>31</v>
      </c>
      <c r="C27" s="15">
        <f>[23]Outubro!$E$6</f>
        <v>37.6</v>
      </c>
      <c r="D27" s="15" t="str">
        <f>[23]Outubro!$E$7</f>
        <v>*</v>
      </c>
      <c r="E27" s="15" t="str">
        <f>[23]Outubro!$E$8</f>
        <v>*</v>
      </c>
      <c r="F27" s="15" t="str">
        <f>[23]Outubro!$E$9</f>
        <v>*</v>
      </c>
      <c r="G27" s="15" t="str">
        <f>[23]Outubro!$E$10</f>
        <v>*</v>
      </c>
      <c r="H27" s="15" t="str">
        <f>[23]Outubro!$E$11</f>
        <v>*</v>
      </c>
      <c r="I27" s="15" t="str">
        <f>[23]Outubro!$E$12</f>
        <v>*</v>
      </c>
      <c r="J27" s="15" t="str">
        <f>[23]Outubro!$E$13</f>
        <v>*</v>
      </c>
      <c r="K27" s="15" t="str">
        <f>[23]Outubro!$E$14</f>
        <v>*</v>
      </c>
      <c r="L27" s="15" t="str">
        <f>[23]Outubro!$E$15</f>
        <v>*</v>
      </c>
      <c r="M27" s="15">
        <f>[23]Outubro!$E$16</f>
        <v>52.5</v>
      </c>
      <c r="N27" s="15" t="str">
        <f>[23]Outubro!$E$17</f>
        <v>*</v>
      </c>
      <c r="O27" s="15" t="str">
        <f>[23]Outubro!$E$18</f>
        <v>*</v>
      </c>
      <c r="P27" s="15" t="str">
        <f>[23]Outubro!$E$19</f>
        <v>*</v>
      </c>
      <c r="Q27" s="15" t="str">
        <f>[23]Outubro!$E$20</f>
        <v>*</v>
      </c>
      <c r="R27" s="15" t="str">
        <f>[23]Outubro!$E$21</f>
        <v>*</v>
      </c>
      <c r="S27" s="15" t="str">
        <f>[23]Outubro!$E$22</f>
        <v>*</v>
      </c>
      <c r="T27" s="15">
        <f>[23]Outubro!$E$23</f>
        <v>31</v>
      </c>
      <c r="U27" s="15" t="str">
        <f>[23]Outubro!$E$24</f>
        <v>*</v>
      </c>
      <c r="V27" s="15" t="str">
        <f>[23]Outubro!$E$25</f>
        <v>*</v>
      </c>
      <c r="W27" s="15">
        <f>[23]Outubro!$E$26</f>
        <v>49</v>
      </c>
      <c r="X27" s="15">
        <f>[23]Outubro!$E$27</f>
        <v>16</v>
      </c>
      <c r="Y27" s="15" t="str">
        <f>[23]Outubro!$E$28</f>
        <v>*</v>
      </c>
      <c r="Z27" s="15" t="str">
        <f>[23]Outubro!$E$29</f>
        <v>*</v>
      </c>
      <c r="AA27" s="15" t="str">
        <f>[23]Outubro!$E$30</f>
        <v>*</v>
      </c>
      <c r="AB27" s="15" t="str">
        <f>[23]Outubro!$E$31</f>
        <v>*</v>
      </c>
      <c r="AC27" s="15">
        <f>[23]Outubro!$E$32</f>
        <v>33.857142857142854</v>
      </c>
      <c r="AD27" s="15" t="str">
        <f>[23]Outubro!$E$33</f>
        <v>*</v>
      </c>
      <c r="AE27" s="15">
        <f>[23]Outubro!$E$34</f>
        <v>43.8</v>
      </c>
      <c r="AF27" s="15">
        <f>[23]Outubro!$E$35</f>
        <v>25.666666666666668</v>
      </c>
      <c r="AG27" s="146">
        <f t="shared" si="2"/>
        <v>35.602645502645508</v>
      </c>
    </row>
    <row r="28" spans="1:33" ht="17.100000000000001" customHeight="1" x14ac:dyDescent="0.2">
      <c r="A28" s="85" t="s">
        <v>18</v>
      </c>
      <c r="B28" s="82">
        <f>[24]Outubro!$E$5</f>
        <v>64.458333333333329</v>
      </c>
      <c r="C28" s="15">
        <f>[24]Outubro!$E$6</f>
        <v>88.666666666666671</v>
      </c>
      <c r="D28" s="15">
        <f>[24]Outubro!$E$7</f>
        <v>76.083333333333329</v>
      </c>
      <c r="E28" s="15">
        <f>[24]Outubro!$E$8</f>
        <v>44.791666666666664</v>
      </c>
      <c r="F28" s="15">
        <f>[24]Outubro!$E$9</f>
        <v>46.833333333333336</v>
      </c>
      <c r="G28" s="15">
        <f>[24]Outubro!$E$10</f>
        <v>49.875</v>
      </c>
      <c r="H28" s="15">
        <f>[24]Outubro!$E$11</f>
        <v>67.25</v>
      </c>
      <c r="I28" s="15">
        <f>[24]Outubro!$E$12</f>
        <v>72.541666666666671</v>
      </c>
      <c r="J28" s="15">
        <f>[24]Outubro!$E$13</f>
        <v>60.666666666666664</v>
      </c>
      <c r="K28" s="15">
        <f>[24]Outubro!$E$14</f>
        <v>59.416666666666664</v>
      </c>
      <c r="L28" s="15">
        <f>[24]Outubro!$E$15</f>
        <v>50.958333333333336</v>
      </c>
      <c r="M28" s="15">
        <f>[24]Outubro!$E$16</f>
        <v>50.833333333333336</v>
      </c>
      <c r="N28" s="15">
        <f>[24]Outubro!$E$17</f>
        <v>60.708333333333336</v>
      </c>
      <c r="O28" s="15">
        <f>[24]Outubro!$E$18</f>
        <v>85.375</v>
      </c>
      <c r="P28" s="15">
        <f>[24]Outubro!$E$19</f>
        <v>68.916666666666671</v>
      </c>
      <c r="Q28" s="15">
        <f>[24]Outubro!$E$20</f>
        <v>58.041666666666664</v>
      </c>
      <c r="R28" s="15">
        <f>[24]Outubro!$E$21</f>
        <v>48.791666666666664</v>
      </c>
      <c r="S28" s="15">
        <f>[24]Outubro!$E$22</f>
        <v>66.666666666666671</v>
      </c>
      <c r="T28" s="15">
        <f>[24]Outubro!$E$23</f>
        <v>70.833333333333329</v>
      </c>
      <c r="U28" s="15">
        <f>[24]Outubro!$E$24</f>
        <v>82.458333333333329</v>
      </c>
      <c r="V28" s="15">
        <f>[24]Outubro!$E$25</f>
        <v>78.416666666666671</v>
      </c>
      <c r="W28" s="15">
        <f>[24]Outubro!$E$26</f>
        <v>86.541666666666671</v>
      </c>
      <c r="X28" s="15">
        <f>[24]Outubro!$E$27</f>
        <v>75.166666666666671</v>
      </c>
      <c r="Y28" s="15">
        <f>[24]Outubro!$E$28</f>
        <v>69.375</v>
      </c>
      <c r="Z28" s="15">
        <f>[24]Outubro!$E$29</f>
        <v>64.75</v>
      </c>
      <c r="AA28" s="15">
        <f>[24]Outubro!$E$30</f>
        <v>61.583333333333336</v>
      </c>
      <c r="AB28" s="15">
        <f>[24]Outubro!$E$31</f>
        <v>62.333333333333336</v>
      </c>
      <c r="AC28" s="15">
        <f>[24]Outubro!$E$32</f>
        <v>77.375</v>
      </c>
      <c r="AD28" s="15">
        <f>[24]Outubro!$E$33</f>
        <v>77.166666666666671</v>
      </c>
      <c r="AE28" s="15">
        <f>[24]Outubro!$E$34</f>
        <v>72.125</v>
      </c>
      <c r="AF28" s="15">
        <f>[24]Outubro!$E$35</f>
        <v>90.916666666666671</v>
      </c>
      <c r="AG28" s="146">
        <f t="shared" si="2"/>
        <v>67.416666666666657</v>
      </c>
    </row>
    <row r="29" spans="1:33" ht="17.100000000000001" customHeight="1" x14ac:dyDescent="0.2">
      <c r="A29" s="85" t="s">
        <v>19</v>
      </c>
      <c r="B29" s="82">
        <f>[25]Outubro!$E$5</f>
        <v>67.533333333333331</v>
      </c>
      <c r="C29" s="15">
        <f>[25]Outubro!$E$6</f>
        <v>65.166666666666671</v>
      </c>
      <c r="D29" s="15">
        <f>[25]Outubro!$E$7</f>
        <v>37.866666666666667</v>
      </c>
      <c r="E29" s="15">
        <f>[25]Outubro!$E$8</f>
        <v>33.777777777777779</v>
      </c>
      <c r="F29" s="15">
        <f>[25]Outubro!$E$9</f>
        <v>41.238095238095241</v>
      </c>
      <c r="G29" s="15">
        <f>[25]Outubro!$E$10</f>
        <v>45.65</v>
      </c>
      <c r="H29" s="15">
        <f>[25]Outubro!$E$11</f>
        <v>79.9375</v>
      </c>
      <c r="I29" s="15">
        <f>[25]Outubro!$E$12</f>
        <v>67.599999999999994</v>
      </c>
      <c r="J29" s="15">
        <f>[25]Outubro!$E$13</f>
        <v>71.333333333333329</v>
      </c>
      <c r="K29" s="15">
        <f>[25]Outubro!$E$14</f>
        <v>68.777777777777771</v>
      </c>
      <c r="L29" s="15">
        <f>[25]Outubro!$E$15</f>
        <v>61.875</v>
      </c>
      <c r="M29" s="15">
        <f>[25]Outubro!$E$16</f>
        <v>60.7</v>
      </c>
      <c r="N29" s="15">
        <f>[25]Outubro!$E$17</f>
        <v>83.125</v>
      </c>
      <c r="O29" s="15">
        <f>[25]Outubro!$E$18</f>
        <v>71.875</v>
      </c>
      <c r="P29" s="15">
        <f>[25]Outubro!$E$19</f>
        <v>48.416666666666664</v>
      </c>
      <c r="Q29" s="15">
        <f>[25]Outubro!$E$20</f>
        <v>51.333333333333336</v>
      </c>
      <c r="R29" s="15">
        <f>[25]Outubro!$E$21</f>
        <v>49.75</v>
      </c>
      <c r="S29" s="15">
        <f>[25]Outubro!$E$22</f>
        <v>49.6875</v>
      </c>
      <c r="T29" s="15">
        <f>[25]Outubro!$E$23</f>
        <v>78.5</v>
      </c>
      <c r="U29" s="15">
        <f>[25]Outubro!$E$24</f>
        <v>72.25</v>
      </c>
      <c r="V29" s="15">
        <f>[25]Outubro!$E$25</f>
        <v>73.8</v>
      </c>
      <c r="W29" s="15">
        <f>[25]Outubro!$E$26</f>
        <v>83.222222222222229</v>
      </c>
      <c r="X29" s="15">
        <f>[25]Outubro!$E$27</f>
        <v>55.083333333333336</v>
      </c>
      <c r="Y29" s="15">
        <f>[25]Outubro!$E$28</f>
        <v>61.266666666666666</v>
      </c>
      <c r="Z29" s="15">
        <f>[25]Outubro!$E$29</f>
        <v>72.166666666666671</v>
      </c>
      <c r="AA29" s="15">
        <f>[25]Outubro!$E$30</f>
        <v>86</v>
      </c>
      <c r="AB29" s="15">
        <f>[25]Outubro!$E$31</f>
        <v>82.555555555555557</v>
      </c>
      <c r="AC29" s="15">
        <f>[25]Outubro!$E$32</f>
        <v>62.833333333333336</v>
      </c>
      <c r="AD29" s="15">
        <f>[25]Outubro!$E$33</f>
        <v>71.666666666666671</v>
      </c>
      <c r="AE29" s="15">
        <f>[25]Outubro!$E$34</f>
        <v>86.333333333333329</v>
      </c>
      <c r="AF29" s="15">
        <f>[25]Outubro!$E$35</f>
        <v>69.941176470588232</v>
      </c>
      <c r="AG29" s="146">
        <f t="shared" si="2"/>
        <v>64.879438872323121</v>
      </c>
    </row>
    <row r="30" spans="1:33" ht="17.100000000000001" customHeight="1" x14ac:dyDescent="0.2">
      <c r="A30" s="85" t="s">
        <v>31</v>
      </c>
      <c r="B30" s="82">
        <f>[26]Outubro!$E$5</f>
        <v>59.666666666666664</v>
      </c>
      <c r="C30" s="15">
        <f>[26]Outubro!$E$6</f>
        <v>89.083333333333329</v>
      </c>
      <c r="D30" s="15">
        <f>[26]Outubro!$E$7</f>
        <v>61.416666666666664</v>
      </c>
      <c r="E30" s="15">
        <f>[26]Outubro!$E$8</f>
        <v>44.166666666666664</v>
      </c>
      <c r="F30" s="15">
        <f>[26]Outubro!$E$9</f>
        <v>39.458333333333336</v>
      </c>
      <c r="G30" s="15">
        <f>[26]Outubro!$E$10</f>
        <v>44.458333333333336</v>
      </c>
      <c r="H30" s="15">
        <f>[26]Outubro!$E$11</f>
        <v>63.875</v>
      </c>
      <c r="I30" s="15">
        <f>[26]Outubro!$E$12</f>
        <v>74.125</v>
      </c>
      <c r="J30" s="15">
        <f>[26]Outubro!$E$13</f>
        <v>56.625</v>
      </c>
      <c r="K30" s="15">
        <f>[26]Outubro!$E$14</f>
        <v>54</v>
      </c>
      <c r="L30" s="15">
        <f>[26]Outubro!$E$15</f>
        <v>51.916666666666664</v>
      </c>
      <c r="M30" s="15">
        <f>[26]Outubro!$E$16</f>
        <v>47.916666666666664</v>
      </c>
      <c r="N30" s="15">
        <f>[26]Outubro!$E$17</f>
        <v>63.333333333333336</v>
      </c>
      <c r="O30" s="15">
        <f>[26]Outubro!$E$18</f>
        <v>76.375</v>
      </c>
      <c r="P30" s="15">
        <f>[26]Outubro!$E$19</f>
        <v>66.041666666666671</v>
      </c>
      <c r="Q30" s="15">
        <f>[26]Outubro!$E$20</f>
        <v>57.541666666666664</v>
      </c>
      <c r="R30" s="15">
        <f>[26]Outubro!$E$21</f>
        <v>53.041666666666664</v>
      </c>
      <c r="S30" s="15">
        <f>[26]Outubro!$E$22</f>
        <v>58.375</v>
      </c>
      <c r="T30" s="15">
        <f>[26]Outubro!$E$23</f>
        <v>62.958333333333336</v>
      </c>
      <c r="U30" s="15">
        <f>[26]Outubro!$E$24</f>
        <v>75.708333333333329</v>
      </c>
      <c r="V30" s="15">
        <f>[26]Outubro!$E$25</f>
        <v>70.208333333333329</v>
      </c>
      <c r="W30" s="15">
        <f>[26]Outubro!$E$26</f>
        <v>87</v>
      </c>
      <c r="X30" s="15">
        <f>[26]Outubro!$E$27</f>
        <v>78.166666666666671</v>
      </c>
      <c r="Y30" s="15">
        <f>[26]Outubro!$E$28</f>
        <v>62.541666666666664</v>
      </c>
      <c r="Z30" s="15">
        <f>[26]Outubro!$E$29</f>
        <v>59.083333333333336</v>
      </c>
      <c r="AA30" s="15">
        <f>[26]Outubro!$E$30</f>
        <v>74.291666666666671</v>
      </c>
      <c r="AB30" s="15">
        <f>[26]Outubro!$E$31</f>
        <v>70.75</v>
      </c>
      <c r="AC30" s="15">
        <f>[26]Outubro!$E$32</f>
        <v>81.083333333333329</v>
      </c>
      <c r="AD30" s="15">
        <f>[26]Outubro!$E$33</f>
        <v>75.875</v>
      </c>
      <c r="AE30" s="15">
        <f>[26]Outubro!$E$34</f>
        <v>80.125</v>
      </c>
      <c r="AF30" s="15">
        <f>[26]Outubro!$E$35</f>
        <v>80.375</v>
      </c>
      <c r="AG30" s="146">
        <f t="shared" si="2"/>
        <v>65.147849462365585</v>
      </c>
    </row>
    <row r="31" spans="1:33" ht="17.100000000000001" customHeight="1" x14ac:dyDescent="0.2">
      <c r="A31" s="85" t="s">
        <v>46</v>
      </c>
      <c r="B31" s="82">
        <f>[27]Outubro!$E$5</f>
        <v>59.875</v>
      </c>
      <c r="C31" s="15">
        <f>[27]Outubro!$E$6</f>
        <v>73.857142857142861</v>
      </c>
      <c r="D31" s="15">
        <f>[27]Outubro!$E$7</f>
        <v>65.272727272727266</v>
      </c>
      <c r="E31" s="15">
        <f>[27]Outubro!$E$8</f>
        <v>59.227272727272727</v>
      </c>
      <c r="F31" s="15">
        <f>[27]Outubro!$E$9</f>
        <v>43</v>
      </c>
      <c r="G31" s="15">
        <f>[27]Outubro!$E$10</f>
        <v>41.352941176470587</v>
      </c>
      <c r="H31" s="15">
        <f>[27]Outubro!$E$11</f>
        <v>57.166666666666664</v>
      </c>
      <c r="I31" s="15">
        <f>[27]Outubro!$E$12</f>
        <v>40.555555555555557</v>
      </c>
      <c r="J31" s="15">
        <f>[27]Outubro!$E$13</f>
        <v>51.692307692307693</v>
      </c>
      <c r="K31" s="15">
        <f>[27]Outubro!$E$14</f>
        <v>43</v>
      </c>
      <c r="L31" s="15">
        <f>[27]Outubro!$E$15</f>
        <v>41.230769230769234</v>
      </c>
      <c r="M31" s="15">
        <f>[27]Outubro!$E$16</f>
        <v>41.692307692307693</v>
      </c>
      <c r="N31" s="15">
        <f>[27]Outubro!$E$17</f>
        <v>44.3</v>
      </c>
      <c r="O31" s="15">
        <f>[27]Outubro!$E$18</f>
        <v>87.714285714285708</v>
      </c>
      <c r="P31" s="15">
        <f>[27]Outubro!$E$19</f>
        <v>58.5</v>
      </c>
      <c r="Q31" s="15">
        <f>[27]Outubro!$E$20</f>
        <v>42.75</v>
      </c>
      <c r="R31" s="15">
        <f>[27]Outubro!$E$21</f>
        <v>35</v>
      </c>
      <c r="S31" s="15">
        <f>[27]Outubro!$E$22</f>
        <v>44.571428571428569</v>
      </c>
      <c r="T31" s="15">
        <f>[27]Outubro!$E$23</f>
        <v>43.857142857142854</v>
      </c>
      <c r="U31" s="15">
        <f>[27]Outubro!$E$24</f>
        <v>83.333333333333329</v>
      </c>
      <c r="V31" s="15">
        <f>[27]Outubro!$E$25</f>
        <v>56.875</v>
      </c>
      <c r="W31" s="15">
        <f>[27]Outubro!$E$26</f>
        <v>79.5</v>
      </c>
      <c r="X31" s="15">
        <f>[27]Outubro!$E$27</f>
        <v>62.166666666666664</v>
      </c>
      <c r="Y31" s="15">
        <f>[27]Outubro!$E$28</f>
        <v>48.142857142857146</v>
      </c>
      <c r="Z31" s="15">
        <f>[27]Outubro!$E$29</f>
        <v>45.46153846153846</v>
      </c>
      <c r="AA31" s="15">
        <f>[27]Outubro!$E$30</f>
        <v>39.444444444444443</v>
      </c>
      <c r="AB31" s="15">
        <f>[27]Outubro!$E$31</f>
        <v>45.916666666666664</v>
      </c>
      <c r="AC31" s="15">
        <f>[27]Outubro!$E$32</f>
        <v>65.352941176470594</v>
      </c>
      <c r="AD31" s="15">
        <f>[27]Outubro!$E$33</f>
        <v>69.208333333333329</v>
      </c>
      <c r="AE31" s="15">
        <f>[27]Outubro!$E$34</f>
        <v>62.708333333333336</v>
      </c>
      <c r="AF31" s="15">
        <f>[27]Outubro!$E$35</f>
        <v>85.166666666666671</v>
      </c>
      <c r="AG31" s="146">
        <f t="shared" ref="AG31" si="3">AVERAGE(B31:AF31)</f>
        <v>55.415881588367355</v>
      </c>
    </row>
    <row r="32" spans="1:33" ht="17.100000000000001" customHeight="1" x14ac:dyDescent="0.2">
      <c r="A32" s="85" t="s">
        <v>20</v>
      </c>
      <c r="B32" s="82" t="str">
        <f>[28]Outubro!$E$5</f>
        <v>*</v>
      </c>
      <c r="C32" s="15">
        <f>[28]Outubro!$E$6</f>
        <v>84.181818181818187</v>
      </c>
      <c r="D32" s="15">
        <f>[28]Outubro!$E$7</f>
        <v>68.166666666666671</v>
      </c>
      <c r="E32" s="15">
        <f>[28]Outubro!$E$8</f>
        <v>52.625</v>
      </c>
      <c r="F32" s="15">
        <f>[28]Outubro!$E$9</f>
        <v>60.541666666666664</v>
      </c>
      <c r="G32" s="15">
        <f>[28]Outubro!$E$10</f>
        <v>56.416666666666664</v>
      </c>
      <c r="H32" s="15">
        <f>[28]Outubro!$E$11</f>
        <v>67.875</v>
      </c>
      <c r="I32" s="15">
        <f>[28]Outubro!$E$12</f>
        <v>63.958333333333336</v>
      </c>
      <c r="J32" s="15">
        <f>[28]Outubro!$E$13</f>
        <v>56.791666666666664</v>
      </c>
      <c r="K32" s="15">
        <f>[28]Outubro!$E$14</f>
        <v>50.458333333333336</v>
      </c>
      <c r="L32" s="15">
        <f>[28]Outubro!$E$15</f>
        <v>45.708333333333336</v>
      </c>
      <c r="M32" s="15">
        <f>[28]Outubro!$E$16</f>
        <v>35.958333333333336</v>
      </c>
      <c r="N32" s="15">
        <f>[28]Outubro!$E$17</f>
        <v>39.541666666666664</v>
      </c>
      <c r="O32" s="15">
        <f>[28]Outubro!$E$18</f>
        <v>61.833333333333336</v>
      </c>
      <c r="P32" s="15">
        <f>[28]Outubro!$E$19</f>
        <v>59.958333333333336</v>
      </c>
      <c r="Q32" s="15">
        <f>[28]Outubro!$E$20</f>
        <v>52.958333333333336</v>
      </c>
      <c r="R32" s="15">
        <f>[28]Outubro!$E$21</f>
        <v>51.541666666666664</v>
      </c>
      <c r="S32" s="15">
        <f>[28]Outubro!$E$22</f>
        <v>41.75</v>
      </c>
      <c r="T32" s="15">
        <f>[28]Outubro!$E$23</f>
        <v>54.041666666666664</v>
      </c>
      <c r="U32" s="15">
        <f>[28]Outubro!$E$24</f>
        <v>83.5</v>
      </c>
      <c r="V32" s="15">
        <f>[28]Outubro!$E$25</f>
        <v>70.625</v>
      </c>
      <c r="W32" s="15">
        <f>[28]Outubro!$E$26</f>
        <v>87.541666666666671</v>
      </c>
      <c r="X32" s="15">
        <f>[28]Outubro!$E$27</f>
        <v>79.375</v>
      </c>
      <c r="Y32" s="15">
        <f>[28]Outubro!$E$28</f>
        <v>64.625</v>
      </c>
      <c r="Z32" s="15">
        <f>[28]Outubro!$E$29</f>
        <v>59.708333333333336</v>
      </c>
      <c r="AA32" s="15">
        <f>[28]Outubro!$E$30</f>
        <v>62.25</v>
      </c>
      <c r="AB32" s="15">
        <f>[28]Outubro!$E$31</f>
        <v>67.75</v>
      </c>
      <c r="AC32" s="15">
        <f>[28]Outubro!$E$32</f>
        <v>72.125</v>
      </c>
      <c r="AD32" s="15">
        <f>[28]Outubro!$E$33</f>
        <v>71.791666666666671</v>
      </c>
      <c r="AE32" s="15">
        <f>[28]Outubro!$E$34</f>
        <v>80.5</v>
      </c>
      <c r="AF32" s="15">
        <f>[28]Outubro!$E$35</f>
        <v>77.916666666666671</v>
      </c>
      <c r="AG32" s="146">
        <f t="shared" si="2"/>
        <v>62.733838383838396</v>
      </c>
    </row>
    <row r="33" spans="1:35" s="5" customFormat="1" ht="17.100000000000001" customHeight="1" thickBot="1" x14ac:dyDescent="0.25">
      <c r="A33" s="180" t="s">
        <v>34</v>
      </c>
      <c r="B33" s="192">
        <f t="shared" ref="B33:AG33" si="4">AVERAGE(B5:B32)</f>
        <v>64.502461467678842</v>
      </c>
      <c r="C33" s="193">
        <f t="shared" si="4"/>
        <v>79.171700422593275</v>
      </c>
      <c r="D33" s="193">
        <f t="shared" si="4"/>
        <v>62.943244409911088</v>
      </c>
      <c r="E33" s="193">
        <f t="shared" si="4"/>
        <v>48.423246149091568</v>
      </c>
      <c r="F33" s="193">
        <f t="shared" si="4"/>
        <v>50.049850645865142</v>
      </c>
      <c r="G33" s="193">
        <f t="shared" si="4"/>
        <v>51.325603864734298</v>
      </c>
      <c r="H33" s="193">
        <f t="shared" si="4"/>
        <v>64.837646905104961</v>
      </c>
      <c r="I33" s="193">
        <f t="shared" si="4"/>
        <v>68.645201352145818</v>
      </c>
      <c r="J33" s="193">
        <f t="shared" si="4"/>
        <v>60.826710728884642</v>
      </c>
      <c r="K33" s="193">
        <f t="shared" si="4"/>
        <v>56.648896371118596</v>
      </c>
      <c r="L33" s="193">
        <f t="shared" si="4"/>
        <v>53.602173330243495</v>
      </c>
      <c r="M33" s="193">
        <f t="shared" si="4"/>
        <v>50.724572684044738</v>
      </c>
      <c r="N33" s="193">
        <f t="shared" si="4"/>
        <v>60.637002972872544</v>
      </c>
      <c r="O33" s="193">
        <f t="shared" si="4"/>
        <v>70.885622710622712</v>
      </c>
      <c r="P33" s="193">
        <f t="shared" si="4"/>
        <v>62.986999461255749</v>
      </c>
      <c r="Q33" s="193">
        <f t="shared" si="4"/>
        <v>55.603789909556497</v>
      </c>
      <c r="R33" s="193">
        <f t="shared" si="4"/>
        <v>50.844550634899278</v>
      </c>
      <c r="S33" s="193">
        <f t="shared" si="4"/>
        <v>53.130779008573136</v>
      </c>
      <c r="T33" s="193">
        <f t="shared" si="4"/>
        <v>58.154727066411851</v>
      </c>
      <c r="U33" s="193">
        <f t="shared" si="4"/>
        <v>76.566701631701605</v>
      </c>
      <c r="V33" s="193">
        <f t="shared" si="4"/>
        <v>69.866482401656327</v>
      </c>
      <c r="W33" s="193">
        <f t="shared" si="4"/>
        <v>82.137121212121215</v>
      </c>
      <c r="X33" s="193">
        <f t="shared" si="4"/>
        <v>69.438771965214286</v>
      </c>
      <c r="Y33" s="193">
        <f t="shared" si="4"/>
        <v>65.459496894409938</v>
      </c>
      <c r="Z33" s="193">
        <f t="shared" si="4"/>
        <v>61.096340326340311</v>
      </c>
      <c r="AA33" s="193">
        <f t="shared" si="4"/>
        <v>66.28832454984628</v>
      </c>
      <c r="AB33" s="193">
        <f t="shared" si="4"/>
        <v>68.159424367902631</v>
      </c>
      <c r="AC33" s="193">
        <f t="shared" si="4"/>
        <v>74.798631994603866</v>
      </c>
      <c r="AD33" s="193">
        <f t="shared" si="4"/>
        <v>73.377207792207798</v>
      </c>
      <c r="AE33" s="193">
        <f t="shared" si="4"/>
        <v>73.092215137803379</v>
      </c>
      <c r="AF33" s="193">
        <f t="shared" si="4"/>
        <v>76.548873920197465</v>
      </c>
      <c r="AG33" s="191">
        <f t="shared" si="4"/>
        <v>63.117554045254813</v>
      </c>
      <c r="AH33" s="8"/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9"/>
      <c r="AH34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128"/>
      <c r="AH35" s="2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75"/>
      <c r="AH36" s="2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91"/>
      <c r="AH37" s="21"/>
      <c r="AI37" s="2"/>
    </row>
    <row r="38" spans="1:35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194"/>
    </row>
  </sheetData>
  <sheetProtection password="C6EC" sheet="1" objects="1" scenarios="1"/>
  <mergeCells count="36"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16" zoomScale="90" zoomScaleNormal="90" workbookViewId="0">
      <selection activeCell="AE48" sqref="AE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thickBot="1" x14ac:dyDescent="0.25">
      <c r="A1" s="232" t="s">
        <v>26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4"/>
    </row>
    <row r="2" spans="1:35" s="4" customFormat="1" ht="20.100000000000001" customHeight="1" thickBot="1" x14ac:dyDescent="0.25">
      <c r="A2" s="238" t="s">
        <v>21</v>
      </c>
      <c r="B2" s="235" t="s">
        <v>130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8"/>
      <c r="AI2" s="7"/>
    </row>
    <row r="3" spans="1:35" s="5" customFormat="1" ht="20.100000000000001" customHeight="1" x14ac:dyDescent="0.2">
      <c r="A3" s="239"/>
      <c r="B3" s="230">
        <v>1</v>
      </c>
      <c r="C3" s="228">
        <f>SUM(B3+1)</f>
        <v>2</v>
      </c>
      <c r="D3" s="228">
        <f t="shared" ref="D3:AD3" si="0">SUM(C3+1)</f>
        <v>3</v>
      </c>
      <c r="E3" s="228">
        <f t="shared" si="0"/>
        <v>4</v>
      </c>
      <c r="F3" s="228">
        <f t="shared" si="0"/>
        <v>5</v>
      </c>
      <c r="G3" s="228">
        <f t="shared" si="0"/>
        <v>6</v>
      </c>
      <c r="H3" s="228">
        <f t="shared" si="0"/>
        <v>7</v>
      </c>
      <c r="I3" s="228">
        <f t="shared" si="0"/>
        <v>8</v>
      </c>
      <c r="J3" s="228">
        <f t="shared" si="0"/>
        <v>9</v>
      </c>
      <c r="K3" s="228">
        <f t="shared" si="0"/>
        <v>10</v>
      </c>
      <c r="L3" s="228">
        <f t="shared" si="0"/>
        <v>11</v>
      </c>
      <c r="M3" s="228">
        <f t="shared" si="0"/>
        <v>12</v>
      </c>
      <c r="N3" s="228">
        <f t="shared" si="0"/>
        <v>13</v>
      </c>
      <c r="O3" s="228">
        <f t="shared" si="0"/>
        <v>14</v>
      </c>
      <c r="P3" s="228">
        <f t="shared" si="0"/>
        <v>15</v>
      </c>
      <c r="Q3" s="228">
        <f t="shared" si="0"/>
        <v>16</v>
      </c>
      <c r="R3" s="228">
        <f t="shared" si="0"/>
        <v>17</v>
      </c>
      <c r="S3" s="228">
        <f t="shared" si="0"/>
        <v>18</v>
      </c>
      <c r="T3" s="228">
        <f t="shared" si="0"/>
        <v>19</v>
      </c>
      <c r="U3" s="228">
        <f t="shared" si="0"/>
        <v>20</v>
      </c>
      <c r="V3" s="228">
        <f t="shared" si="0"/>
        <v>21</v>
      </c>
      <c r="W3" s="228">
        <f t="shared" si="0"/>
        <v>22</v>
      </c>
      <c r="X3" s="228">
        <f t="shared" si="0"/>
        <v>23</v>
      </c>
      <c r="Y3" s="228">
        <f t="shared" si="0"/>
        <v>24</v>
      </c>
      <c r="Z3" s="228">
        <f t="shared" si="0"/>
        <v>25</v>
      </c>
      <c r="AA3" s="228">
        <f t="shared" si="0"/>
        <v>26</v>
      </c>
      <c r="AB3" s="228">
        <f t="shared" si="0"/>
        <v>27</v>
      </c>
      <c r="AC3" s="228">
        <f t="shared" si="0"/>
        <v>28</v>
      </c>
      <c r="AD3" s="228">
        <f t="shared" si="0"/>
        <v>29</v>
      </c>
      <c r="AE3" s="228">
        <v>30</v>
      </c>
      <c r="AF3" s="236">
        <v>31</v>
      </c>
      <c r="AG3" s="131" t="s">
        <v>39</v>
      </c>
      <c r="AH3" s="132" t="s">
        <v>38</v>
      </c>
      <c r="AI3" s="8"/>
    </row>
    <row r="4" spans="1:35" s="5" customFormat="1" ht="20.100000000000001" customHeight="1" thickBot="1" x14ac:dyDescent="0.25">
      <c r="A4" s="239"/>
      <c r="B4" s="231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37"/>
      <c r="AG4" s="124" t="s">
        <v>37</v>
      </c>
      <c r="AH4" s="126" t="s">
        <v>37</v>
      </c>
      <c r="AI4" s="8"/>
    </row>
    <row r="5" spans="1:35" s="5" customFormat="1" ht="20.100000000000001" customHeight="1" x14ac:dyDescent="0.2">
      <c r="A5" s="85" t="s">
        <v>42</v>
      </c>
      <c r="B5" s="81">
        <f>[1]Outubro!$F$5</f>
        <v>95</v>
      </c>
      <c r="C5" s="56">
        <f>[1]Outubro!$F$6</f>
        <v>98</v>
      </c>
      <c r="D5" s="56">
        <f>[1]Outubro!$F$7</f>
        <v>100</v>
      </c>
      <c r="E5" s="56">
        <f>[1]Outubro!$F$8</f>
        <v>95</v>
      </c>
      <c r="F5" s="56">
        <f>[1]Outubro!$F$9</f>
        <v>95</v>
      </c>
      <c r="G5" s="56">
        <f>[1]Outubro!$F$10</f>
        <v>91</v>
      </c>
      <c r="H5" s="56">
        <f>[1]Outubro!$F$11</f>
        <v>94</v>
      </c>
      <c r="I5" s="56">
        <f>[1]Outubro!$F$12</f>
        <v>97</v>
      </c>
      <c r="J5" s="56">
        <f>[1]Outubro!$F$13</f>
        <v>96</v>
      </c>
      <c r="K5" s="56">
        <f>[1]Outubro!$F$14</f>
        <v>94</v>
      </c>
      <c r="L5" s="56">
        <f>[1]Outubro!$F$15</f>
        <v>86</v>
      </c>
      <c r="M5" s="56">
        <f>[1]Outubro!$F$16</f>
        <v>92</v>
      </c>
      <c r="N5" s="56" t="str">
        <f>[1]Outubro!$F$17</f>
        <v>*</v>
      </c>
      <c r="O5" s="56" t="str">
        <f>[1]Outubro!$F$18</f>
        <v>*</v>
      </c>
      <c r="P5" s="56" t="str">
        <f>[1]Outubro!$F$19</f>
        <v>*</v>
      </c>
      <c r="Q5" s="56" t="str">
        <f>[1]Outubro!$F$20</f>
        <v>*</v>
      </c>
      <c r="R5" s="56" t="str">
        <f>[1]Outubro!$F$21</f>
        <v>*</v>
      </c>
      <c r="S5" s="56" t="str">
        <f>[1]Outubro!$F$22</f>
        <v>*</v>
      </c>
      <c r="T5" s="56" t="str">
        <f>[1]Outubro!$F$23</f>
        <v>*</v>
      </c>
      <c r="U5" s="56" t="str">
        <f>[1]Outubro!$F$24</f>
        <v>*</v>
      </c>
      <c r="V5" s="56" t="str">
        <f>[1]Outubro!$F$25</f>
        <v>*</v>
      </c>
      <c r="W5" s="56" t="str">
        <f>[1]Outubro!$F$26</f>
        <v>*</v>
      </c>
      <c r="X5" s="56" t="str">
        <f>[1]Outubro!$F$27</f>
        <v>*</v>
      </c>
      <c r="Y5" s="56" t="str">
        <f>[1]Outubro!$F$28</f>
        <v>*</v>
      </c>
      <c r="Z5" s="56" t="str">
        <f>[1]Outubro!$F$29</f>
        <v>*</v>
      </c>
      <c r="AA5" s="56" t="str">
        <f>[1]Outubro!$F$30</f>
        <v>*</v>
      </c>
      <c r="AB5" s="56" t="str">
        <f>[1]Outubro!$F$31</f>
        <v>*</v>
      </c>
      <c r="AC5" s="56" t="str">
        <f>[1]Outubro!$F$32</f>
        <v>*</v>
      </c>
      <c r="AD5" s="56" t="str">
        <f>[1]Outubro!$F$33</f>
        <v>*</v>
      </c>
      <c r="AE5" s="56" t="str">
        <f>[1]Outubro!$F$34</f>
        <v>*</v>
      </c>
      <c r="AF5" s="134" t="str">
        <f>[1]Outubro!$F$35</f>
        <v>*</v>
      </c>
      <c r="AG5" s="144">
        <f>MAX(B5:AF5)</f>
        <v>100</v>
      </c>
      <c r="AH5" s="88">
        <f>AVERAGE(B5:AF5)</f>
        <v>94.416666666666671</v>
      </c>
      <c r="AI5" s="8"/>
    </row>
    <row r="6" spans="1:35" ht="17.100000000000001" customHeight="1" x14ac:dyDescent="0.2">
      <c r="A6" s="85" t="s">
        <v>0</v>
      </c>
      <c r="B6" s="82">
        <f>[2]Outubro!$F$5</f>
        <v>98</v>
      </c>
      <c r="C6" s="15">
        <f>[2]Outubro!$F$6</f>
        <v>98</v>
      </c>
      <c r="D6" s="15">
        <f>[2]Outubro!$F$7</f>
        <v>97</v>
      </c>
      <c r="E6" s="15">
        <f>[2]Outubro!$F$8</f>
        <v>87</v>
      </c>
      <c r="F6" s="15">
        <f>[2]Outubro!$F$9</f>
        <v>81</v>
      </c>
      <c r="G6" s="15">
        <f>[2]Outubro!$F$10</f>
        <v>76</v>
      </c>
      <c r="H6" s="15">
        <f>[2]Outubro!$F$11</f>
        <v>86</v>
      </c>
      <c r="I6" s="15">
        <f>[2]Outubro!$F$12</f>
        <v>97</v>
      </c>
      <c r="J6" s="15">
        <f>[2]Outubro!$F$13</f>
        <v>80</v>
      </c>
      <c r="K6" s="15">
        <f>[2]Outubro!$F$14</f>
        <v>89</v>
      </c>
      <c r="L6" s="15">
        <f>[2]Outubro!$F$15</f>
        <v>87</v>
      </c>
      <c r="M6" s="15">
        <f>[2]Outubro!$F$16</f>
        <v>94</v>
      </c>
      <c r="N6" s="15">
        <f>[2]Outubro!$F$17</f>
        <v>97</v>
      </c>
      <c r="O6" s="15">
        <f>[2]Outubro!$F$18</f>
        <v>92</v>
      </c>
      <c r="P6" s="15">
        <f>[2]Outubro!$F$19</f>
        <v>93</v>
      </c>
      <c r="Q6" s="15">
        <f>[2]Outubro!$F$20</f>
        <v>88</v>
      </c>
      <c r="R6" s="15">
        <f>[2]Outubro!$F$21</f>
        <v>86</v>
      </c>
      <c r="S6" s="15">
        <f>[2]Outubro!$F$22</f>
        <v>80</v>
      </c>
      <c r="T6" s="15">
        <f>[2]Outubro!$F$23</f>
        <v>90</v>
      </c>
      <c r="U6" s="15">
        <f>[2]Outubro!$F$24</f>
        <v>93</v>
      </c>
      <c r="V6" s="15">
        <f>[2]Outubro!$F$25</f>
        <v>97</v>
      </c>
      <c r="W6" s="15">
        <f>[2]Outubro!$F$26</f>
        <v>98</v>
      </c>
      <c r="X6" s="15">
        <f>[2]Outubro!$F$27</f>
        <v>88</v>
      </c>
      <c r="Y6" s="15">
        <f>[2]Outubro!$F$28</f>
        <v>97</v>
      </c>
      <c r="Z6" s="15">
        <f>[2]Outubro!$F$29</f>
        <v>88</v>
      </c>
      <c r="AA6" s="15">
        <f>[2]Outubro!$F$30</f>
        <v>98</v>
      </c>
      <c r="AB6" s="15">
        <f>[2]Outubro!$F$31</f>
        <v>98</v>
      </c>
      <c r="AC6" s="15">
        <f>[2]Outubro!$F$32</f>
        <v>98</v>
      </c>
      <c r="AD6" s="15">
        <f>[2]Outubro!$F$33</f>
        <v>97</v>
      </c>
      <c r="AE6" s="15">
        <f>[2]Outubro!$F$34</f>
        <v>98</v>
      </c>
      <c r="AF6" s="135">
        <f>[2]Outubro!$F$35</f>
        <v>98</v>
      </c>
      <c r="AG6" s="139">
        <f>MAX(B6:AF6)</f>
        <v>98</v>
      </c>
      <c r="AH6" s="89">
        <f t="shared" ref="AH6:AH16" si="1">AVERAGE(B6:AF6)</f>
        <v>91.741935483870961</v>
      </c>
    </row>
    <row r="7" spans="1:35" ht="17.100000000000001" customHeight="1" x14ac:dyDescent="0.2">
      <c r="A7" s="85" t="s">
        <v>1</v>
      </c>
      <c r="B7" s="82">
        <f>[3]Outubro!$F$5</f>
        <v>91</v>
      </c>
      <c r="C7" s="15">
        <f>[3]Outubro!$F$6</f>
        <v>96</v>
      </c>
      <c r="D7" s="15">
        <f>[3]Outubro!$F$7</f>
        <v>96</v>
      </c>
      <c r="E7" s="15">
        <f>[3]Outubro!$F$8</f>
        <v>88</v>
      </c>
      <c r="F7" s="15">
        <f>[3]Outubro!$F$9</f>
        <v>94</v>
      </c>
      <c r="G7" s="15">
        <f>[3]Outubro!$F$10</f>
        <v>85</v>
      </c>
      <c r="H7" s="15">
        <f>[3]Outubro!$F$11</f>
        <v>94</v>
      </c>
      <c r="I7" s="15">
        <f>[3]Outubro!$F$12</f>
        <v>95</v>
      </c>
      <c r="J7" s="15">
        <f>[3]Outubro!$F$13</f>
        <v>90</v>
      </c>
      <c r="K7" s="15">
        <f>[3]Outubro!$F$14</f>
        <v>93</v>
      </c>
      <c r="L7" s="15">
        <f>[3]Outubro!$F$15</f>
        <v>94</v>
      </c>
      <c r="M7" s="15">
        <f>[3]Outubro!$F$16</f>
        <v>79</v>
      </c>
      <c r="N7" s="15">
        <f>[3]Outubro!$F$17</f>
        <v>93</v>
      </c>
      <c r="O7" s="15">
        <f>[3]Outubro!$F$18</f>
        <v>85</v>
      </c>
      <c r="P7" s="15">
        <f>[3]Outubro!$F$19</f>
        <v>90</v>
      </c>
      <c r="Q7" s="15">
        <f>[3]Outubro!$F$20</f>
        <v>88</v>
      </c>
      <c r="R7" s="15">
        <f>[3]Outubro!$F$21</f>
        <v>72</v>
      </c>
      <c r="S7" s="15">
        <f>[3]Outubro!$F$22</f>
        <v>83</v>
      </c>
      <c r="T7" s="15">
        <f>[3]Outubro!$F$23</f>
        <v>88</v>
      </c>
      <c r="U7" s="15">
        <f>[3]Outubro!$F$24</f>
        <v>84</v>
      </c>
      <c r="V7" s="15">
        <f>[3]Outubro!$F$25</f>
        <v>94</v>
      </c>
      <c r="W7" s="15">
        <f>[3]Outubro!$F$26</f>
        <v>95</v>
      </c>
      <c r="X7" s="15">
        <f>[3]Outubro!$F$27</f>
        <v>96</v>
      </c>
      <c r="Y7" s="15">
        <f>[3]Outubro!$F$28</f>
        <v>95</v>
      </c>
      <c r="Z7" s="15">
        <f>[3]Outubro!$F$29</f>
        <v>92</v>
      </c>
      <c r="AA7" s="15">
        <f>[3]Outubro!$F$30</f>
        <v>92</v>
      </c>
      <c r="AB7" s="15">
        <f>[3]Outubro!$F$31</f>
        <v>100</v>
      </c>
      <c r="AC7" s="15">
        <f>[3]Outubro!$F$32</f>
        <v>96</v>
      </c>
      <c r="AD7" s="15">
        <f>[3]Outubro!$F$33</f>
        <v>95</v>
      </c>
      <c r="AE7" s="15">
        <f>[3]Outubro!$F$34</f>
        <v>95</v>
      </c>
      <c r="AF7" s="135">
        <f>[3]Outubro!$F$35</f>
        <v>95</v>
      </c>
      <c r="AG7" s="139">
        <f>MAX(B7:AF7)</f>
        <v>100</v>
      </c>
      <c r="AH7" s="89">
        <f t="shared" si="1"/>
        <v>91.064516129032256</v>
      </c>
    </row>
    <row r="8" spans="1:35" ht="17.100000000000001" customHeight="1" x14ac:dyDescent="0.2">
      <c r="A8" s="85" t="s">
        <v>70</v>
      </c>
      <c r="B8" s="82">
        <f>[4]Outubro!$F$5</f>
        <v>98</v>
      </c>
      <c r="C8" s="15">
        <f>[4]Outubro!$F$6</f>
        <v>100</v>
      </c>
      <c r="D8" s="15">
        <f>[4]Outubro!$F$7</f>
        <v>97</v>
      </c>
      <c r="E8" s="15">
        <f>[4]Outubro!$F$8</f>
        <v>66</v>
      </c>
      <c r="F8" s="15">
        <f>[4]Outubro!$F$9</f>
        <v>75</v>
      </c>
      <c r="G8" s="15">
        <f>[4]Outubro!$F$10</f>
        <v>58</v>
      </c>
      <c r="H8" s="15">
        <f>[4]Outubro!$F$11</f>
        <v>98</v>
      </c>
      <c r="I8" s="15">
        <f>[4]Outubro!$F$12</f>
        <v>97</v>
      </c>
      <c r="J8" s="15">
        <f>[4]Outubro!$F$13</f>
        <v>96</v>
      </c>
      <c r="K8" s="15">
        <f>[4]Outubro!$F$14</f>
        <v>77</v>
      </c>
      <c r="L8" s="15">
        <f>[4]Outubro!$F$15</f>
        <v>75</v>
      </c>
      <c r="M8" s="15">
        <f>[4]Outubro!$F$16</f>
        <v>67</v>
      </c>
      <c r="N8" s="15">
        <f>[4]Outubro!$F$17</f>
        <v>67</v>
      </c>
      <c r="O8" s="15">
        <f>[4]Outubro!$F$18</f>
        <v>93</v>
      </c>
      <c r="P8" s="15">
        <f>[4]Outubro!$F$19</f>
        <v>93</v>
      </c>
      <c r="Q8" s="15">
        <f>[4]Outubro!$F$20</f>
        <v>72</v>
      </c>
      <c r="R8" s="15">
        <f>[4]Outubro!$F$21</f>
        <v>77</v>
      </c>
      <c r="S8" s="15">
        <f>[4]Outubro!$F$22</f>
        <v>74</v>
      </c>
      <c r="T8" s="15">
        <f>[4]Outubro!$F$23</f>
        <v>85</v>
      </c>
      <c r="U8" s="15">
        <f>[4]Outubro!$F$24</f>
        <v>98</v>
      </c>
      <c r="V8" s="15">
        <f>[4]Outubro!$F$25</f>
        <v>84</v>
      </c>
      <c r="W8" s="15">
        <f>[4]Outubro!$F$26</f>
        <v>100</v>
      </c>
      <c r="X8" s="15">
        <f>[4]Outubro!$F$27</f>
        <v>100</v>
      </c>
      <c r="Y8" s="15">
        <f>[4]Outubro!$F$28</f>
        <v>95</v>
      </c>
      <c r="Z8" s="15">
        <f>[4]Outubro!$F$29</f>
        <v>81</v>
      </c>
      <c r="AA8" s="15">
        <f>[4]Outubro!$F$30</f>
        <v>91</v>
      </c>
      <c r="AB8" s="15">
        <f>[4]Outubro!$F$31</f>
        <v>99</v>
      </c>
      <c r="AC8" s="15">
        <f>[4]Outubro!$F$32</f>
        <v>100</v>
      </c>
      <c r="AD8" s="15">
        <f>[4]Outubro!$F$33</f>
        <v>100</v>
      </c>
      <c r="AE8" s="15">
        <f>[4]Outubro!$F$34</f>
        <v>100</v>
      </c>
      <c r="AF8" s="135">
        <f>[4]Outubro!$F$35</f>
        <v>100</v>
      </c>
      <c r="AG8" s="139">
        <f>MAX(B8:AF8)</f>
        <v>100</v>
      </c>
      <c r="AH8" s="89">
        <f t="shared" si="1"/>
        <v>87.516129032258064</v>
      </c>
    </row>
    <row r="9" spans="1:35" ht="17.100000000000001" customHeight="1" x14ac:dyDescent="0.2">
      <c r="A9" s="85" t="s">
        <v>43</v>
      </c>
      <c r="B9" s="82">
        <f>[5]Outubro!$F$5</f>
        <v>52</v>
      </c>
      <c r="C9" s="15">
        <f>[5]Outubro!$F$6</f>
        <v>52</v>
      </c>
      <c r="D9" s="15">
        <f>[5]Outubro!$F$7</f>
        <v>54</v>
      </c>
      <c r="E9" s="15">
        <f>[5]Outubro!$F$8</f>
        <v>55</v>
      </c>
      <c r="F9" s="15">
        <f>[5]Outubro!$F$9</f>
        <v>53</v>
      </c>
      <c r="G9" s="15">
        <f>[5]Outubro!$F$10</f>
        <v>53</v>
      </c>
      <c r="H9" s="15">
        <f>[5]Outubro!$F$11</f>
        <v>52</v>
      </c>
      <c r="I9" s="15">
        <f>[5]Outubro!$F$12</f>
        <v>52</v>
      </c>
      <c r="J9" s="15">
        <f>[5]Outubro!$F$13</f>
        <v>52</v>
      </c>
      <c r="K9" s="15">
        <f>[5]Outubro!$F$14</f>
        <v>52</v>
      </c>
      <c r="L9" s="15">
        <f>[5]Outubro!$F$15</f>
        <v>52</v>
      </c>
      <c r="M9" s="15">
        <f>[5]Outubro!$F$16</f>
        <v>52</v>
      </c>
      <c r="N9" s="15">
        <f>[5]Outubro!$F$17</f>
        <v>51</v>
      </c>
      <c r="O9" s="15">
        <f>[5]Outubro!$F$18</f>
        <v>52</v>
      </c>
      <c r="P9" s="15">
        <f>[5]Outubro!$F$19</f>
        <v>53</v>
      </c>
      <c r="Q9" s="15">
        <f>[5]Outubro!$F$20</f>
        <v>53</v>
      </c>
      <c r="R9" s="15">
        <f>[5]Outubro!$F$21</f>
        <v>51</v>
      </c>
      <c r="S9" s="15">
        <f>[5]Outubro!$F$22</f>
        <v>52</v>
      </c>
      <c r="T9" s="15">
        <f>[5]Outubro!$F$23</f>
        <v>52</v>
      </c>
      <c r="U9" s="15">
        <f>[5]Outubro!$F$24</f>
        <v>52</v>
      </c>
      <c r="V9" s="15">
        <f>[5]Outubro!$F$25</f>
        <v>52</v>
      </c>
      <c r="W9" s="15">
        <f>[5]Outubro!$F$26</f>
        <v>52</v>
      </c>
      <c r="X9" s="15">
        <f>[5]Outubro!$F$27</f>
        <v>52</v>
      </c>
      <c r="Y9" s="15">
        <f>[5]Outubro!$F$28</f>
        <v>52</v>
      </c>
      <c r="Z9" s="15">
        <f>[5]Outubro!$F$29</f>
        <v>51</v>
      </c>
      <c r="AA9" s="15">
        <f>[5]Outubro!$F$30</f>
        <v>52</v>
      </c>
      <c r="AB9" s="15">
        <f>[5]Outubro!$F$31</f>
        <v>52</v>
      </c>
      <c r="AC9" s="15">
        <f>[5]Outubro!$F$32</f>
        <v>52</v>
      </c>
      <c r="AD9" s="15">
        <f>[5]Outubro!$F$33</f>
        <v>52</v>
      </c>
      <c r="AE9" s="15">
        <f>[5]Outubro!$F$34</f>
        <v>51</v>
      </c>
      <c r="AF9" s="135">
        <f>[5]Outubro!$F$35</f>
        <v>52</v>
      </c>
      <c r="AG9" s="139">
        <f>MAX(B9:AF9)</f>
        <v>55</v>
      </c>
      <c r="AH9" s="89">
        <f t="shared" ref="AH9" si="2">AVERAGE(B9:AF9)</f>
        <v>52.161290322580648</v>
      </c>
    </row>
    <row r="10" spans="1:35" ht="17.100000000000001" customHeight="1" x14ac:dyDescent="0.2">
      <c r="A10" s="85" t="s">
        <v>2</v>
      </c>
      <c r="B10" s="82">
        <f>[6]Outubro!$F$5</f>
        <v>79</v>
      </c>
      <c r="C10" s="15">
        <f>[6]Outubro!$F$6</f>
        <v>92</v>
      </c>
      <c r="D10" s="15">
        <f>[6]Outubro!$F$7</f>
        <v>93</v>
      </c>
      <c r="E10" s="15">
        <f>[6]Outubro!$F$8</f>
        <v>51</v>
      </c>
      <c r="F10" s="15">
        <f>[6]Outubro!$F$9</f>
        <v>57</v>
      </c>
      <c r="G10" s="15">
        <f>[6]Outubro!$F$10</f>
        <v>61</v>
      </c>
      <c r="H10" s="15">
        <f>[6]Outubro!$F$11</f>
        <v>85</v>
      </c>
      <c r="I10" s="15">
        <f>[6]Outubro!$F$12</f>
        <v>86</v>
      </c>
      <c r="J10" s="15">
        <f>[6]Outubro!$F$13</f>
        <v>74</v>
      </c>
      <c r="K10" s="15">
        <f>[6]Outubro!$F$14</f>
        <v>71</v>
      </c>
      <c r="L10" s="15">
        <f>[6]Outubro!$F$15</f>
        <v>71</v>
      </c>
      <c r="M10" s="15">
        <f>[6]Outubro!$F$16</f>
        <v>68</v>
      </c>
      <c r="N10" s="15">
        <f>[6]Outubro!$F$17</f>
        <v>81</v>
      </c>
      <c r="O10" s="15">
        <f>[6]Outubro!$F$18</f>
        <v>93</v>
      </c>
      <c r="P10" s="15">
        <f>[6]Outubro!$F$19</f>
        <v>87</v>
      </c>
      <c r="Q10" s="15">
        <f>[6]Outubro!$F$20</f>
        <v>70</v>
      </c>
      <c r="R10" s="15">
        <f>[6]Outubro!$F$21</f>
        <v>62</v>
      </c>
      <c r="S10" s="15">
        <f>[6]Outubro!$F$22</f>
        <v>77</v>
      </c>
      <c r="T10" s="15">
        <f>[6]Outubro!$F$23</f>
        <v>90</v>
      </c>
      <c r="U10" s="15">
        <f>[6]Outubro!$F$24</f>
        <v>88</v>
      </c>
      <c r="V10" s="15">
        <f>[6]Outubro!$F$25</f>
        <v>84</v>
      </c>
      <c r="W10" s="15">
        <f>[6]Outubro!$F$26</f>
        <v>93</v>
      </c>
      <c r="X10" s="15">
        <f>[6]Outubro!$F$27</f>
        <v>91</v>
      </c>
      <c r="Y10" s="15">
        <f>[6]Outubro!$F$28</f>
        <v>79</v>
      </c>
      <c r="Z10" s="15">
        <f>[6]Outubro!$F$29</f>
        <v>80</v>
      </c>
      <c r="AA10" s="15">
        <f>[6]Outubro!$F$30</f>
        <v>79</v>
      </c>
      <c r="AB10" s="15">
        <f>[6]Outubro!$F$31</f>
        <v>77</v>
      </c>
      <c r="AC10" s="15">
        <f>[6]Outubro!$F$32</f>
        <v>88</v>
      </c>
      <c r="AD10" s="15">
        <f>[6]Outubro!$F$33</f>
        <v>85</v>
      </c>
      <c r="AE10" s="15">
        <f>[6]Outubro!$F$34</f>
        <v>89</v>
      </c>
      <c r="AF10" s="135">
        <f>[6]Outubro!$F$35</f>
        <v>92</v>
      </c>
      <c r="AG10" s="139">
        <f t="shared" ref="AG10:AG16" si="3">MAX(B10:AF10)</f>
        <v>93</v>
      </c>
      <c r="AH10" s="89">
        <f>AVERAGE(B10:AF10)</f>
        <v>79.774193548387103</v>
      </c>
    </row>
    <row r="11" spans="1:35" ht="17.100000000000001" customHeight="1" x14ac:dyDescent="0.2">
      <c r="A11" s="85" t="s">
        <v>3</v>
      </c>
      <c r="B11" s="82">
        <f>[7]Outubro!$F$5</f>
        <v>89</v>
      </c>
      <c r="C11" s="15">
        <f>[7]Outubro!$F$6</f>
        <v>94</v>
      </c>
      <c r="D11" s="15">
        <f>[7]Outubro!$F$7</f>
        <v>90</v>
      </c>
      <c r="E11" s="15">
        <f>[7]Outubro!$F$8</f>
        <v>72</v>
      </c>
      <c r="F11" s="15">
        <f>[7]Outubro!$F$9</f>
        <v>84</v>
      </c>
      <c r="G11" s="15">
        <f>[7]Outubro!$F$10</f>
        <v>87</v>
      </c>
      <c r="H11" s="15">
        <f>[7]Outubro!$F$11</f>
        <v>81</v>
      </c>
      <c r="I11" s="15">
        <f>[7]Outubro!$F$12</f>
        <v>88</v>
      </c>
      <c r="J11" s="15">
        <f>[7]Outubro!$F$13</f>
        <v>87</v>
      </c>
      <c r="K11" s="15">
        <f>[7]Outubro!$F$14</f>
        <v>83</v>
      </c>
      <c r="L11" s="15">
        <f>[7]Outubro!$F$15</f>
        <v>80</v>
      </c>
      <c r="M11" s="15">
        <f>[7]Outubro!$F$16</f>
        <v>72</v>
      </c>
      <c r="N11" s="15">
        <f>[7]Outubro!$F$17</f>
        <v>65</v>
      </c>
      <c r="O11" s="15">
        <f>[7]Outubro!$F$18</f>
        <v>81</v>
      </c>
      <c r="P11" s="15">
        <f>[7]Outubro!$F$19</f>
        <v>79</v>
      </c>
      <c r="Q11" s="15">
        <f>[7]Outubro!$F$20</f>
        <v>69</v>
      </c>
      <c r="R11" s="15">
        <f>[7]Outubro!$F$21</f>
        <v>67</v>
      </c>
      <c r="S11" s="15">
        <f>[7]Outubro!$F$22</f>
        <v>70</v>
      </c>
      <c r="T11" s="15">
        <f>[7]Outubro!$F$23</f>
        <v>76</v>
      </c>
      <c r="U11" s="15">
        <f>[7]Outubro!$F$24</f>
        <v>89</v>
      </c>
      <c r="V11" s="15">
        <f>[7]Outubro!$F$25</f>
        <v>94</v>
      </c>
      <c r="W11" s="15">
        <f>[7]Outubro!$F$26</f>
        <v>95</v>
      </c>
      <c r="X11" s="15">
        <f>[7]Outubro!$F$27</f>
        <v>90</v>
      </c>
      <c r="Y11" s="15">
        <f>[7]Outubro!$F$28</f>
        <v>82</v>
      </c>
      <c r="Z11" s="15">
        <f>[7]Outubro!$F$29</f>
        <v>80</v>
      </c>
      <c r="AA11" s="15">
        <f>[7]Outubro!$F$30</f>
        <v>82</v>
      </c>
      <c r="AB11" s="15">
        <f>[7]Outubro!$F$31</f>
        <v>90</v>
      </c>
      <c r="AC11" s="15">
        <f>[7]Outubro!$F$32</f>
        <v>93</v>
      </c>
      <c r="AD11" s="15">
        <f>[7]Outubro!$F$33</f>
        <v>90</v>
      </c>
      <c r="AE11" s="15">
        <f>[7]Outubro!$F$34</f>
        <v>91</v>
      </c>
      <c r="AF11" s="135">
        <f>[7]Outubro!$F$35</f>
        <v>91</v>
      </c>
      <c r="AG11" s="139">
        <f t="shared" si="3"/>
        <v>95</v>
      </c>
      <c r="AH11" s="89">
        <f>AVERAGE(B11:AF11)</f>
        <v>83.258064516129039</v>
      </c>
    </row>
    <row r="12" spans="1:35" ht="17.100000000000001" customHeight="1" x14ac:dyDescent="0.2">
      <c r="A12" s="85" t="s">
        <v>4</v>
      </c>
      <c r="B12" s="82">
        <f>[8]Outubro!$F$5</f>
        <v>86</v>
      </c>
      <c r="C12" s="15">
        <f>[8]Outubro!$F$6</f>
        <v>95</v>
      </c>
      <c r="D12" s="15">
        <f>[8]Outubro!$F$7</f>
        <v>94</v>
      </c>
      <c r="E12" s="15">
        <f>[8]Outubro!$F$8</f>
        <v>74</v>
      </c>
      <c r="F12" s="15">
        <f>[8]Outubro!$F$9</f>
        <v>75</v>
      </c>
      <c r="G12" s="15">
        <f>[8]Outubro!$F$10</f>
        <v>80</v>
      </c>
      <c r="H12" s="15">
        <f>[8]Outubro!$F$11</f>
        <v>89</v>
      </c>
      <c r="I12" s="15">
        <f>[8]Outubro!$F$12</f>
        <v>90</v>
      </c>
      <c r="J12" s="15">
        <f>[8]Outubro!$F$13</f>
        <v>84</v>
      </c>
      <c r="K12" s="15">
        <f>[8]Outubro!$F$14</f>
        <v>74</v>
      </c>
      <c r="L12" s="15">
        <f>[8]Outubro!$F$15</f>
        <v>59</v>
      </c>
      <c r="M12" s="15">
        <f>[8]Outubro!$F$16</f>
        <v>55</v>
      </c>
      <c r="N12" s="15">
        <f>[8]Outubro!$F$17</f>
        <v>71</v>
      </c>
      <c r="O12" s="15">
        <f>[8]Outubro!$F$18</f>
        <v>90</v>
      </c>
      <c r="P12" s="15">
        <f>[8]Outubro!$F$19</f>
        <v>95</v>
      </c>
      <c r="Q12" s="15">
        <f>[8]Outubro!$F$20</f>
        <v>85</v>
      </c>
      <c r="R12" s="15">
        <f>[8]Outubro!$F$21</f>
        <v>66</v>
      </c>
      <c r="S12" s="15">
        <f>[8]Outubro!$F$22</f>
        <v>75</v>
      </c>
      <c r="T12" s="15">
        <f>[8]Outubro!$F$23</f>
        <v>82</v>
      </c>
      <c r="U12" s="15">
        <f>[8]Outubro!$F$24</f>
        <v>94</v>
      </c>
      <c r="V12" s="15">
        <f>[8]Outubro!$F$25</f>
        <v>93</v>
      </c>
      <c r="W12" s="15">
        <f>[8]Outubro!$F$26</f>
        <v>94</v>
      </c>
      <c r="X12" s="15">
        <f>[8]Outubro!$F$27</f>
        <v>94</v>
      </c>
      <c r="Y12" s="15">
        <f>[8]Outubro!$F$28</f>
        <v>86</v>
      </c>
      <c r="Z12" s="15">
        <f>[8]Outubro!$F$29</f>
        <v>81</v>
      </c>
      <c r="AA12" s="15">
        <f>[8]Outubro!$F$30</f>
        <v>76</v>
      </c>
      <c r="AB12" s="15">
        <f>[8]Outubro!$F$31</f>
        <v>83</v>
      </c>
      <c r="AC12" s="15">
        <f>[8]Outubro!$F$32</f>
        <v>88</v>
      </c>
      <c r="AD12" s="15">
        <f>[8]Outubro!$F$33</f>
        <v>89</v>
      </c>
      <c r="AE12" s="15">
        <f>[8]Outubro!$F$34</f>
        <v>92</v>
      </c>
      <c r="AF12" s="135">
        <f>[8]Outubro!$F$35</f>
        <v>93</v>
      </c>
      <c r="AG12" s="139">
        <f>MAX(B12:AF12)</f>
        <v>95</v>
      </c>
      <c r="AH12" s="89">
        <f t="shared" si="1"/>
        <v>83.290322580645167</v>
      </c>
    </row>
    <row r="13" spans="1:35" ht="17.100000000000001" customHeight="1" x14ac:dyDescent="0.2">
      <c r="A13" s="85" t="s">
        <v>5</v>
      </c>
      <c r="B13" s="82">
        <f>[9]Outubro!$F$5</f>
        <v>74</v>
      </c>
      <c r="C13" s="15">
        <f>[9]Outubro!$F$6</f>
        <v>92</v>
      </c>
      <c r="D13" s="15">
        <f>[9]Outubro!$F$7</f>
        <v>71</v>
      </c>
      <c r="E13" s="15">
        <f>[9]Outubro!$F$8</f>
        <v>77</v>
      </c>
      <c r="F13" s="15">
        <f>[9]Outubro!$F$9</f>
        <v>77</v>
      </c>
      <c r="G13" s="15">
        <f>[9]Outubro!$F$10</f>
        <v>66</v>
      </c>
      <c r="H13" s="15">
        <f>[9]Outubro!$F$11</f>
        <v>83</v>
      </c>
      <c r="I13" s="15">
        <f>[9]Outubro!$F$12</f>
        <v>84</v>
      </c>
      <c r="J13" s="15">
        <f>[9]Outubro!$F$13</f>
        <v>78</v>
      </c>
      <c r="K13" s="15">
        <f>[9]Outubro!$F$14</f>
        <v>73</v>
      </c>
      <c r="L13" s="15">
        <f>[9]Outubro!$F$15</f>
        <v>77</v>
      </c>
      <c r="M13" s="15">
        <f>[9]Outubro!$F$16</f>
        <v>75</v>
      </c>
      <c r="N13" s="15">
        <f>[9]Outubro!$F$17</f>
        <v>66</v>
      </c>
      <c r="O13" s="15">
        <f>[9]Outubro!$F$18</f>
        <v>82</v>
      </c>
      <c r="P13" s="15">
        <f>[9]Outubro!$F$19</f>
        <v>77</v>
      </c>
      <c r="Q13" s="15">
        <f>[9]Outubro!$F$20</f>
        <v>79</v>
      </c>
      <c r="R13" s="15">
        <f>[9]Outubro!$F$21</f>
        <v>74</v>
      </c>
      <c r="S13" s="15">
        <f>[9]Outubro!$F$22</f>
        <v>70</v>
      </c>
      <c r="T13" s="15">
        <f>[9]Outubro!$F$23</f>
        <v>65</v>
      </c>
      <c r="U13" s="15">
        <f>[9]Outubro!$F$24</f>
        <v>88</v>
      </c>
      <c r="V13" s="15">
        <f>[9]Outubro!$F$25</f>
        <v>85</v>
      </c>
      <c r="W13" s="15">
        <f>[9]Outubro!$F$26</f>
        <v>89</v>
      </c>
      <c r="X13" s="15">
        <f>[9]Outubro!$F$27</f>
        <v>87</v>
      </c>
      <c r="Y13" s="15">
        <f>[9]Outubro!$F$28</f>
        <v>90</v>
      </c>
      <c r="Z13" s="15">
        <f>[9]Outubro!$F$29</f>
        <v>82</v>
      </c>
      <c r="AA13" s="15">
        <f>[9]Outubro!$F$30</f>
        <v>75</v>
      </c>
      <c r="AB13" s="15">
        <f>[9]Outubro!$F$31</f>
        <v>80</v>
      </c>
      <c r="AC13" s="15">
        <f>[9]Outubro!$F$32</f>
        <v>91</v>
      </c>
      <c r="AD13" s="15">
        <f>[9]Outubro!$F$33</f>
        <v>81</v>
      </c>
      <c r="AE13" s="15">
        <f>[9]Outubro!$F$34</f>
        <v>80</v>
      </c>
      <c r="AF13" s="135">
        <f>[9]Outubro!$F$35</f>
        <v>92</v>
      </c>
      <c r="AG13" s="139">
        <f t="shared" si="3"/>
        <v>92</v>
      </c>
      <c r="AH13" s="89">
        <f t="shared" si="1"/>
        <v>79.354838709677423</v>
      </c>
    </row>
    <row r="14" spans="1:35" ht="17.100000000000001" customHeight="1" x14ac:dyDescent="0.2">
      <c r="A14" s="85" t="s">
        <v>45</v>
      </c>
      <c r="B14" s="82">
        <f>[10]Outubro!$F$5</f>
        <v>89</v>
      </c>
      <c r="C14" s="15">
        <f>[10]Outubro!$F$6</f>
        <v>95</v>
      </c>
      <c r="D14" s="15">
        <f>[10]Outubro!$F$7</f>
        <v>95</v>
      </c>
      <c r="E14" s="15">
        <f>[10]Outubro!$F$8</f>
        <v>79</v>
      </c>
      <c r="F14" s="15">
        <f>[10]Outubro!$F$9</f>
        <v>83</v>
      </c>
      <c r="G14" s="15">
        <f>[10]Outubro!$F$10</f>
        <v>86</v>
      </c>
      <c r="H14" s="15">
        <f>[10]Outubro!$F$11</f>
        <v>91</v>
      </c>
      <c r="I14" s="15">
        <f>[10]Outubro!$F$12</f>
        <v>91</v>
      </c>
      <c r="J14" s="15">
        <f>[10]Outubro!$F$13</f>
        <v>86</v>
      </c>
      <c r="K14" s="15">
        <f>[10]Outubro!$F$14</f>
        <v>84</v>
      </c>
      <c r="L14" s="15">
        <f>[10]Outubro!$F$15</f>
        <v>81</v>
      </c>
      <c r="M14" s="15">
        <f>[10]Outubro!$F$16</f>
        <v>71</v>
      </c>
      <c r="N14" s="15">
        <f>[10]Outubro!$F$17</f>
        <v>79</v>
      </c>
      <c r="O14" s="15">
        <f>[10]Outubro!$F$18</f>
        <v>86</v>
      </c>
      <c r="P14" s="15">
        <f>[10]Outubro!$F$19</f>
        <v>91</v>
      </c>
      <c r="Q14" s="15">
        <f>[10]Outubro!$F$20</f>
        <v>78</v>
      </c>
      <c r="R14" s="15">
        <f>[10]Outubro!$F$21</f>
        <v>65</v>
      </c>
      <c r="S14" s="15">
        <f>[10]Outubro!$F$22</f>
        <v>74</v>
      </c>
      <c r="T14" s="15">
        <f>[10]Outubro!$F$23</f>
        <v>83</v>
      </c>
      <c r="U14" s="15">
        <f>[10]Outubro!$F$24</f>
        <v>96</v>
      </c>
      <c r="V14" s="15">
        <f>[10]Outubro!$F$25</f>
        <v>93</v>
      </c>
      <c r="W14" s="15">
        <f>[10]Outubro!$F$26</f>
        <v>92</v>
      </c>
      <c r="X14" s="15">
        <f>[10]Outubro!$F$27</f>
        <v>89</v>
      </c>
      <c r="Y14" s="15">
        <f>[10]Outubro!$F$28</f>
        <v>91</v>
      </c>
      <c r="Z14" s="15">
        <f>[10]Outubro!$F$29</f>
        <v>80</v>
      </c>
      <c r="AA14" s="15">
        <f>[10]Outubro!$F$30</f>
        <v>88</v>
      </c>
      <c r="AB14" s="15">
        <f>[10]Outubro!$F$31</f>
        <v>75</v>
      </c>
      <c r="AC14" s="15">
        <f>[10]Outubro!$F$32</f>
        <v>93</v>
      </c>
      <c r="AD14" s="15">
        <f>[10]Outubro!$F$33</f>
        <v>93</v>
      </c>
      <c r="AE14" s="15">
        <f>[10]Outubro!$F$34</f>
        <v>83</v>
      </c>
      <c r="AF14" s="135">
        <f>[10]Outubro!$F$35</f>
        <v>94</v>
      </c>
      <c r="AG14" s="139">
        <f t="shared" ref="AG14" si="4">MAX(B14:AF14)</f>
        <v>96</v>
      </c>
      <c r="AH14" s="89">
        <f t="shared" ref="AH14" si="5">AVERAGE(B14:AF14)</f>
        <v>85.612903225806448</v>
      </c>
    </row>
    <row r="15" spans="1:35" ht="17.100000000000001" customHeight="1" x14ac:dyDescent="0.2">
      <c r="A15" s="85" t="s">
        <v>6</v>
      </c>
      <c r="B15" s="82">
        <f>[11]Outubro!$F$5</f>
        <v>93</v>
      </c>
      <c r="C15" s="15">
        <f>[11]Outubro!$F$6</f>
        <v>96</v>
      </c>
      <c r="D15" s="15">
        <f>[11]Outubro!$F$7</f>
        <v>96</v>
      </c>
      <c r="E15" s="15">
        <f>[11]Outubro!$F$8</f>
        <v>84</v>
      </c>
      <c r="F15" s="15">
        <f>[11]Outubro!$F$9</f>
        <v>95</v>
      </c>
      <c r="G15" s="15">
        <f>[11]Outubro!$F$10</f>
        <v>86</v>
      </c>
      <c r="H15" s="15">
        <f>[11]Outubro!$F$11</f>
        <v>92</v>
      </c>
      <c r="I15" s="15">
        <f>[11]Outubro!$F$12</f>
        <v>93</v>
      </c>
      <c r="J15" s="15">
        <f>[11]Outubro!$F$13</f>
        <v>92</v>
      </c>
      <c r="K15" s="15">
        <f>[11]Outubro!$F$14</f>
        <v>91</v>
      </c>
      <c r="L15" s="15">
        <f>[11]Outubro!$F$15</f>
        <v>94</v>
      </c>
      <c r="M15" s="15">
        <f>[11]Outubro!$F$16</f>
        <v>95</v>
      </c>
      <c r="N15" s="15">
        <f>[11]Outubro!$F$17</f>
        <v>95</v>
      </c>
      <c r="O15" s="15">
        <f>[11]Outubro!$F$18</f>
        <v>84</v>
      </c>
      <c r="P15" s="15">
        <f>[11]Outubro!$F$19</f>
        <v>92</v>
      </c>
      <c r="Q15" s="15">
        <f>[11]Outubro!$F$20</f>
        <v>86</v>
      </c>
      <c r="R15" s="15">
        <f>[11]Outubro!$F$21</f>
        <v>80</v>
      </c>
      <c r="S15" s="15">
        <f>[11]Outubro!$F$22</f>
        <v>89</v>
      </c>
      <c r="T15" s="15">
        <f>[11]Outubro!$F$23</f>
        <v>93</v>
      </c>
      <c r="U15" s="15">
        <f>[11]Outubro!$F$24</f>
        <v>93</v>
      </c>
      <c r="V15" s="15">
        <f>[11]Outubro!$F$25</f>
        <v>95</v>
      </c>
      <c r="W15" s="15">
        <f>[11]Outubro!$F$26</f>
        <v>91</v>
      </c>
      <c r="X15" s="15">
        <f>[11]Outubro!$F$27</f>
        <v>93</v>
      </c>
      <c r="Y15" s="15">
        <f>[11]Outubro!$F$28</f>
        <v>93</v>
      </c>
      <c r="Z15" s="15">
        <f>[11]Outubro!$F$29</f>
        <v>89</v>
      </c>
      <c r="AA15" s="15">
        <f>[11]Outubro!$F$30</f>
        <v>92</v>
      </c>
      <c r="AB15" s="15">
        <f>[11]Outubro!$F$31</f>
        <v>95</v>
      </c>
      <c r="AC15" s="15">
        <f>[11]Outubro!$F$32</f>
        <v>95</v>
      </c>
      <c r="AD15" s="15">
        <f>[11]Outubro!$F$33</f>
        <v>93</v>
      </c>
      <c r="AE15" s="15">
        <f>[11]Outubro!$F$34</f>
        <v>95</v>
      </c>
      <c r="AF15" s="135">
        <f>[11]Outubro!$F$35</f>
        <v>95</v>
      </c>
      <c r="AG15" s="139">
        <f t="shared" si="3"/>
        <v>96</v>
      </c>
      <c r="AH15" s="89">
        <f t="shared" si="1"/>
        <v>91.774193548387103</v>
      </c>
    </row>
    <row r="16" spans="1:35" ht="17.100000000000001" customHeight="1" x14ac:dyDescent="0.2">
      <c r="A16" s="85" t="s">
        <v>7</v>
      </c>
      <c r="B16" s="82">
        <f>[12]Outubro!$F$5</f>
        <v>97</v>
      </c>
      <c r="C16" s="15">
        <f>[12]Outubro!$F$6</f>
        <v>96</v>
      </c>
      <c r="D16" s="15">
        <f>[12]Outubro!$F$7</f>
        <v>93</v>
      </c>
      <c r="E16" s="15">
        <f>[12]Outubro!$F$8</f>
        <v>60</v>
      </c>
      <c r="F16" s="15">
        <f>[12]Outubro!$F$9</f>
        <v>68</v>
      </c>
      <c r="G16" s="15">
        <f>[12]Outubro!$F$10</f>
        <v>65</v>
      </c>
      <c r="H16" s="15">
        <f>[12]Outubro!$F$11</f>
        <v>89</v>
      </c>
      <c r="I16" s="15">
        <f>[12]Outubro!$F$12</f>
        <v>95</v>
      </c>
      <c r="J16" s="15">
        <f>[12]Outubro!$F$13</f>
        <v>87</v>
      </c>
      <c r="K16" s="15">
        <f>[12]Outubro!$F$14</f>
        <v>89</v>
      </c>
      <c r="L16" s="15">
        <f>[12]Outubro!$F$15</f>
        <v>78</v>
      </c>
      <c r="M16" s="15">
        <f>[12]Outubro!$F$16</f>
        <v>79</v>
      </c>
      <c r="N16" s="15">
        <f>[12]Outubro!$F$17</f>
        <v>87</v>
      </c>
      <c r="O16" s="15">
        <f>[12]Outubro!$F$18</f>
        <v>92</v>
      </c>
      <c r="P16" s="15">
        <f>[12]Outubro!$F$19</f>
        <v>93</v>
      </c>
      <c r="Q16" s="15">
        <f>[12]Outubro!$F$20</f>
        <v>80</v>
      </c>
      <c r="R16" s="15">
        <f>[12]Outubro!$F$21</f>
        <v>81</v>
      </c>
      <c r="S16" s="15">
        <f>[12]Outubro!$F$22</f>
        <v>75</v>
      </c>
      <c r="T16" s="15">
        <f>[12]Outubro!$F$23</f>
        <v>90</v>
      </c>
      <c r="U16" s="15">
        <f>[12]Outubro!$F$24</f>
        <v>94</v>
      </c>
      <c r="V16" s="15">
        <f>[12]Outubro!$F$25</f>
        <v>86</v>
      </c>
      <c r="W16" s="15">
        <f>[12]Outubro!$F$26</f>
        <v>98</v>
      </c>
      <c r="X16" s="15">
        <f>[12]Outubro!$F$27</f>
        <v>92</v>
      </c>
      <c r="Y16" s="15">
        <f>[12]Outubro!$F$28</f>
        <v>90</v>
      </c>
      <c r="Z16" s="15">
        <f>[12]Outubro!$F$29</f>
        <v>80</v>
      </c>
      <c r="AA16" s="15">
        <f>[12]Outubro!$F$30</f>
        <v>93</v>
      </c>
      <c r="AB16" s="15">
        <f>[12]Outubro!$F$31</f>
        <v>97</v>
      </c>
      <c r="AC16" s="15">
        <f>[12]Outubro!$F$32</f>
        <v>96</v>
      </c>
      <c r="AD16" s="15">
        <f>[12]Outubro!$F$33</f>
        <v>93</v>
      </c>
      <c r="AE16" s="15">
        <f>[12]Outubro!$F$34</f>
        <v>96</v>
      </c>
      <c r="AF16" s="135">
        <f>[12]Outubro!$F$35</f>
        <v>98</v>
      </c>
      <c r="AG16" s="139">
        <f t="shared" si="3"/>
        <v>98</v>
      </c>
      <c r="AH16" s="89">
        <f t="shared" si="1"/>
        <v>87.322580645161295</v>
      </c>
    </row>
    <row r="17" spans="1:34" ht="17.100000000000001" customHeight="1" x14ac:dyDescent="0.2">
      <c r="A17" s="85" t="s">
        <v>8</v>
      </c>
      <c r="B17" s="82">
        <f>[13]Outubro!$F$5</f>
        <v>94</v>
      </c>
      <c r="C17" s="15">
        <f>[13]Outubro!$F$6</f>
        <v>100</v>
      </c>
      <c r="D17" s="15">
        <f>[13]Outubro!$F$7</f>
        <v>97</v>
      </c>
      <c r="E17" s="15">
        <f>[13]Outubro!$F$8</f>
        <v>78</v>
      </c>
      <c r="F17" s="15">
        <f>[13]Outubro!$F$9</f>
        <v>79</v>
      </c>
      <c r="G17" s="15">
        <f>[13]Outubro!$F$10</f>
        <v>76</v>
      </c>
      <c r="H17" s="15">
        <f>[13]Outubro!$F$11</f>
        <v>94</v>
      </c>
      <c r="I17" s="15">
        <f>[13]Outubro!$F$12</f>
        <v>100</v>
      </c>
      <c r="J17" s="15">
        <f>[13]Outubro!$F$13</f>
        <v>95</v>
      </c>
      <c r="K17" s="15">
        <f>[13]Outubro!$F$14</f>
        <v>95</v>
      </c>
      <c r="L17" s="15">
        <f>[13]Outubro!$F$15</f>
        <v>87</v>
      </c>
      <c r="M17" s="15">
        <f>[13]Outubro!$F$16</f>
        <v>89</v>
      </c>
      <c r="N17" s="15">
        <f>[13]Outubro!$F$17</f>
        <v>85</v>
      </c>
      <c r="O17" s="15">
        <f>[13]Outubro!$F$18</f>
        <v>93</v>
      </c>
      <c r="P17" s="15">
        <f>[13]Outubro!$F$19</f>
        <v>94</v>
      </c>
      <c r="Q17" s="15">
        <f>[13]Outubro!$F$20</f>
        <v>82</v>
      </c>
      <c r="R17" s="15">
        <f>[13]Outubro!$F$21</f>
        <v>83</v>
      </c>
      <c r="S17" s="15">
        <f>[13]Outubro!$F$22</f>
        <v>80</v>
      </c>
      <c r="T17" s="15">
        <f>[13]Outubro!$F$23</f>
        <v>96</v>
      </c>
      <c r="U17" s="15">
        <f>[13]Outubro!$F$24</f>
        <v>97</v>
      </c>
      <c r="V17" s="15">
        <f>[13]Outubro!$F$25</f>
        <v>95</v>
      </c>
      <c r="W17" s="15">
        <f>[13]Outubro!$F$26</f>
        <v>100</v>
      </c>
      <c r="X17" s="15">
        <f>[13]Outubro!$F$27</f>
        <v>94</v>
      </c>
      <c r="Y17" s="15">
        <f>[13]Outubro!$F$28</f>
        <v>90</v>
      </c>
      <c r="Z17" s="15">
        <f>[13]Outubro!$F$29</f>
        <v>84</v>
      </c>
      <c r="AA17" s="15">
        <f>[13]Outubro!$F$30</f>
        <v>100</v>
      </c>
      <c r="AB17" s="15">
        <f>[13]Outubro!$F$31</f>
        <v>98</v>
      </c>
      <c r="AC17" s="15">
        <f>[13]Outubro!$F$32</f>
        <v>100</v>
      </c>
      <c r="AD17" s="15">
        <f>[13]Outubro!$F$33</f>
        <v>91</v>
      </c>
      <c r="AE17" s="15">
        <f>[13]Outubro!$F$34</f>
        <v>100</v>
      </c>
      <c r="AF17" s="135">
        <f>[13]Outubro!$F$35</f>
        <v>100</v>
      </c>
      <c r="AG17" s="139">
        <f>MAX(B17:AF17)</f>
        <v>100</v>
      </c>
      <c r="AH17" s="89">
        <f>AVERAGE(B17:AF17)</f>
        <v>91.806451612903231</v>
      </c>
    </row>
    <row r="18" spans="1:34" ht="17.100000000000001" customHeight="1" x14ac:dyDescent="0.2">
      <c r="A18" s="85" t="s">
        <v>9</v>
      </c>
      <c r="B18" s="82">
        <f>[14]Outubro!$F$5</f>
        <v>96</v>
      </c>
      <c r="C18" s="15">
        <f>[14]Outubro!$F$6</f>
        <v>95</v>
      </c>
      <c r="D18" s="15">
        <f>[14]Outubro!$F$7</f>
        <v>86</v>
      </c>
      <c r="E18" s="15">
        <f>[14]Outubro!$F$8</f>
        <v>69</v>
      </c>
      <c r="F18" s="15">
        <f>[14]Outubro!$F$9</f>
        <v>65</v>
      </c>
      <c r="G18" s="15">
        <f>[14]Outubro!$F$10</f>
        <v>71</v>
      </c>
      <c r="H18" s="15">
        <f>[14]Outubro!$F$11</f>
        <v>87</v>
      </c>
      <c r="I18" s="15">
        <f>[14]Outubro!$F$12</f>
        <v>95</v>
      </c>
      <c r="J18" s="15">
        <f>[14]Outubro!$F$13</f>
        <v>91</v>
      </c>
      <c r="K18" s="15">
        <f>[14]Outubro!$F$14</f>
        <v>87</v>
      </c>
      <c r="L18" s="15">
        <f>[14]Outubro!$F$15</f>
        <v>82</v>
      </c>
      <c r="M18" s="15">
        <f>[14]Outubro!$F$16</f>
        <v>81</v>
      </c>
      <c r="N18" s="15">
        <f>[14]Outubro!$F$17</f>
        <v>77</v>
      </c>
      <c r="O18" s="15">
        <f>[14]Outubro!$F$18</f>
        <v>86</v>
      </c>
      <c r="P18" s="15">
        <f>[14]Outubro!$F$19</f>
        <v>79</v>
      </c>
      <c r="Q18" s="15" t="str">
        <f>[14]Outubro!$F$20</f>
        <v>*</v>
      </c>
      <c r="R18" s="15" t="str">
        <f>[14]Outubro!$F$21</f>
        <v>*</v>
      </c>
      <c r="S18" s="15" t="str">
        <f>[14]Outubro!$F$22</f>
        <v>*</v>
      </c>
      <c r="T18" s="15" t="str">
        <f>[14]Outubro!$F$23</f>
        <v>*</v>
      </c>
      <c r="U18" s="15" t="str">
        <f>[14]Outubro!$F$24</f>
        <v>*</v>
      </c>
      <c r="V18" s="15" t="str">
        <f>[14]Outubro!$F$25</f>
        <v>*</v>
      </c>
      <c r="W18" s="15" t="str">
        <f>[14]Outubro!$F$26</f>
        <v>*</v>
      </c>
      <c r="X18" s="15" t="str">
        <f>[14]Outubro!$F$27</f>
        <v>*</v>
      </c>
      <c r="Y18" s="15" t="str">
        <f>[14]Outubro!$F$28</f>
        <v>*</v>
      </c>
      <c r="Z18" s="15" t="str">
        <f>[14]Outubro!$F$29</f>
        <v>*</v>
      </c>
      <c r="AA18" s="15" t="str">
        <f>[14]Outubro!$F$30</f>
        <v>*</v>
      </c>
      <c r="AB18" s="15" t="str">
        <f>[14]Outubro!$F$31</f>
        <v>*</v>
      </c>
      <c r="AC18" s="15" t="str">
        <f>[14]Outubro!$F$32</f>
        <v>*</v>
      </c>
      <c r="AD18" s="15" t="str">
        <f>[14]Outubro!$F$33</f>
        <v>*</v>
      </c>
      <c r="AE18" s="15" t="str">
        <f>[14]Outubro!$F$34</f>
        <v>*</v>
      </c>
      <c r="AF18" s="135" t="str">
        <f>[14]Outubro!$F$35</f>
        <v>*</v>
      </c>
      <c r="AG18" s="139">
        <f t="shared" ref="AG18:AG29" si="6">MAX(B18:AF18)</f>
        <v>96</v>
      </c>
      <c r="AH18" s="89">
        <f t="shared" ref="AH18:AH30" si="7">AVERAGE(B18:AF18)</f>
        <v>83.13333333333334</v>
      </c>
    </row>
    <row r="19" spans="1:34" ht="17.100000000000001" customHeight="1" x14ac:dyDescent="0.2">
      <c r="A19" s="85" t="s">
        <v>44</v>
      </c>
      <c r="B19" s="82">
        <f>[15]Outubro!$F$5</f>
        <v>100</v>
      </c>
      <c r="C19" s="15">
        <f>[15]Outubro!$F$6</f>
        <v>100</v>
      </c>
      <c r="D19" s="15">
        <f>[15]Outubro!$F$7</f>
        <v>99</v>
      </c>
      <c r="E19" s="15">
        <f>[15]Outubro!$F$8</f>
        <v>97</v>
      </c>
      <c r="F19" s="15">
        <f>[15]Outubro!$F$9</f>
        <v>84</v>
      </c>
      <c r="G19" s="15">
        <f>[15]Outubro!$F$10</f>
        <v>82</v>
      </c>
      <c r="H19" s="15">
        <f>[15]Outubro!$F$11</f>
        <v>83</v>
      </c>
      <c r="I19" s="15">
        <f>[15]Outubro!$F$12</f>
        <v>99</v>
      </c>
      <c r="J19" s="15">
        <f>[15]Outubro!$F$13</f>
        <v>82</v>
      </c>
      <c r="K19" s="15">
        <f>[15]Outubro!$F$14</f>
        <v>81</v>
      </c>
      <c r="L19" s="15">
        <f>[15]Outubro!$F$15</f>
        <v>89</v>
      </c>
      <c r="M19" s="15">
        <f>[15]Outubro!$F$16</f>
        <v>79</v>
      </c>
      <c r="N19" s="15">
        <f>[15]Outubro!$F$17</f>
        <v>86</v>
      </c>
      <c r="O19" s="15">
        <f>[15]Outubro!$F$18</f>
        <v>88</v>
      </c>
      <c r="P19" s="15">
        <f>[15]Outubro!$F$19</f>
        <v>89</v>
      </c>
      <c r="Q19" s="15">
        <f>[15]Outubro!$F$20</f>
        <v>86</v>
      </c>
      <c r="R19" s="15">
        <f>[15]Outubro!$F$21</f>
        <v>68</v>
      </c>
      <c r="S19" s="15">
        <f>[15]Outubro!$F$22</f>
        <v>78</v>
      </c>
      <c r="T19" s="15">
        <f>[15]Outubro!$F$23</f>
        <v>90</v>
      </c>
      <c r="U19" s="15">
        <f>[15]Outubro!$F$24</f>
        <v>89</v>
      </c>
      <c r="V19" s="15">
        <f>[15]Outubro!$F$25</f>
        <v>86</v>
      </c>
      <c r="W19" s="15">
        <f>[15]Outubro!$F$26</f>
        <v>100</v>
      </c>
      <c r="X19" s="15">
        <f>[15]Outubro!$F$27</f>
        <v>99</v>
      </c>
      <c r="Y19" s="15">
        <f>[15]Outubro!$F$28</f>
        <v>98</v>
      </c>
      <c r="Z19" s="15">
        <f>[15]Outubro!$F$29</f>
        <v>80</v>
      </c>
      <c r="AA19" s="15">
        <f>[15]Outubro!$F$30</f>
        <v>100</v>
      </c>
      <c r="AB19" s="15">
        <f>[15]Outubro!$F$31</f>
        <v>100</v>
      </c>
      <c r="AC19" s="15">
        <f>[15]Outubro!$F$32</f>
        <v>100</v>
      </c>
      <c r="AD19" s="15">
        <f>[15]Outubro!$F$33</f>
        <v>100</v>
      </c>
      <c r="AE19" s="15">
        <f>[15]Outubro!$F$34</f>
        <v>98</v>
      </c>
      <c r="AF19" s="135">
        <f>[15]Outubro!$F$35</f>
        <v>100</v>
      </c>
      <c r="AG19" s="139">
        <f t="shared" ref="AG19" si="8">MAX(B19:AF19)</f>
        <v>100</v>
      </c>
      <c r="AH19" s="89">
        <f t="shared" ref="AH19" si="9">AVERAGE(B19:AF19)</f>
        <v>90.645161290322577</v>
      </c>
    </row>
    <row r="20" spans="1:34" ht="17.100000000000001" customHeight="1" x14ac:dyDescent="0.2">
      <c r="A20" s="85" t="s">
        <v>10</v>
      </c>
      <c r="B20" s="82">
        <f>[16]Outubro!$F$5</f>
        <v>96</v>
      </c>
      <c r="C20" s="15">
        <f>[16]Outubro!$F$6</f>
        <v>95</v>
      </c>
      <c r="D20" s="15">
        <f>[16]Outubro!$F$7</f>
        <v>95</v>
      </c>
      <c r="E20" s="15">
        <f>[16]Outubro!$F$8</f>
        <v>88</v>
      </c>
      <c r="F20" s="15">
        <f>[16]Outubro!$F$9</f>
        <v>60</v>
      </c>
      <c r="G20" s="15">
        <f>[16]Outubro!$F$10</f>
        <v>73</v>
      </c>
      <c r="H20" s="15">
        <f>[16]Outubro!$F$11</f>
        <v>87</v>
      </c>
      <c r="I20" s="15">
        <f>[16]Outubro!$F$12</f>
        <v>92</v>
      </c>
      <c r="J20" s="15">
        <f>[16]Outubro!$F$13</f>
        <v>84</v>
      </c>
      <c r="K20" s="15">
        <f>[16]Outubro!$F$14</f>
        <v>93</v>
      </c>
      <c r="L20" s="15">
        <f>[16]Outubro!$F$15</f>
        <v>87</v>
      </c>
      <c r="M20" s="15">
        <f>[16]Outubro!$F$16</f>
        <v>87</v>
      </c>
      <c r="N20" s="15">
        <f>[16]Outubro!$F$17</f>
        <v>90</v>
      </c>
      <c r="O20" s="15">
        <f>[16]Outubro!$F$18</f>
        <v>91</v>
      </c>
      <c r="P20" s="15">
        <f>[16]Outubro!$F$19</f>
        <v>93</v>
      </c>
      <c r="Q20" s="15">
        <f>[16]Outubro!$F$20</f>
        <v>81</v>
      </c>
      <c r="R20" s="15">
        <f>[16]Outubro!$F$21</f>
        <v>77</v>
      </c>
      <c r="S20" s="15">
        <f>[16]Outubro!$F$22</f>
        <v>88</v>
      </c>
      <c r="T20" s="15">
        <f>[16]Outubro!$F$23</f>
        <v>96</v>
      </c>
      <c r="U20" s="15">
        <f>[16]Outubro!$F$24</f>
        <v>94</v>
      </c>
      <c r="V20" s="15">
        <f>[16]Outubro!$F$25</f>
        <v>95</v>
      </c>
      <c r="W20" s="15">
        <f>[16]Outubro!$F$26</f>
        <v>97</v>
      </c>
      <c r="X20" s="15">
        <f>[16]Outubro!$F$27</f>
        <v>92</v>
      </c>
      <c r="Y20" s="15">
        <f>[16]Outubro!$F$28</f>
        <v>94</v>
      </c>
      <c r="Z20" s="15">
        <f>[16]Outubro!$F$29</f>
        <v>82</v>
      </c>
      <c r="AA20" s="15">
        <f>[16]Outubro!$F$30</f>
        <v>94</v>
      </c>
      <c r="AB20" s="15">
        <f>[16]Outubro!$F$31</f>
        <v>97</v>
      </c>
      <c r="AC20" s="15">
        <f>[16]Outubro!$F$32</f>
        <v>96</v>
      </c>
      <c r="AD20" s="15">
        <f>[16]Outubro!$F$33</f>
        <v>95</v>
      </c>
      <c r="AE20" s="15">
        <f>[16]Outubro!$F$34</f>
        <v>98</v>
      </c>
      <c r="AF20" s="135">
        <f>[16]Outubro!$F$35</f>
        <v>98</v>
      </c>
      <c r="AG20" s="139">
        <f t="shared" si="6"/>
        <v>98</v>
      </c>
      <c r="AH20" s="89">
        <f t="shared" si="7"/>
        <v>89.838709677419359</v>
      </c>
    </row>
    <row r="21" spans="1:34" ht="17.100000000000001" customHeight="1" x14ac:dyDescent="0.2">
      <c r="A21" s="85" t="s">
        <v>11</v>
      </c>
      <c r="B21" s="82">
        <f>[17]Outubro!$F$5</f>
        <v>93</v>
      </c>
      <c r="C21" s="15">
        <f>[17]Outubro!$F$6</f>
        <v>95</v>
      </c>
      <c r="D21" s="15">
        <f>[17]Outubro!$F$7</f>
        <v>94</v>
      </c>
      <c r="E21" s="15">
        <f>[17]Outubro!$F$8</f>
        <v>90</v>
      </c>
      <c r="F21" s="15">
        <f>[17]Outubro!$F$9</f>
        <v>90</v>
      </c>
      <c r="G21" s="15">
        <f>[17]Outubro!$F$10</f>
        <v>85</v>
      </c>
      <c r="H21" s="15">
        <f>[17]Outubro!$F$11</f>
        <v>86</v>
      </c>
      <c r="I21" s="15">
        <f>[17]Outubro!$F$12</f>
        <v>93</v>
      </c>
      <c r="J21" s="15">
        <f>[17]Outubro!$F$13</f>
        <v>87</v>
      </c>
      <c r="K21" s="15">
        <f>[17]Outubro!$F$14</f>
        <v>90</v>
      </c>
      <c r="L21" s="15">
        <f>[17]Outubro!$F$15</f>
        <v>88</v>
      </c>
      <c r="M21" s="15">
        <f>[17]Outubro!$F$16</f>
        <v>84</v>
      </c>
      <c r="N21" s="15">
        <f>[17]Outubro!$F$17</f>
        <v>89</v>
      </c>
      <c r="O21" s="15">
        <f>[17]Outubro!$F$18</f>
        <v>82</v>
      </c>
      <c r="P21" s="15">
        <f>[17]Outubro!$F$19</f>
        <v>85</v>
      </c>
      <c r="Q21" s="15">
        <f>[17]Outubro!$F$20</f>
        <v>84</v>
      </c>
      <c r="R21" s="15">
        <f>[17]Outubro!$F$21</f>
        <v>81</v>
      </c>
      <c r="S21" s="15">
        <f>[17]Outubro!$F$22</f>
        <v>82</v>
      </c>
      <c r="T21" s="15">
        <f>[17]Outubro!$F$23</f>
        <v>88</v>
      </c>
      <c r="U21" s="15">
        <f>[17]Outubro!$F$24</f>
        <v>93</v>
      </c>
      <c r="V21" s="15">
        <f>[17]Outubro!$F$25</f>
        <v>90</v>
      </c>
      <c r="W21" s="15">
        <f>[17]Outubro!$F$26</f>
        <v>95</v>
      </c>
      <c r="X21" s="15">
        <f>[17]Outubro!$F$27</f>
        <v>89</v>
      </c>
      <c r="Y21" s="15">
        <f>[17]Outubro!$F$28</f>
        <v>93</v>
      </c>
      <c r="Z21" s="15">
        <f>[17]Outubro!$F$29</f>
        <v>90</v>
      </c>
      <c r="AA21" s="15">
        <f>[17]Outubro!$F$30</f>
        <v>89</v>
      </c>
      <c r="AB21" s="15">
        <f>[17]Outubro!$F$31</f>
        <v>95</v>
      </c>
      <c r="AC21" s="15">
        <f>[17]Outubro!$F$32</f>
        <v>92</v>
      </c>
      <c r="AD21" s="15">
        <f>[17]Outubro!$F$33</f>
        <v>93</v>
      </c>
      <c r="AE21" s="15">
        <f>[17]Outubro!$F$34</f>
        <v>94</v>
      </c>
      <c r="AF21" s="135">
        <f>[17]Outubro!$F$35</f>
        <v>95</v>
      </c>
      <c r="AG21" s="139">
        <f t="shared" si="6"/>
        <v>95</v>
      </c>
      <c r="AH21" s="89">
        <f t="shared" si="7"/>
        <v>89.483870967741936</v>
      </c>
    </row>
    <row r="22" spans="1:34" ht="17.100000000000001" customHeight="1" x14ac:dyDescent="0.2">
      <c r="A22" s="85" t="s">
        <v>12</v>
      </c>
      <c r="B22" s="82">
        <f>[18]Outubro!$F$5</f>
        <v>93</v>
      </c>
      <c r="C22" s="15">
        <f>[18]Outubro!$F$6</f>
        <v>95</v>
      </c>
      <c r="D22" s="15">
        <f>[18]Outubro!$F$7</f>
        <v>90</v>
      </c>
      <c r="E22" s="15">
        <f>[18]Outubro!$F$8</f>
        <v>74</v>
      </c>
      <c r="F22" s="15">
        <f>[18]Outubro!$F$9</f>
        <v>90</v>
      </c>
      <c r="G22" s="15">
        <f>[18]Outubro!$F$10</f>
        <v>87</v>
      </c>
      <c r="H22" s="15">
        <f>[18]Outubro!$F$11</f>
        <v>89</v>
      </c>
      <c r="I22" s="15">
        <f>[18]Outubro!$F$12</f>
        <v>93</v>
      </c>
      <c r="J22" s="15">
        <f>[18]Outubro!$F$13</f>
        <v>90</v>
      </c>
      <c r="K22" s="15">
        <f>[18]Outubro!$F$14</f>
        <v>89</v>
      </c>
      <c r="L22" s="15">
        <f>[18]Outubro!$F$15</f>
        <v>91</v>
      </c>
      <c r="M22" s="15">
        <f>[18]Outubro!$F$16</f>
        <v>86</v>
      </c>
      <c r="N22" s="15">
        <f>[18]Outubro!$F$17</f>
        <v>88</v>
      </c>
      <c r="O22" s="15">
        <f>[18]Outubro!$F$18</f>
        <v>74</v>
      </c>
      <c r="P22" s="15">
        <f>[18]Outubro!$F$19</f>
        <v>84</v>
      </c>
      <c r="Q22" s="15">
        <f>[18]Outubro!$F$20</f>
        <v>87</v>
      </c>
      <c r="R22" s="15">
        <f>[18]Outubro!$F$21</f>
        <v>71</v>
      </c>
      <c r="S22" s="15">
        <f>[18]Outubro!$F$22</f>
        <v>88</v>
      </c>
      <c r="T22" s="15">
        <f>[18]Outubro!$F$23</f>
        <v>87</v>
      </c>
      <c r="U22" s="15">
        <f>[18]Outubro!$F$24</f>
        <v>87</v>
      </c>
      <c r="V22" s="15">
        <f>[18]Outubro!$F$25</f>
        <v>90</v>
      </c>
      <c r="W22" s="15">
        <f>[18]Outubro!$F$26</f>
        <v>95</v>
      </c>
      <c r="X22" s="15">
        <f>[18]Outubro!$F$27</f>
        <v>94</v>
      </c>
      <c r="Y22" s="15">
        <f>[18]Outubro!$F$28</f>
        <v>94</v>
      </c>
      <c r="Z22" s="15">
        <f>[18]Outubro!$F$29</f>
        <v>92</v>
      </c>
      <c r="AA22" s="15">
        <f>[18]Outubro!$F$30</f>
        <v>89</v>
      </c>
      <c r="AB22" s="15">
        <f>[18]Outubro!$F$31</f>
        <v>92</v>
      </c>
      <c r="AC22" s="15">
        <f>[18]Outubro!$F$32</f>
        <v>95</v>
      </c>
      <c r="AD22" s="15">
        <f>[18]Outubro!$F$33</f>
        <v>94</v>
      </c>
      <c r="AE22" s="15">
        <f>[18]Outubro!$F$34</f>
        <v>95</v>
      </c>
      <c r="AF22" s="135">
        <f>[18]Outubro!$F$35</f>
        <v>93</v>
      </c>
      <c r="AG22" s="139">
        <f t="shared" si="6"/>
        <v>95</v>
      </c>
      <c r="AH22" s="89">
        <f t="shared" si="7"/>
        <v>88.903225806451616</v>
      </c>
    </row>
    <row r="23" spans="1:34" ht="17.100000000000001" customHeight="1" x14ac:dyDescent="0.2">
      <c r="A23" s="85" t="s">
        <v>13</v>
      </c>
      <c r="B23" s="82">
        <f>[19]Outubro!$F$5</f>
        <v>88</v>
      </c>
      <c r="C23" s="15">
        <f>[19]Outubro!$F$6</f>
        <v>95</v>
      </c>
      <c r="D23" s="15">
        <f>[19]Outubro!$F$7</f>
        <v>97</v>
      </c>
      <c r="E23" s="15">
        <f>[19]Outubro!$F$8</f>
        <v>94</v>
      </c>
      <c r="F23" s="15">
        <f>[19]Outubro!$F$9</f>
        <v>93</v>
      </c>
      <c r="G23" s="15">
        <f>[19]Outubro!$F$10</f>
        <v>92</v>
      </c>
      <c r="H23" s="15">
        <f>[19]Outubro!$F$11</f>
        <v>91</v>
      </c>
      <c r="I23" s="15">
        <f>[19]Outubro!$F$12</f>
        <v>95</v>
      </c>
      <c r="J23" s="15">
        <f>[19]Outubro!$F$13</f>
        <v>92</v>
      </c>
      <c r="K23" s="15">
        <f>[19]Outubro!$F$14</f>
        <v>91</v>
      </c>
      <c r="L23" s="15">
        <f>[19]Outubro!$F$15</f>
        <v>88</v>
      </c>
      <c r="M23" s="15">
        <f>[19]Outubro!$F$16</f>
        <v>86</v>
      </c>
      <c r="N23" s="15">
        <f>[19]Outubro!$F$17</f>
        <v>95</v>
      </c>
      <c r="O23" s="15">
        <f>[19]Outubro!$F$18</f>
        <v>82</v>
      </c>
      <c r="P23" s="15">
        <f>[19]Outubro!$F$19</f>
        <v>93</v>
      </c>
      <c r="Q23" s="15">
        <f>[19]Outubro!$F$20</f>
        <v>93</v>
      </c>
      <c r="R23" s="15">
        <f>[19]Outubro!$F$21</f>
        <v>91</v>
      </c>
      <c r="S23" s="15">
        <f>[19]Outubro!$F$22</f>
        <v>89</v>
      </c>
      <c r="T23" s="15">
        <f>[19]Outubro!$F$23</f>
        <v>75</v>
      </c>
      <c r="U23" s="15">
        <f>[19]Outubro!$F$24</f>
        <v>95</v>
      </c>
      <c r="V23" s="15">
        <f>[19]Outubro!$F$25</f>
        <v>96</v>
      </c>
      <c r="W23" s="15">
        <f>[19]Outubro!$F$26</f>
        <v>96</v>
      </c>
      <c r="X23" s="15">
        <f>[19]Outubro!$F$27</f>
        <v>96</v>
      </c>
      <c r="Y23" s="15">
        <f>[19]Outubro!$F$28</f>
        <v>95</v>
      </c>
      <c r="Z23" s="15">
        <f>[19]Outubro!$F$29</f>
        <v>94</v>
      </c>
      <c r="AA23" s="15">
        <f>[19]Outubro!$F$30</f>
        <v>90</v>
      </c>
      <c r="AB23" s="15">
        <f>[19]Outubro!$F$31</f>
        <v>80</v>
      </c>
      <c r="AC23" s="15">
        <f>[19]Outubro!$F$32</f>
        <v>95</v>
      </c>
      <c r="AD23" s="15">
        <f>[19]Outubro!$F$33</f>
        <v>92</v>
      </c>
      <c r="AE23" s="15">
        <f>[19]Outubro!$F$34</f>
        <v>90</v>
      </c>
      <c r="AF23" s="135">
        <f>[19]Outubro!$F$35</f>
        <v>96</v>
      </c>
      <c r="AG23" s="139">
        <f t="shared" si="6"/>
        <v>97</v>
      </c>
      <c r="AH23" s="89">
        <f t="shared" si="7"/>
        <v>91.451612903225808</v>
      </c>
    </row>
    <row r="24" spans="1:34" ht="17.100000000000001" customHeight="1" x14ac:dyDescent="0.2">
      <c r="A24" s="85" t="s">
        <v>14</v>
      </c>
      <c r="B24" s="82">
        <f>[20]Outubro!$F$5</f>
        <v>89</v>
      </c>
      <c r="C24" s="15">
        <f>[20]Outubro!$F$6</f>
        <v>95</v>
      </c>
      <c r="D24" s="15">
        <f>[20]Outubro!$F$7</f>
        <v>93</v>
      </c>
      <c r="E24" s="15">
        <f>[20]Outubro!$F$8</f>
        <v>84</v>
      </c>
      <c r="F24" s="15">
        <f>[20]Outubro!$F$9</f>
        <v>90</v>
      </c>
      <c r="G24" s="15">
        <f>[20]Outubro!$F$10</f>
        <v>77</v>
      </c>
      <c r="H24" s="15">
        <f>[20]Outubro!$F$11</f>
        <v>86</v>
      </c>
      <c r="I24" s="15">
        <f>[20]Outubro!$F$12</f>
        <v>91</v>
      </c>
      <c r="J24" s="15">
        <f>[20]Outubro!$F$13</f>
        <v>90</v>
      </c>
      <c r="K24" s="15">
        <f>[20]Outubro!$F$14</f>
        <v>87</v>
      </c>
      <c r="L24" s="15">
        <f>[20]Outubro!$F$15</f>
        <v>81</v>
      </c>
      <c r="M24" s="15">
        <f>[20]Outubro!$F$16</f>
        <v>72</v>
      </c>
      <c r="N24" s="15">
        <f>[20]Outubro!$F$17</f>
        <v>72</v>
      </c>
      <c r="O24" s="15">
        <f>[20]Outubro!$F$18</f>
        <v>85</v>
      </c>
      <c r="P24" s="15">
        <f>[20]Outubro!$F$19</f>
        <v>85</v>
      </c>
      <c r="Q24" s="15">
        <f>[20]Outubro!$F$20</f>
        <v>78</v>
      </c>
      <c r="R24" s="15">
        <f>[20]Outubro!$F$21</f>
        <v>70</v>
      </c>
      <c r="S24" s="15">
        <f>[20]Outubro!$F$22</f>
        <v>66</v>
      </c>
      <c r="T24" s="15">
        <f>[20]Outubro!$F$23</f>
        <v>49</v>
      </c>
      <c r="U24" s="15">
        <f>[20]Outubro!$F$24</f>
        <v>88</v>
      </c>
      <c r="V24" s="15">
        <f>[20]Outubro!$F$25</f>
        <v>90</v>
      </c>
      <c r="W24" s="15">
        <f>[20]Outubro!$F$26</f>
        <v>93</v>
      </c>
      <c r="X24" s="15">
        <f>[20]Outubro!$F$27</f>
        <v>92</v>
      </c>
      <c r="Y24" s="15">
        <f>[20]Outubro!$F$28</f>
        <v>84</v>
      </c>
      <c r="Z24" s="15">
        <f>[20]Outubro!$F$29</f>
        <v>67</v>
      </c>
      <c r="AA24" s="15">
        <f>[20]Outubro!$F$30</f>
        <v>81</v>
      </c>
      <c r="AB24" s="15">
        <f>[20]Outubro!$F$31</f>
        <v>89</v>
      </c>
      <c r="AC24" s="15">
        <f>[20]Outubro!$F$32</f>
        <v>93</v>
      </c>
      <c r="AD24" s="15">
        <f>[20]Outubro!$F$33</f>
        <v>94</v>
      </c>
      <c r="AE24" s="15">
        <f>[20]Outubro!$F$34</f>
        <v>93</v>
      </c>
      <c r="AF24" s="135">
        <f>[20]Outubro!$F$35</f>
        <v>93</v>
      </c>
      <c r="AG24" s="139">
        <f t="shared" si="6"/>
        <v>95</v>
      </c>
      <c r="AH24" s="89">
        <f t="shared" si="7"/>
        <v>83.774193548387103</v>
      </c>
    </row>
    <row r="25" spans="1:34" ht="17.100000000000001" customHeight="1" x14ac:dyDescent="0.2">
      <c r="A25" s="85" t="s">
        <v>15</v>
      </c>
      <c r="B25" s="82">
        <f>[21]Outubro!$F$5</f>
        <v>77</v>
      </c>
      <c r="C25" s="15">
        <f>[21]Outubro!$F$6</f>
        <v>82</v>
      </c>
      <c r="D25" s="15">
        <f>[21]Outubro!$F$7</f>
        <v>67</v>
      </c>
      <c r="E25" s="15">
        <f>[21]Outubro!$F$8</f>
        <v>62</v>
      </c>
      <c r="F25" s="15">
        <f>[21]Outubro!$F$9</f>
        <v>60</v>
      </c>
      <c r="G25" s="15">
        <f>[21]Outubro!$F$10</f>
        <v>61</v>
      </c>
      <c r="H25" s="15">
        <f>[21]Outubro!$F$11</f>
        <v>75</v>
      </c>
      <c r="I25" s="15">
        <f>[21]Outubro!$F$12</f>
        <v>81</v>
      </c>
      <c r="J25" s="15">
        <f>[21]Outubro!$F$13</f>
        <v>74</v>
      </c>
      <c r="K25" s="15">
        <f>[21]Outubro!$F$14</f>
        <v>76</v>
      </c>
      <c r="L25" s="15">
        <f>[21]Outubro!$F$15</f>
        <v>64</v>
      </c>
      <c r="M25" s="15">
        <f>[21]Outubro!$F$16</f>
        <v>67</v>
      </c>
      <c r="N25" s="15">
        <f>[21]Outubro!$F$17</f>
        <v>83</v>
      </c>
      <c r="O25" s="15">
        <f>[21]Outubro!$F$18</f>
        <v>83</v>
      </c>
      <c r="P25" s="15">
        <f>[21]Outubro!$F$19</f>
        <v>81</v>
      </c>
      <c r="Q25" s="15">
        <f>[21]Outubro!$F$20</f>
        <v>74</v>
      </c>
      <c r="R25" s="15">
        <f>[21]Outubro!$F$21</f>
        <v>73</v>
      </c>
      <c r="S25" s="15">
        <f>[21]Outubro!$F$22</f>
        <v>68</v>
      </c>
      <c r="T25" s="15">
        <f>[21]Outubro!$F$23</f>
        <v>76</v>
      </c>
      <c r="U25" s="15">
        <f>[21]Outubro!$F$24</f>
        <v>79</v>
      </c>
      <c r="V25" s="15">
        <f>[21]Outubro!$F$25</f>
        <v>78</v>
      </c>
      <c r="W25" s="15">
        <f>[21]Outubro!$F$26</f>
        <v>87</v>
      </c>
      <c r="X25" s="15">
        <f>[21]Outubro!$F$27</f>
        <v>85</v>
      </c>
      <c r="Y25" s="15">
        <f>[21]Outubro!$F$28</f>
        <v>82</v>
      </c>
      <c r="Z25" s="15">
        <f>[21]Outubro!$F$29</f>
        <v>77</v>
      </c>
      <c r="AA25" s="15">
        <f>[21]Outubro!$F$30</f>
        <v>81</v>
      </c>
      <c r="AB25" s="15">
        <f>[21]Outubro!$F$31</f>
        <v>83</v>
      </c>
      <c r="AC25" s="15">
        <f>[21]Outubro!$F$32</f>
        <v>91</v>
      </c>
      <c r="AD25" s="15">
        <f>[21]Outubro!$F$33</f>
        <v>86</v>
      </c>
      <c r="AE25" s="15">
        <f>[21]Outubro!$F$34</f>
        <v>83</v>
      </c>
      <c r="AF25" s="135">
        <f>[21]Outubro!$F$35</f>
        <v>84</v>
      </c>
      <c r="AG25" s="139">
        <f t="shared" si="6"/>
        <v>91</v>
      </c>
      <c r="AH25" s="89">
        <f t="shared" si="7"/>
        <v>76.774193548387103</v>
      </c>
    </row>
    <row r="26" spans="1:34" ht="17.100000000000001" customHeight="1" x14ac:dyDescent="0.2">
      <c r="A26" s="85" t="s">
        <v>16</v>
      </c>
      <c r="B26" s="82">
        <f>[22]Outubro!$F$5</f>
        <v>75</v>
      </c>
      <c r="C26" s="15">
        <f>[22]Outubro!$F$6</f>
        <v>88</v>
      </c>
      <c r="D26" s="15">
        <f>[22]Outubro!$F$7</f>
        <v>86</v>
      </c>
      <c r="E26" s="15">
        <f>[22]Outubro!$F$8</f>
        <v>77</v>
      </c>
      <c r="F26" s="15">
        <f>[22]Outubro!$F$9</f>
        <v>57</v>
      </c>
      <c r="G26" s="15">
        <f>[22]Outubro!$F$10</f>
        <v>59</v>
      </c>
      <c r="H26" s="15">
        <f>[22]Outubro!$F$11</f>
        <v>64</v>
      </c>
      <c r="I26" s="15">
        <f>[22]Outubro!$F$12</f>
        <v>79</v>
      </c>
      <c r="J26" s="15">
        <f>[22]Outubro!$F$13</f>
        <v>68</v>
      </c>
      <c r="K26" s="15">
        <f>[22]Outubro!$F$14</f>
        <v>70</v>
      </c>
      <c r="L26" s="15">
        <f>[22]Outubro!$F$15</f>
        <v>62</v>
      </c>
      <c r="M26" s="15">
        <f>[22]Outubro!$F$16</f>
        <v>63</v>
      </c>
      <c r="N26" s="15">
        <f>[22]Outubro!$F$17</f>
        <v>79</v>
      </c>
      <c r="O26" s="15">
        <f>[22]Outubro!$F$18</f>
        <v>82</v>
      </c>
      <c r="P26" s="15">
        <f>[22]Outubro!$F$19</f>
        <v>83</v>
      </c>
      <c r="Q26" s="15">
        <f>[22]Outubro!$F$20</f>
        <v>75</v>
      </c>
      <c r="R26" s="15">
        <f>[22]Outubro!$F$21</f>
        <v>72</v>
      </c>
      <c r="S26" s="15">
        <f>[22]Outubro!$F$22</f>
        <v>61</v>
      </c>
      <c r="T26" s="15">
        <f>[22]Outubro!$F$23</f>
        <v>80</v>
      </c>
      <c r="U26" s="15">
        <f>[22]Outubro!$F$24</f>
        <v>88</v>
      </c>
      <c r="V26" s="15">
        <f>[22]Outubro!$F$25</f>
        <v>80</v>
      </c>
      <c r="W26" s="15">
        <f>[22]Outubro!$F$26</f>
        <v>89</v>
      </c>
      <c r="X26" s="15">
        <f>[22]Outubro!$F$27</f>
        <v>82</v>
      </c>
      <c r="Y26" s="15">
        <f>[22]Outubro!$F$28</f>
        <v>87</v>
      </c>
      <c r="Z26" s="15">
        <f>[22]Outubro!$F$29</f>
        <v>75</v>
      </c>
      <c r="AA26" s="15">
        <f>[22]Outubro!$F$30</f>
        <v>72</v>
      </c>
      <c r="AB26" s="15">
        <f>[22]Outubro!$F$31</f>
        <v>84</v>
      </c>
      <c r="AC26" s="15">
        <f>[22]Outubro!$F$32</f>
        <v>91</v>
      </c>
      <c r="AD26" s="15">
        <f>[22]Outubro!$F$33</f>
        <v>93</v>
      </c>
      <c r="AE26" s="15">
        <f>[22]Outubro!$F$34</f>
        <v>74</v>
      </c>
      <c r="AF26" s="135">
        <f>[22]Outubro!$F$35</f>
        <v>88</v>
      </c>
      <c r="AG26" s="139">
        <f t="shared" si="6"/>
        <v>93</v>
      </c>
      <c r="AH26" s="89">
        <f t="shared" si="7"/>
        <v>76.870967741935488</v>
      </c>
    </row>
    <row r="27" spans="1:34" ht="17.100000000000001" customHeight="1" x14ac:dyDescent="0.2">
      <c r="A27" s="85" t="s">
        <v>17</v>
      </c>
      <c r="B27" s="82" t="str">
        <f>[23]Outubro!$F$5</f>
        <v>*</v>
      </c>
      <c r="C27" s="15">
        <f>[23]Outubro!$F$6</f>
        <v>100</v>
      </c>
      <c r="D27" s="15" t="str">
        <f>[23]Outubro!$F$7</f>
        <v>*</v>
      </c>
      <c r="E27" s="15" t="str">
        <f>[23]Outubro!$F$8</f>
        <v>*</v>
      </c>
      <c r="F27" s="15" t="str">
        <f>[23]Outubro!$F$9</f>
        <v>*</v>
      </c>
      <c r="G27" s="15" t="str">
        <f>[23]Outubro!$F$10</f>
        <v>*</v>
      </c>
      <c r="H27" s="15" t="str">
        <f>[23]Outubro!$F$11</f>
        <v>*</v>
      </c>
      <c r="I27" s="15">
        <f>[23]Outubro!$F$12</f>
        <v>84</v>
      </c>
      <c r="J27" s="15" t="str">
        <f>[23]Outubro!$F$13</f>
        <v>*</v>
      </c>
      <c r="K27" s="15" t="str">
        <f>[23]Outubro!$F$14</f>
        <v>*</v>
      </c>
      <c r="L27" s="15" t="str">
        <f>[23]Outubro!$F$15</f>
        <v>*</v>
      </c>
      <c r="M27" s="15" t="str">
        <f>[23]Outubro!$F$16</f>
        <v>*</v>
      </c>
      <c r="N27" s="15" t="str">
        <f>[23]Outubro!$F$17</f>
        <v>*</v>
      </c>
      <c r="O27" s="15" t="str">
        <f>[23]Outubro!$F$18</f>
        <v>*</v>
      </c>
      <c r="P27" s="15" t="str">
        <f>[23]Outubro!$F$19</f>
        <v>*</v>
      </c>
      <c r="Q27" s="15" t="str">
        <f>[23]Outubro!$F$20</f>
        <v>*</v>
      </c>
      <c r="R27" s="15" t="str">
        <f>[23]Outubro!$F$21</f>
        <v>*</v>
      </c>
      <c r="S27" s="15" t="str">
        <f>[23]Outubro!$F$22</f>
        <v>*</v>
      </c>
      <c r="T27" s="15">
        <f>[23]Outubro!$F$23</f>
        <v>94</v>
      </c>
      <c r="U27" s="15">
        <f>[23]Outubro!$F$24</f>
        <v>8</v>
      </c>
      <c r="V27" s="15" t="str">
        <f>[23]Outubro!$F$25</f>
        <v>*</v>
      </c>
      <c r="W27" s="15">
        <f>[23]Outubro!$F$26</f>
        <v>100</v>
      </c>
      <c r="X27" s="15">
        <f>[23]Outubro!$F$27</f>
        <v>16</v>
      </c>
      <c r="Y27" s="15" t="str">
        <f>[23]Outubro!$F$28</f>
        <v>*</v>
      </c>
      <c r="Z27" s="15" t="str">
        <f>[23]Outubro!$F$29</f>
        <v>*</v>
      </c>
      <c r="AA27" s="15" t="str">
        <f>[23]Outubro!$F$30</f>
        <v>*</v>
      </c>
      <c r="AB27" s="15">
        <f>[23]Outubro!$F$31</f>
        <v>94</v>
      </c>
      <c r="AC27" s="15">
        <f>[23]Outubro!$F$32</f>
        <v>63</v>
      </c>
      <c r="AD27" s="15" t="str">
        <f>[23]Outubro!$F$33</f>
        <v>*</v>
      </c>
      <c r="AE27" s="15">
        <f>[23]Outubro!$F$34</f>
        <v>94</v>
      </c>
      <c r="AF27" s="135">
        <f>[23]Outubro!$F$35</f>
        <v>41</v>
      </c>
      <c r="AG27" s="139">
        <f t="shared" si="6"/>
        <v>100</v>
      </c>
      <c r="AH27" s="89">
        <f t="shared" si="7"/>
        <v>69.400000000000006</v>
      </c>
    </row>
    <row r="28" spans="1:34" ht="17.100000000000001" customHeight="1" x14ac:dyDescent="0.2">
      <c r="A28" s="85" t="s">
        <v>18</v>
      </c>
      <c r="B28" s="82">
        <f>[24]Outubro!$F$5</f>
        <v>85</v>
      </c>
      <c r="C28" s="15">
        <f>[24]Outubro!$F$6</f>
        <v>97</v>
      </c>
      <c r="D28" s="15">
        <f>[24]Outubro!$F$7</f>
        <v>98</v>
      </c>
      <c r="E28" s="15">
        <f>[24]Outubro!$F$8</f>
        <v>65</v>
      </c>
      <c r="F28" s="15">
        <f>[24]Outubro!$F$9</f>
        <v>69</v>
      </c>
      <c r="G28" s="15">
        <f>[24]Outubro!$F$10</f>
        <v>73</v>
      </c>
      <c r="H28" s="15">
        <f>[24]Outubro!$F$11</f>
        <v>91</v>
      </c>
      <c r="I28" s="15">
        <f>[24]Outubro!$F$12</f>
        <v>95</v>
      </c>
      <c r="J28" s="15">
        <f>[24]Outubro!$F$13</f>
        <v>85</v>
      </c>
      <c r="K28" s="15">
        <f>[24]Outubro!$F$14</f>
        <v>89</v>
      </c>
      <c r="L28" s="15">
        <f>[24]Outubro!$F$15</f>
        <v>88</v>
      </c>
      <c r="M28" s="15">
        <f>[24]Outubro!$F$16</f>
        <v>73</v>
      </c>
      <c r="N28" s="15">
        <f>[24]Outubro!$F$17</f>
        <v>84</v>
      </c>
      <c r="O28" s="15">
        <f>[24]Outubro!$F$18</f>
        <v>98</v>
      </c>
      <c r="P28" s="15">
        <f>[24]Outubro!$F$19</f>
        <v>91</v>
      </c>
      <c r="Q28" s="15">
        <f>[24]Outubro!$F$20</f>
        <v>78</v>
      </c>
      <c r="R28" s="15">
        <f>[24]Outubro!$F$21</f>
        <v>70</v>
      </c>
      <c r="S28" s="15">
        <f>[24]Outubro!$F$22</f>
        <v>96</v>
      </c>
      <c r="T28" s="15">
        <f>[24]Outubro!$F$23</f>
        <v>90</v>
      </c>
      <c r="U28" s="15">
        <f>[24]Outubro!$F$24</f>
        <v>94</v>
      </c>
      <c r="V28" s="15">
        <f>[24]Outubro!$F$25</f>
        <v>89</v>
      </c>
      <c r="W28" s="15">
        <f>[24]Outubro!$F$26</f>
        <v>94</v>
      </c>
      <c r="X28" s="15">
        <f>[24]Outubro!$F$27</f>
        <v>95</v>
      </c>
      <c r="Y28" s="15">
        <f>[24]Outubro!$F$28</f>
        <v>88</v>
      </c>
      <c r="Z28" s="15">
        <f>[24]Outubro!$F$29</f>
        <v>84</v>
      </c>
      <c r="AA28" s="15">
        <f>[24]Outubro!$F$30</f>
        <v>87</v>
      </c>
      <c r="AB28" s="15">
        <f>[24]Outubro!$F$31</f>
        <v>88</v>
      </c>
      <c r="AC28" s="15">
        <f>[24]Outubro!$F$32</f>
        <v>91</v>
      </c>
      <c r="AD28" s="15">
        <f>[24]Outubro!$F$33</f>
        <v>91</v>
      </c>
      <c r="AE28" s="15">
        <f>[24]Outubro!$F$34</f>
        <v>91</v>
      </c>
      <c r="AF28" s="135">
        <f>[24]Outubro!$F$35</f>
        <v>95</v>
      </c>
      <c r="AG28" s="139">
        <f t="shared" si="6"/>
        <v>98</v>
      </c>
      <c r="AH28" s="89">
        <f t="shared" si="7"/>
        <v>87.161290322580641</v>
      </c>
    </row>
    <row r="29" spans="1:34" ht="17.100000000000001" customHeight="1" x14ac:dyDescent="0.2">
      <c r="A29" s="85" t="s">
        <v>19</v>
      </c>
      <c r="B29" s="82">
        <f>[25]Outubro!$F$5</f>
        <v>94</v>
      </c>
      <c r="C29" s="15">
        <f>[25]Outubro!$F$6</f>
        <v>94</v>
      </c>
      <c r="D29" s="15">
        <f>[25]Outubro!$F$7</f>
        <v>80</v>
      </c>
      <c r="E29" s="15">
        <f>[25]Outubro!$F$8</f>
        <v>53</v>
      </c>
      <c r="F29" s="15">
        <f>[25]Outubro!$F$9</f>
        <v>65</v>
      </c>
      <c r="G29" s="15">
        <f>[25]Outubro!$F$10</f>
        <v>73</v>
      </c>
      <c r="H29" s="15">
        <f>[25]Outubro!$F$11</f>
        <v>94</v>
      </c>
      <c r="I29" s="15">
        <f>[25]Outubro!$F$12</f>
        <v>92</v>
      </c>
      <c r="J29" s="15">
        <f>[25]Outubro!$F$13</f>
        <v>93</v>
      </c>
      <c r="K29" s="15">
        <f>[25]Outubro!$F$14</f>
        <v>87</v>
      </c>
      <c r="L29" s="15">
        <f>[25]Outubro!$F$15</f>
        <v>85</v>
      </c>
      <c r="M29" s="15">
        <f>[25]Outubro!$F$16</f>
        <v>83</v>
      </c>
      <c r="N29" s="15">
        <f>[25]Outubro!$F$17</f>
        <v>90</v>
      </c>
      <c r="O29" s="15">
        <f>[25]Outubro!$F$18</f>
        <v>88</v>
      </c>
      <c r="P29" s="15">
        <f>[25]Outubro!$F$19</f>
        <v>78</v>
      </c>
      <c r="Q29" s="15">
        <f>[25]Outubro!$F$20</f>
        <v>74</v>
      </c>
      <c r="R29" s="15">
        <f>[25]Outubro!$F$21</f>
        <v>68</v>
      </c>
      <c r="S29" s="15">
        <f>[25]Outubro!$F$22</f>
        <v>88</v>
      </c>
      <c r="T29" s="15">
        <f>[25]Outubro!$F$23</f>
        <v>91</v>
      </c>
      <c r="U29" s="15">
        <f>[25]Outubro!$F$24</f>
        <v>87</v>
      </c>
      <c r="V29" s="15">
        <f>[25]Outubro!$F$25</f>
        <v>88</v>
      </c>
      <c r="W29" s="15">
        <f>[25]Outubro!$F$26</f>
        <v>91</v>
      </c>
      <c r="X29" s="15">
        <f>[25]Outubro!$F$27</f>
        <v>73</v>
      </c>
      <c r="Y29" s="15">
        <f>[25]Outubro!$F$28</f>
        <v>82</v>
      </c>
      <c r="Z29" s="15">
        <f>[25]Outubro!$F$29</f>
        <v>86</v>
      </c>
      <c r="AA29" s="15">
        <f>[25]Outubro!$F$30</f>
        <v>95</v>
      </c>
      <c r="AB29" s="15">
        <f>[25]Outubro!$F$31</f>
        <v>91</v>
      </c>
      <c r="AC29" s="15">
        <f>[25]Outubro!$F$32</f>
        <v>79</v>
      </c>
      <c r="AD29" s="15">
        <f>[25]Outubro!$F$33</f>
        <v>93</v>
      </c>
      <c r="AE29" s="15">
        <f>[25]Outubro!$F$34</f>
        <v>96</v>
      </c>
      <c r="AF29" s="135">
        <f>[25]Outubro!$F$35</f>
        <v>96</v>
      </c>
      <c r="AG29" s="139">
        <f t="shared" si="6"/>
        <v>96</v>
      </c>
      <c r="AH29" s="89">
        <f>AVERAGE(B29:AF29)</f>
        <v>84.741935483870961</v>
      </c>
    </row>
    <row r="30" spans="1:34" ht="17.100000000000001" customHeight="1" x14ac:dyDescent="0.2">
      <c r="A30" s="85" t="s">
        <v>31</v>
      </c>
      <c r="B30" s="82">
        <f>[26]Outubro!$F$5</f>
        <v>81</v>
      </c>
      <c r="C30" s="15">
        <f>[26]Outubro!$F$6</f>
        <v>95</v>
      </c>
      <c r="D30" s="15">
        <f>[26]Outubro!$F$7</f>
        <v>89</v>
      </c>
      <c r="E30" s="15">
        <f>[26]Outubro!$F$8</f>
        <v>81</v>
      </c>
      <c r="F30" s="15">
        <f>[26]Outubro!$F$9</f>
        <v>54</v>
      </c>
      <c r="G30" s="15">
        <f>[26]Outubro!$F$10</f>
        <v>63</v>
      </c>
      <c r="H30" s="15">
        <f>[26]Outubro!$F$11</f>
        <v>94</v>
      </c>
      <c r="I30" s="15">
        <f>[26]Outubro!$F$12</f>
        <v>91</v>
      </c>
      <c r="J30" s="15">
        <f>[26]Outubro!$F$13</f>
        <v>79</v>
      </c>
      <c r="K30" s="15">
        <f>[26]Outubro!$F$14</f>
        <v>75</v>
      </c>
      <c r="L30" s="15">
        <f>[26]Outubro!$F$15</f>
        <v>73</v>
      </c>
      <c r="M30" s="15">
        <f>[26]Outubro!$F$16</f>
        <v>71</v>
      </c>
      <c r="N30" s="15">
        <f>[26]Outubro!$F$17</f>
        <v>86</v>
      </c>
      <c r="O30" s="15">
        <f>[26]Outubro!$F$18</f>
        <v>93</v>
      </c>
      <c r="P30" s="15">
        <f>[26]Outubro!$F$19</f>
        <v>91</v>
      </c>
      <c r="Q30" s="15">
        <f>[26]Outubro!$F$20</f>
        <v>80</v>
      </c>
      <c r="R30" s="15">
        <f>[26]Outubro!$F$21</f>
        <v>73</v>
      </c>
      <c r="S30" s="15">
        <f>[26]Outubro!$F$22</f>
        <v>81</v>
      </c>
      <c r="T30" s="15">
        <f>[26]Outubro!$F$23</f>
        <v>90</v>
      </c>
      <c r="U30" s="15">
        <f>[26]Outubro!$F$24</f>
        <v>91</v>
      </c>
      <c r="V30" s="15">
        <f>[26]Outubro!$F$25</f>
        <v>85</v>
      </c>
      <c r="W30" s="15">
        <f>[26]Outubro!$F$26</f>
        <v>95</v>
      </c>
      <c r="X30" s="15">
        <f>[26]Outubro!$F$27</f>
        <v>96</v>
      </c>
      <c r="Y30" s="15">
        <f>[26]Outubro!$F$28</f>
        <v>82</v>
      </c>
      <c r="Z30" s="15">
        <f>[26]Outubro!$F$29</f>
        <v>80</v>
      </c>
      <c r="AA30" s="15">
        <f>[26]Outubro!$F$30</f>
        <v>92</v>
      </c>
      <c r="AB30" s="15">
        <f>[26]Outubro!$F$31</f>
        <v>91</v>
      </c>
      <c r="AC30" s="15">
        <f>[26]Outubro!$F$32</f>
        <v>95</v>
      </c>
      <c r="AD30" s="15">
        <f>[26]Outubro!$F$33</f>
        <v>93</v>
      </c>
      <c r="AE30" s="15">
        <f>[26]Outubro!$F$34</f>
        <v>95</v>
      </c>
      <c r="AF30" s="135">
        <f>[26]Outubro!$F$35</f>
        <v>96</v>
      </c>
      <c r="AG30" s="139">
        <f>MAX(B30:AF30)</f>
        <v>96</v>
      </c>
      <c r="AH30" s="89">
        <f t="shared" si="7"/>
        <v>84.870967741935488</v>
      </c>
    </row>
    <row r="31" spans="1:34" ht="17.100000000000001" customHeight="1" x14ac:dyDescent="0.2">
      <c r="A31" s="85" t="s">
        <v>46</v>
      </c>
      <c r="B31" s="82">
        <f>[27]Outubro!$F$5</f>
        <v>76</v>
      </c>
      <c r="C31" s="15">
        <f>[27]Outubro!$F$6</f>
        <v>95</v>
      </c>
      <c r="D31" s="15">
        <f>[27]Outubro!$F$7</f>
        <v>88</v>
      </c>
      <c r="E31" s="15">
        <f>[27]Outubro!$F$8</f>
        <v>87</v>
      </c>
      <c r="F31" s="15">
        <f>[27]Outubro!$F$9</f>
        <v>68</v>
      </c>
      <c r="G31" s="15">
        <f>[27]Outubro!$F$10</f>
        <v>57</v>
      </c>
      <c r="H31" s="15">
        <f>[27]Outubro!$F$11</f>
        <v>67</v>
      </c>
      <c r="I31" s="15">
        <f>[27]Outubro!$F$12</f>
        <v>64</v>
      </c>
      <c r="J31" s="15">
        <f>[27]Outubro!$F$13</f>
        <v>87</v>
      </c>
      <c r="K31" s="15">
        <f>[27]Outubro!$F$14</f>
        <v>84</v>
      </c>
      <c r="L31" s="15">
        <f>[27]Outubro!$F$15</f>
        <v>67</v>
      </c>
      <c r="M31" s="15">
        <f>[27]Outubro!$F$16</f>
        <v>63</v>
      </c>
      <c r="N31" s="15">
        <f>[27]Outubro!$F$17</f>
        <v>68</v>
      </c>
      <c r="O31" s="15">
        <f>[27]Outubro!$F$18</f>
        <v>96</v>
      </c>
      <c r="P31" s="15">
        <f>[27]Outubro!$F$19</f>
        <v>94</v>
      </c>
      <c r="Q31" s="15">
        <f>[27]Outubro!$F$20</f>
        <v>67</v>
      </c>
      <c r="R31" s="15">
        <f>[27]Outubro!$F$21</f>
        <v>52</v>
      </c>
      <c r="S31" s="15">
        <f>[27]Outubro!$F$22</f>
        <v>66</v>
      </c>
      <c r="T31" s="15">
        <f>[27]Outubro!$F$23</f>
        <v>66</v>
      </c>
      <c r="U31" s="15">
        <f>[27]Outubro!$F$24</f>
        <v>90</v>
      </c>
      <c r="V31" s="15">
        <f>[27]Outubro!$F$25</f>
        <v>80</v>
      </c>
      <c r="W31" s="15">
        <f>[27]Outubro!$F$26</f>
        <v>86</v>
      </c>
      <c r="X31" s="15">
        <f>[27]Outubro!$F$27</f>
        <v>88</v>
      </c>
      <c r="Y31" s="15">
        <f>[27]Outubro!$F$28</f>
        <v>73</v>
      </c>
      <c r="Z31" s="15">
        <f>[27]Outubro!$F$29</f>
        <v>70</v>
      </c>
      <c r="AA31" s="15">
        <f>[27]Outubro!$F$30</f>
        <v>66</v>
      </c>
      <c r="AB31" s="15">
        <f>[27]Outubro!$F$31</f>
        <v>69</v>
      </c>
      <c r="AC31" s="15">
        <f>[27]Outubro!$F$32</f>
        <v>87</v>
      </c>
      <c r="AD31" s="15">
        <f>[27]Outubro!$F$33</f>
        <v>88</v>
      </c>
      <c r="AE31" s="15">
        <f>[27]Outubro!$F$34</f>
        <v>82</v>
      </c>
      <c r="AF31" s="135">
        <f>[27]Outubro!$F$35</f>
        <v>95</v>
      </c>
      <c r="AG31" s="139">
        <f>MAX(B31:AF31)</f>
        <v>96</v>
      </c>
      <c r="AH31" s="89">
        <f>AVERAGE(B31:AF31)</f>
        <v>76.967741935483872</v>
      </c>
    </row>
    <row r="32" spans="1:34" ht="17.100000000000001" customHeight="1" thickBot="1" x14ac:dyDescent="0.25">
      <c r="A32" s="145" t="s">
        <v>20</v>
      </c>
      <c r="B32" s="86" t="str">
        <f>[28]Outubro!$F$5</f>
        <v>*</v>
      </c>
      <c r="C32" s="87">
        <f>[28]Outubro!$F$6</f>
        <v>95</v>
      </c>
      <c r="D32" s="87">
        <f>[28]Outubro!$F$7</f>
        <v>97</v>
      </c>
      <c r="E32" s="87">
        <f>[28]Outubro!$F$8</f>
        <v>77</v>
      </c>
      <c r="F32" s="87">
        <f>[28]Outubro!$F$9</f>
        <v>89</v>
      </c>
      <c r="G32" s="87">
        <f>[28]Outubro!$F$10</f>
        <v>83</v>
      </c>
      <c r="H32" s="87">
        <f>[28]Outubro!$F$11</f>
        <v>90</v>
      </c>
      <c r="I32" s="87">
        <f>[28]Outubro!$F$12</f>
        <v>89</v>
      </c>
      <c r="J32" s="87">
        <f>[28]Outubro!$F$13</f>
        <v>85</v>
      </c>
      <c r="K32" s="87">
        <f>[28]Outubro!$F$14</f>
        <v>82</v>
      </c>
      <c r="L32" s="87">
        <f>[28]Outubro!$F$15</f>
        <v>78</v>
      </c>
      <c r="M32" s="87">
        <f>[28]Outubro!$F$16</f>
        <v>59</v>
      </c>
      <c r="N32" s="87">
        <f>[28]Outubro!$F$17</f>
        <v>66</v>
      </c>
      <c r="O32" s="87">
        <f>[28]Outubro!$F$18</f>
        <v>82</v>
      </c>
      <c r="P32" s="87">
        <f>[28]Outubro!$F$19</f>
        <v>80</v>
      </c>
      <c r="Q32" s="87">
        <f>[28]Outubro!$F$20</f>
        <v>75</v>
      </c>
      <c r="R32" s="87">
        <f>[28]Outubro!$F$21</f>
        <v>76</v>
      </c>
      <c r="S32" s="87">
        <f>[28]Outubro!$F$22</f>
        <v>62</v>
      </c>
      <c r="T32" s="87">
        <f>[28]Outubro!$F$23</f>
        <v>93</v>
      </c>
      <c r="U32" s="87">
        <f>[28]Outubro!$F$24</f>
        <v>93</v>
      </c>
      <c r="V32" s="87">
        <f>[28]Outubro!$F$25</f>
        <v>89</v>
      </c>
      <c r="W32" s="87">
        <f>[28]Outubro!$F$26</f>
        <v>94</v>
      </c>
      <c r="X32" s="87">
        <f>[28]Outubro!$F$27</f>
        <v>95</v>
      </c>
      <c r="Y32" s="87">
        <f>[28]Outubro!$F$28</f>
        <v>87</v>
      </c>
      <c r="Z32" s="87">
        <f>[28]Outubro!$F$29</f>
        <v>83</v>
      </c>
      <c r="AA32" s="87">
        <f>[28]Outubro!$F$30</f>
        <v>85</v>
      </c>
      <c r="AB32" s="87">
        <f>[28]Outubro!$F$31</f>
        <v>90</v>
      </c>
      <c r="AC32" s="87">
        <f>[28]Outubro!$F$32</f>
        <v>91</v>
      </c>
      <c r="AD32" s="87">
        <f>[28]Outubro!$F$33</f>
        <v>89</v>
      </c>
      <c r="AE32" s="87">
        <f>[28]Outubro!$F$34</f>
        <v>96</v>
      </c>
      <c r="AF32" s="136">
        <f>[28]Outubro!$F$35</f>
        <v>96</v>
      </c>
      <c r="AG32" s="141">
        <f>MAX(B32:AF32)</f>
        <v>97</v>
      </c>
      <c r="AH32" s="90">
        <f>AVERAGE(B32:AF32)</f>
        <v>84.86666666666666</v>
      </c>
    </row>
    <row r="33" spans="1:35" s="5" customFormat="1" ht="16.5" customHeight="1" thickBot="1" x14ac:dyDescent="0.25">
      <c r="A33" s="190" t="s">
        <v>33</v>
      </c>
      <c r="B33" s="120">
        <f t="shared" ref="B33:AG33" si="10">MAX(B5:B32)</f>
        <v>100</v>
      </c>
      <c r="C33" s="120">
        <f t="shared" si="10"/>
        <v>100</v>
      </c>
      <c r="D33" s="120">
        <f t="shared" si="10"/>
        <v>100</v>
      </c>
      <c r="E33" s="120">
        <f t="shared" si="10"/>
        <v>97</v>
      </c>
      <c r="F33" s="120">
        <f t="shared" si="10"/>
        <v>95</v>
      </c>
      <c r="G33" s="120">
        <f t="shared" si="10"/>
        <v>92</v>
      </c>
      <c r="H33" s="120">
        <f t="shared" si="10"/>
        <v>98</v>
      </c>
      <c r="I33" s="120">
        <f t="shared" si="10"/>
        <v>100</v>
      </c>
      <c r="J33" s="120">
        <f t="shared" si="10"/>
        <v>96</v>
      </c>
      <c r="K33" s="120">
        <f t="shared" si="10"/>
        <v>95</v>
      </c>
      <c r="L33" s="120">
        <f t="shared" si="10"/>
        <v>94</v>
      </c>
      <c r="M33" s="120">
        <f t="shared" si="10"/>
        <v>95</v>
      </c>
      <c r="N33" s="120">
        <f t="shared" si="10"/>
        <v>97</v>
      </c>
      <c r="O33" s="120">
        <f t="shared" si="10"/>
        <v>98</v>
      </c>
      <c r="P33" s="120">
        <f t="shared" si="10"/>
        <v>95</v>
      </c>
      <c r="Q33" s="120">
        <f t="shared" si="10"/>
        <v>93</v>
      </c>
      <c r="R33" s="120">
        <f t="shared" si="10"/>
        <v>91</v>
      </c>
      <c r="S33" s="120">
        <f t="shared" si="10"/>
        <v>96</v>
      </c>
      <c r="T33" s="120">
        <f t="shared" si="10"/>
        <v>96</v>
      </c>
      <c r="U33" s="120">
        <f t="shared" si="10"/>
        <v>98</v>
      </c>
      <c r="V33" s="120">
        <f t="shared" si="10"/>
        <v>97</v>
      </c>
      <c r="W33" s="120">
        <f t="shared" si="10"/>
        <v>100</v>
      </c>
      <c r="X33" s="120">
        <f t="shared" si="10"/>
        <v>100</v>
      </c>
      <c r="Y33" s="120">
        <f t="shared" si="10"/>
        <v>98</v>
      </c>
      <c r="Z33" s="120">
        <f t="shared" si="10"/>
        <v>94</v>
      </c>
      <c r="AA33" s="120">
        <f t="shared" si="10"/>
        <v>100</v>
      </c>
      <c r="AB33" s="120">
        <f t="shared" si="10"/>
        <v>100</v>
      </c>
      <c r="AC33" s="120">
        <f t="shared" si="10"/>
        <v>100</v>
      </c>
      <c r="AD33" s="120">
        <f t="shared" si="10"/>
        <v>100</v>
      </c>
      <c r="AE33" s="120">
        <f t="shared" si="10"/>
        <v>100</v>
      </c>
      <c r="AF33" s="187">
        <f t="shared" si="10"/>
        <v>100</v>
      </c>
      <c r="AG33" s="186">
        <f t="shared" si="10"/>
        <v>100</v>
      </c>
      <c r="AH33" s="179">
        <f>AVERAGE(AH5:AH32)</f>
        <v>84.213498463901715</v>
      </c>
      <c r="AI33" s="8"/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  <c r="AI34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  <c r="AI35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5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133"/>
    </row>
    <row r="49" spans="33:33" x14ac:dyDescent="0.2">
      <c r="AG49" s="9" t="s">
        <v>49</v>
      </c>
    </row>
  </sheetData>
  <sheetProtection password="C6EC" sheet="1" objects="1" scenarios="1"/>
  <mergeCells count="36">
    <mergeCell ref="T35:X35"/>
    <mergeCell ref="T36:X36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10" zoomScale="90" zoomScaleNormal="90" workbookViewId="0">
      <selection activeCell="R49" sqref="R4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thickBot="1" x14ac:dyDescent="0.25">
      <c r="A1" s="209" t="s">
        <v>27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1"/>
    </row>
    <row r="2" spans="1:34" s="4" customFormat="1" ht="20.100000000000001" customHeight="1" thickBot="1" x14ac:dyDescent="0.25">
      <c r="A2" s="212" t="s">
        <v>21</v>
      </c>
      <c r="B2" s="217" t="s">
        <v>130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8"/>
    </row>
    <row r="3" spans="1:34" s="5" customFormat="1" ht="20.100000000000001" customHeight="1" x14ac:dyDescent="0.2">
      <c r="A3" s="213"/>
      <c r="B3" s="221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131" t="s">
        <v>40</v>
      </c>
      <c r="AH3" s="132" t="s">
        <v>38</v>
      </c>
    </row>
    <row r="4" spans="1:34" s="5" customFormat="1" ht="20.100000000000001" customHeight="1" thickBot="1" x14ac:dyDescent="0.25">
      <c r="A4" s="240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124" t="s">
        <v>37</v>
      </c>
      <c r="AH4" s="126" t="s">
        <v>37</v>
      </c>
    </row>
    <row r="5" spans="1:34" s="5" customFormat="1" ht="20.100000000000001" customHeight="1" x14ac:dyDescent="0.2">
      <c r="A5" s="84" t="s">
        <v>42</v>
      </c>
      <c r="B5" s="81">
        <f>[1]Outubro!$G$5</f>
        <v>34</v>
      </c>
      <c r="C5" s="56">
        <f>[1]Outubro!$G$6</f>
        <v>73</v>
      </c>
      <c r="D5" s="56">
        <f>[1]Outubro!$G$7</f>
        <v>22</v>
      </c>
      <c r="E5" s="56">
        <f>[1]Outubro!$G$8</f>
        <v>21</v>
      </c>
      <c r="F5" s="56">
        <f>[1]Outubro!$G$9</f>
        <v>25</v>
      </c>
      <c r="G5" s="56">
        <f>[1]Outubro!$G$10</f>
        <v>26</v>
      </c>
      <c r="H5" s="56">
        <f>[1]Outubro!$G$11</f>
        <v>48</v>
      </c>
      <c r="I5" s="56">
        <f>[1]Outubro!$G$12</f>
        <v>43</v>
      </c>
      <c r="J5" s="56">
        <f>[1]Outubro!$G$13</f>
        <v>22</v>
      </c>
      <c r="K5" s="56">
        <f>[1]Outubro!$G$14</f>
        <v>19</v>
      </c>
      <c r="L5" s="56">
        <f>[1]Outubro!$G$15</f>
        <v>17</v>
      </c>
      <c r="M5" s="56">
        <f>[1]Outubro!$G$16</f>
        <v>13</v>
      </c>
      <c r="N5" s="56" t="str">
        <f>[1]Outubro!$G$17</f>
        <v>*</v>
      </c>
      <c r="O5" s="56" t="str">
        <f>[1]Outubro!$G$18</f>
        <v>*</v>
      </c>
      <c r="P5" s="56" t="str">
        <f>[1]Outubro!$G$19</f>
        <v>*</v>
      </c>
      <c r="Q5" s="56" t="str">
        <f>[1]Outubro!$G$20</f>
        <v>*</v>
      </c>
      <c r="R5" s="56" t="str">
        <f>[1]Outubro!$G$21</f>
        <v>*</v>
      </c>
      <c r="S5" s="56" t="str">
        <f>[1]Outubro!$G$22</f>
        <v>*</v>
      </c>
      <c r="T5" s="56" t="str">
        <f>[1]Outubro!$G$23</f>
        <v>*</v>
      </c>
      <c r="U5" s="56" t="str">
        <f>[1]Outubro!$G$24</f>
        <v>*</v>
      </c>
      <c r="V5" s="56" t="str">
        <f>[1]Outubro!$G$25</f>
        <v>*</v>
      </c>
      <c r="W5" s="56" t="str">
        <f>[1]Outubro!$G$26</f>
        <v>*</v>
      </c>
      <c r="X5" s="56" t="str">
        <f>[1]Outubro!$G$27</f>
        <v>*</v>
      </c>
      <c r="Y5" s="56" t="str">
        <f>[1]Outubro!$G$28</f>
        <v>*</v>
      </c>
      <c r="Z5" s="56" t="str">
        <f>[1]Outubro!$G$29</f>
        <v>*</v>
      </c>
      <c r="AA5" s="56" t="str">
        <f>[1]Outubro!$G$30</f>
        <v>*</v>
      </c>
      <c r="AB5" s="56" t="str">
        <f>[1]Outubro!$G$31</f>
        <v>*</v>
      </c>
      <c r="AC5" s="56" t="str">
        <f>[1]Outubro!$G$32</f>
        <v>*</v>
      </c>
      <c r="AD5" s="56" t="str">
        <f>[1]Outubro!$G$33</f>
        <v>*</v>
      </c>
      <c r="AE5" s="56" t="str">
        <f>[1]Outubro!$G$34</f>
        <v>*</v>
      </c>
      <c r="AF5" s="134" t="str">
        <f>[1]Outubro!$G$35</f>
        <v>*</v>
      </c>
      <c r="AG5" s="137">
        <f>MIN(B5:AF5)</f>
        <v>13</v>
      </c>
      <c r="AH5" s="138">
        <f>AVERAGE(B5:AF5)</f>
        <v>30.25</v>
      </c>
    </row>
    <row r="6" spans="1:34" ht="17.100000000000001" customHeight="1" x14ac:dyDescent="0.2">
      <c r="A6" s="85" t="s">
        <v>0</v>
      </c>
      <c r="B6" s="82">
        <f>[2]Outubro!$G$5</f>
        <v>21</v>
      </c>
      <c r="C6" s="15">
        <f>[2]Outubro!$G$6</f>
        <v>41</v>
      </c>
      <c r="D6" s="15">
        <f>[2]Outubro!$G$7</f>
        <v>13</v>
      </c>
      <c r="E6" s="15">
        <f>[2]Outubro!$G$8</f>
        <v>12</v>
      </c>
      <c r="F6" s="15">
        <f>[2]Outubro!$G$9</f>
        <v>15</v>
      </c>
      <c r="G6" s="15">
        <f>[2]Outubro!$G$10</f>
        <v>20</v>
      </c>
      <c r="H6" s="15">
        <f>[2]Outubro!$G$11</f>
        <v>38</v>
      </c>
      <c r="I6" s="15">
        <f>[2]Outubro!$G$12</f>
        <v>47</v>
      </c>
      <c r="J6" s="15">
        <f>[2]Outubro!$G$13</f>
        <v>45</v>
      </c>
      <c r="K6" s="15">
        <f>[2]Outubro!$G$14</f>
        <v>21</v>
      </c>
      <c r="L6" s="15">
        <f>[2]Outubro!$G$15</f>
        <v>24</v>
      </c>
      <c r="M6" s="15">
        <f>[2]Outubro!$G$16</f>
        <v>20</v>
      </c>
      <c r="N6" s="15">
        <f>[2]Outubro!$G$17</f>
        <v>61</v>
      </c>
      <c r="O6" s="15">
        <f>[2]Outubro!$G$18</f>
        <v>59</v>
      </c>
      <c r="P6" s="15">
        <f>[2]Outubro!$G$19</f>
        <v>28</v>
      </c>
      <c r="Q6" s="15">
        <f>[2]Outubro!$G$20</f>
        <v>30</v>
      </c>
      <c r="R6" s="15">
        <f>[2]Outubro!$G$21</f>
        <v>20</v>
      </c>
      <c r="S6" s="15">
        <f>[2]Outubro!$G$22</f>
        <v>20</v>
      </c>
      <c r="T6" s="15">
        <f>[2]Outubro!$G$23</f>
        <v>28</v>
      </c>
      <c r="U6" s="15">
        <f>[2]Outubro!$G$24</f>
        <v>50</v>
      </c>
      <c r="V6" s="15">
        <f>[2]Outubro!$G$25</f>
        <v>33</v>
      </c>
      <c r="W6" s="15">
        <f>[2]Outubro!$G$26</f>
        <v>73</v>
      </c>
      <c r="X6" s="15">
        <f>[2]Outubro!$G$27</f>
        <v>40</v>
      </c>
      <c r="Y6" s="15">
        <f>[2]Outubro!$G$28</f>
        <v>38</v>
      </c>
      <c r="Z6" s="15">
        <f>[2]Outubro!$G$29</f>
        <v>31</v>
      </c>
      <c r="AA6" s="15">
        <f>[2]Outubro!$G$30</f>
        <v>66</v>
      </c>
      <c r="AB6" s="15">
        <f>[2]Outubro!$G$31</f>
        <v>39</v>
      </c>
      <c r="AC6" s="15">
        <f>[2]Outubro!$G$32</f>
        <v>50</v>
      </c>
      <c r="AD6" s="15">
        <f>[2]Outubro!$G$33</f>
        <v>36</v>
      </c>
      <c r="AE6" s="15">
        <f>[2]Outubro!$G$34</f>
        <v>56</v>
      </c>
      <c r="AF6" s="135">
        <f>[2]Outubro!$G$35</f>
        <v>44</v>
      </c>
      <c r="AG6" s="139">
        <f>MIN(B6:AF6)</f>
        <v>12</v>
      </c>
      <c r="AH6" s="89">
        <f t="shared" ref="AH6:AH16" si="1">AVERAGE(B6:AF6)</f>
        <v>36.096774193548384</v>
      </c>
    </row>
    <row r="7" spans="1:34" ht="17.100000000000001" customHeight="1" x14ac:dyDescent="0.2">
      <c r="A7" s="85" t="s">
        <v>1</v>
      </c>
      <c r="B7" s="82">
        <f>[3]Outubro!$G$5</f>
        <v>32</v>
      </c>
      <c r="C7" s="15">
        <f>[3]Outubro!$G$6</f>
        <v>63</v>
      </c>
      <c r="D7" s="15">
        <f>[3]Outubro!$G$7</f>
        <v>24</v>
      </c>
      <c r="E7" s="15">
        <f>[3]Outubro!$G$8</f>
        <v>12</v>
      </c>
      <c r="F7" s="15">
        <f>[3]Outubro!$G$9</f>
        <v>23</v>
      </c>
      <c r="G7" s="15">
        <f>[3]Outubro!$G$10</f>
        <v>27</v>
      </c>
      <c r="H7" s="15">
        <f>[3]Outubro!$G$11</f>
        <v>26</v>
      </c>
      <c r="I7" s="15">
        <f>[3]Outubro!$G$12</f>
        <v>37</v>
      </c>
      <c r="J7" s="15">
        <f>[3]Outubro!$G$13</f>
        <v>31</v>
      </c>
      <c r="K7" s="15">
        <f>[3]Outubro!$G$14</f>
        <v>29</v>
      </c>
      <c r="L7" s="15">
        <f>[3]Outubro!$G$15</f>
        <v>27</v>
      </c>
      <c r="M7" s="15">
        <f>[3]Outubro!$G$16</f>
        <v>33</v>
      </c>
      <c r="N7" s="15">
        <f>[3]Outubro!$G$17</f>
        <v>47</v>
      </c>
      <c r="O7" s="15">
        <f>[3]Outubro!$G$18</f>
        <v>49</v>
      </c>
      <c r="P7" s="15">
        <f>[3]Outubro!$G$19</f>
        <v>35</v>
      </c>
      <c r="Q7" s="15">
        <f>[3]Outubro!$G$20</f>
        <v>29</v>
      </c>
      <c r="R7" s="15">
        <f>[3]Outubro!$G$21</f>
        <v>25</v>
      </c>
      <c r="S7" s="15">
        <f>[3]Outubro!$G$22</f>
        <v>33</v>
      </c>
      <c r="T7" s="15">
        <f>[3]Outubro!$G$23</f>
        <v>30</v>
      </c>
      <c r="U7" s="15">
        <f>[3]Outubro!$G$24</f>
        <v>54</v>
      </c>
      <c r="V7" s="15">
        <f>[3]Outubro!$G$25</f>
        <v>44</v>
      </c>
      <c r="W7" s="15">
        <f>[3]Outubro!$G$26</f>
        <v>56</v>
      </c>
      <c r="X7" s="15">
        <f>[3]Outubro!$G$27</f>
        <v>44</v>
      </c>
      <c r="Y7" s="15">
        <f>[3]Outubro!$G$28</f>
        <v>36</v>
      </c>
      <c r="Z7" s="15">
        <f>[3]Outubro!$G$29</f>
        <v>33</v>
      </c>
      <c r="AA7" s="15">
        <f>[3]Outubro!$G$30</f>
        <v>37</v>
      </c>
      <c r="AB7" s="15">
        <f>[3]Outubro!$G$31</f>
        <v>40</v>
      </c>
      <c r="AC7" s="15">
        <f>[3]Outubro!$G$32</f>
        <v>65</v>
      </c>
      <c r="AD7" s="15">
        <f>[3]Outubro!$G$33</f>
        <v>44</v>
      </c>
      <c r="AE7" s="15">
        <f>[3]Outubro!$G$34</f>
        <v>45</v>
      </c>
      <c r="AF7" s="135">
        <f>[3]Outubro!$G$35</f>
        <v>51</v>
      </c>
      <c r="AG7" s="139">
        <f t="shared" ref="AG7:AG16" si="2">MIN(B7:AF7)</f>
        <v>12</v>
      </c>
      <c r="AH7" s="89">
        <f t="shared" si="1"/>
        <v>37.451612903225808</v>
      </c>
    </row>
    <row r="8" spans="1:34" ht="17.100000000000001" customHeight="1" x14ac:dyDescent="0.2">
      <c r="A8" s="85" t="s">
        <v>70</v>
      </c>
      <c r="B8" s="82">
        <f>[4]Outubro!$G$5</f>
        <v>43</v>
      </c>
      <c r="C8" s="15">
        <f>[4]Outubro!$G$6</f>
        <v>64</v>
      </c>
      <c r="D8" s="15">
        <f>[4]Outubro!$G$7</f>
        <v>14</v>
      </c>
      <c r="E8" s="15">
        <f>[4]Outubro!$G$8</f>
        <v>20</v>
      </c>
      <c r="F8" s="15">
        <f>[4]Outubro!$G$9</f>
        <v>23</v>
      </c>
      <c r="G8" s="15">
        <f>[4]Outubro!$G$10</f>
        <v>29</v>
      </c>
      <c r="H8" s="15">
        <f>[4]Outubro!$G$11</f>
        <v>43</v>
      </c>
      <c r="I8" s="15">
        <f>[4]Outubro!$G$12</f>
        <v>52</v>
      </c>
      <c r="J8" s="15">
        <f>[4]Outubro!$G$13</f>
        <v>34</v>
      </c>
      <c r="K8" s="15">
        <f>[4]Outubro!$G$14</f>
        <v>25</v>
      </c>
      <c r="L8" s="15">
        <f>[4]Outubro!$G$15</f>
        <v>25</v>
      </c>
      <c r="M8" s="15">
        <f>[4]Outubro!$G$16</f>
        <v>16</v>
      </c>
      <c r="N8" s="15">
        <f>[4]Outubro!$G$17</f>
        <v>20</v>
      </c>
      <c r="O8" s="15">
        <f>[4]Outubro!$G$18</f>
        <v>45</v>
      </c>
      <c r="P8" s="15">
        <f>[4]Outubro!$G$19</f>
        <v>38</v>
      </c>
      <c r="Q8" s="15">
        <f>[4]Outubro!$G$20</f>
        <v>35</v>
      </c>
      <c r="R8" s="15">
        <f>[4]Outubro!$G$21</f>
        <v>32</v>
      </c>
      <c r="S8" s="15">
        <f>[4]Outubro!$G$22</f>
        <v>21</v>
      </c>
      <c r="T8" s="15">
        <f>[4]Outubro!$G$23</f>
        <v>23</v>
      </c>
      <c r="U8" s="15">
        <f>[4]Outubro!$G$24</f>
        <v>49</v>
      </c>
      <c r="V8" s="15">
        <f>[4]Outubro!$G$25</f>
        <v>58</v>
      </c>
      <c r="W8" s="15">
        <f>[4]Outubro!$G$26</f>
        <v>72</v>
      </c>
      <c r="X8" s="15">
        <f>[4]Outubro!$G$27</f>
        <v>46</v>
      </c>
      <c r="Y8" s="15">
        <f>[4]Outubro!$G$28</f>
        <v>41</v>
      </c>
      <c r="Z8" s="15">
        <f>[4]Outubro!$G$29</f>
        <v>45</v>
      </c>
      <c r="AA8" s="15">
        <f>[4]Outubro!$G$30</f>
        <v>54</v>
      </c>
      <c r="AB8" s="15">
        <f>[4]Outubro!$G$31</f>
        <v>35</v>
      </c>
      <c r="AC8" s="15">
        <f>[4]Outubro!$G$32</f>
        <v>53</v>
      </c>
      <c r="AD8" s="15">
        <f>[4]Outubro!$G$33</f>
        <v>42</v>
      </c>
      <c r="AE8" s="15">
        <f>[4]Outubro!$G$34</f>
        <v>62</v>
      </c>
      <c r="AF8" s="135">
        <f>[4]Outubro!$G$35</f>
        <v>38</v>
      </c>
      <c r="AG8" s="140">
        <f t="shared" si="2"/>
        <v>14</v>
      </c>
      <c r="AH8" s="89">
        <f t="shared" si="1"/>
        <v>38.612903225806448</v>
      </c>
    </row>
    <row r="9" spans="1:34" ht="17.100000000000001" customHeight="1" x14ac:dyDescent="0.2">
      <c r="A9" s="85" t="s">
        <v>43</v>
      </c>
      <c r="B9" s="82">
        <f>[5]Outubro!$G$5</f>
        <v>46</v>
      </c>
      <c r="C9" s="15">
        <f>[5]Outubro!$G$6</f>
        <v>50</v>
      </c>
      <c r="D9" s="15">
        <f>[5]Outubro!$G$7</f>
        <v>49</v>
      </c>
      <c r="E9" s="15">
        <f>[5]Outubro!$G$8</f>
        <v>49</v>
      </c>
      <c r="F9" s="15">
        <f>[5]Outubro!$G$9</f>
        <v>43</v>
      </c>
      <c r="G9" s="15">
        <f>[5]Outubro!$G$10</f>
        <v>48</v>
      </c>
      <c r="H9" s="15">
        <f>[5]Outubro!$G$11</f>
        <v>47</v>
      </c>
      <c r="I9" s="15">
        <f>[5]Outubro!$G$12</f>
        <v>49</v>
      </c>
      <c r="J9" s="15">
        <f>[5]Outubro!$G$13</f>
        <v>44</v>
      </c>
      <c r="K9" s="15">
        <f>[5]Outubro!$G$14</f>
        <v>33</v>
      </c>
      <c r="L9" s="15">
        <f>[5]Outubro!$G$15</f>
        <v>46</v>
      </c>
      <c r="M9" s="15">
        <f>[5]Outubro!$G$16</f>
        <v>44</v>
      </c>
      <c r="N9" s="15">
        <f>[5]Outubro!$G$17</f>
        <v>49</v>
      </c>
      <c r="O9" s="15">
        <f>[5]Outubro!$G$18</f>
        <v>51</v>
      </c>
      <c r="P9" s="15">
        <f>[5]Outubro!$G$19</f>
        <v>49</v>
      </c>
      <c r="Q9" s="15">
        <f>[5]Outubro!$G$20</f>
        <v>41</v>
      </c>
      <c r="R9" s="15">
        <f>[5]Outubro!$G$21</f>
        <v>34</v>
      </c>
      <c r="S9" s="15">
        <f>[5]Outubro!$G$22</f>
        <v>35</v>
      </c>
      <c r="T9" s="15">
        <f>[5]Outubro!$G$23</f>
        <v>46</v>
      </c>
      <c r="U9" s="15">
        <f>[5]Outubro!$G$24</f>
        <v>49</v>
      </c>
      <c r="V9" s="15">
        <f>[5]Outubro!$G$25</f>
        <v>49</v>
      </c>
      <c r="W9" s="15">
        <f>[5]Outubro!$G$26</f>
        <v>49</v>
      </c>
      <c r="X9" s="15">
        <f>[5]Outubro!$G$27</f>
        <v>48</v>
      </c>
      <c r="Y9" s="15">
        <f>[5]Outubro!$G$28</f>
        <v>48</v>
      </c>
      <c r="Z9" s="15">
        <f>[5]Outubro!$G$29</f>
        <v>48</v>
      </c>
      <c r="AA9" s="15">
        <f>[5]Outubro!$G$30</f>
        <v>47</v>
      </c>
      <c r="AB9" s="15">
        <f>[5]Outubro!$G$31</f>
        <v>47</v>
      </c>
      <c r="AC9" s="15">
        <f>[5]Outubro!$G$32</f>
        <v>48</v>
      </c>
      <c r="AD9" s="15">
        <f>[5]Outubro!$G$33</f>
        <v>49</v>
      </c>
      <c r="AE9" s="15">
        <f>[5]Outubro!$G$34</f>
        <v>48</v>
      </c>
      <c r="AF9" s="135">
        <f>[5]Outubro!$G$35</f>
        <v>49</v>
      </c>
      <c r="AG9" s="139">
        <f t="shared" ref="AG9" si="3">MIN(B9:AF9)</f>
        <v>33</v>
      </c>
      <c r="AH9" s="89">
        <f t="shared" ref="AH9" si="4">AVERAGE(B9:AF9)</f>
        <v>46.193548387096776</v>
      </c>
    </row>
    <row r="10" spans="1:34" ht="17.100000000000001" customHeight="1" x14ac:dyDescent="0.2">
      <c r="A10" s="85" t="s">
        <v>2</v>
      </c>
      <c r="B10" s="82">
        <f>[6]Outubro!$G$5</f>
        <v>38</v>
      </c>
      <c r="C10" s="15">
        <f>[6]Outubro!$G$6</f>
        <v>50</v>
      </c>
      <c r="D10" s="15">
        <f>[6]Outubro!$G$7</f>
        <v>31</v>
      </c>
      <c r="E10" s="15">
        <f>[6]Outubro!$G$8</f>
        <v>18</v>
      </c>
      <c r="F10" s="15">
        <f>[6]Outubro!$G$9</f>
        <v>26</v>
      </c>
      <c r="G10" s="15">
        <f>[6]Outubro!$G$10</f>
        <v>33</v>
      </c>
      <c r="H10" s="15">
        <f>[6]Outubro!$G$11</f>
        <v>37</v>
      </c>
      <c r="I10" s="15">
        <f>[6]Outubro!$G$12</f>
        <v>50</v>
      </c>
      <c r="J10" s="15">
        <f>[6]Outubro!$G$13</f>
        <v>32</v>
      </c>
      <c r="K10" s="15">
        <f>[6]Outubro!$G$14</f>
        <v>31</v>
      </c>
      <c r="L10" s="15">
        <f>[6]Outubro!$G$15</f>
        <v>28</v>
      </c>
      <c r="M10" s="15">
        <f>[6]Outubro!$G$16</f>
        <v>31</v>
      </c>
      <c r="N10" s="15">
        <f>[6]Outubro!$G$17</f>
        <v>31</v>
      </c>
      <c r="O10" s="15">
        <f>[6]Outubro!$G$18</f>
        <v>54</v>
      </c>
      <c r="P10" s="15">
        <f>[6]Outubro!$G$19</f>
        <v>40</v>
      </c>
      <c r="Q10" s="15">
        <f>[6]Outubro!$G$20</f>
        <v>34</v>
      </c>
      <c r="R10" s="15">
        <f>[6]Outubro!$G$21</f>
        <v>23</v>
      </c>
      <c r="S10" s="15">
        <f>[6]Outubro!$G$22</f>
        <v>42</v>
      </c>
      <c r="T10" s="15">
        <f>[6]Outubro!$G$23</f>
        <v>30</v>
      </c>
      <c r="U10" s="15">
        <f>[6]Outubro!$G$24</f>
        <v>64</v>
      </c>
      <c r="V10" s="15">
        <f>[6]Outubro!$G$25</f>
        <v>55</v>
      </c>
      <c r="W10" s="15">
        <f>[6]Outubro!$G$26</f>
        <v>57</v>
      </c>
      <c r="X10" s="15">
        <f>[6]Outubro!$G$27</f>
        <v>53</v>
      </c>
      <c r="Y10" s="15">
        <f>[6]Outubro!$G$28</f>
        <v>45</v>
      </c>
      <c r="Z10" s="15">
        <f>[6]Outubro!$G$29</f>
        <v>39</v>
      </c>
      <c r="AA10" s="15">
        <f>[6]Outubro!$G$30</f>
        <v>44</v>
      </c>
      <c r="AB10" s="15">
        <f>[6]Outubro!$G$31</f>
        <v>46</v>
      </c>
      <c r="AC10" s="15">
        <f>[6]Outubro!$G$32</f>
        <v>60</v>
      </c>
      <c r="AD10" s="15">
        <f>[6]Outubro!$G$33</f>
        <v>59</v>
      </c>
      <c r="AE10" s="15">
        <f>[6]Outubro!$G$34</f>
        <v>64</v>
      </c>
      <c r="AF10" s="135">
        <f>[6]Outubro!$G$35</f>
        <v>58</v>
      </c>
      <c r="AG10" s="139">
        <f t="shared" si="2"/>
        <v>18</v>
      </c>
      <c r="AH10" s="89">
        <f t="shared" si="1"/>
        <v>42.032258064516128</v>
      </c>
    </row>
    <row r="11" spans="1:34" ht="17.100000000000001" customHeight="1" x14ac:dyDescent="0.2">
      <c r="A11" s="85" t="s">
        <v>3</v>
      </c>
      <c r="B11" s="82">
        <f>[7]Outubro!$G$5</f>
        <v>30</v>
      </c>
      <c r="C11" s="15">
        <f>[7]Outubro!$G$6</f>
        <v>45</v>
      </c>
      <c r="D11" s="15">
        <f>[7]Outubro!$G$7</f>
        <v>46</v>
      </c>
      <c r="E11" s="15">
        <f>[7]Outubro!$G$8</f>
        <v>26</v>
      </c>
      <c r="F11" s="15">
        <f>[7]Outubro!$G$9</f>
        <v>24</v>
      </c>
      <c r="G11" s="15">
        <f>[7]Outubro!$G$10</f>
        <v>22</v>
      </c>
      <c r="H11" s="15">
        <f>[7]Outubro!$G$11</f>
        <v>23</v>
      </c>
      <c r="I11" s="15">
        <f>[7]Outubro!$G$12</f>
        <v>23</v>
      </c>
      <c r="J11" s="15">
        <f>[7]Outubro!$G$13</f>
        <v>19</v>
      </c>
      <c r="K11" s="15">
        <f>[7]Outubro!$G$14</f>
        <v>15</v>
      </c>
      <c r="L11" s="15">
        <f>[7]Outubro!$G$15</f>
        <v>14</v>
      </c>
      <c r="M11" s="15">
        <f>[7]Outubro!$G$16</f>
        <v>10</v>
      </c>
      <c r="N11" s="15">
        <f>[7]Outubro!$G$17</f>
        <v>11</v>
      </c>
      <c r="O11" s="15">
        <f>[7]Outubro!$G$18</f>
        <v>26</v>
      </c>
      <c r="P11" s="15">
        <f>[7]Outubro!$G$19</f>
        <v>27</v>
      </c>
      <c r="Q11" s="15">
        <f>[7]Outubro!$G$20</f>
        <v>23</v>
      </c>
      <c r="R11" s="15">
        <f>[7]Outubro!$G$21</f>
        <v>17</v>
      </c>
      <c r="S11" s="15">
        <f>[7]Outubro!$G$22</f>
        <v>15</v>
      </c>
      <c r="T11" s="15">
        <f>[7]Outubro!$G$23</f>
        <v>21</v>
      </c>
      <c r="U11" s="15">
        <f>[7]Outubro!$G$24</f>
        <v>35</v>
      </c>
      <c r="V11" s="15">
        <f>[7]Outubro!$G$25</f>
        <v>25</v>
      </c>
      <c r="W11" s="15">
        <f>[7]Outubro!$G$26</f>
        <v>75</v>
      </c>
      <c r="X11" s="15">
        <f>[7]Outubro!$G$27</f>
        <v>38</v>
      </c>
      <c r="Y11" s="15">
        <f>[7]Outubro!$G$28</f>
        <v>29</v>
      </c>
      <c r="Z11" s="15">
        <f>[7]Outubro!$G$29</f>
        <v>27</v>
      </c>
      <c r="AA11" s="15">
        <f>[7]Outubro!$G$30</f>
        <v>20</v>
      </c>
      <c r="AB11" s="15">
        <f>[7]Outubro!$G$31</f>
        <v>25</v>
      </c>
      <c r="AC11" s="15">
        <f>[7]Outubro!$G$32</f>
        <v>45</v>
      </c>
      <c r="AD11" s="15">
        <f>[7]Outubro!$G$33</f>
        <v>38</v>
      </c>
      <c r="AE11" s="15">
        <f>[7]Outubro!$G$34</f>
        <v>35</v>
      </c>
      <c r="AF11" s="135">
        <f>[7]Outubro!$G$35</f>
        <v>54</v>
      </c>
      <c r="AG11" s="139">
        <f t="shared" si="2"/>
        <v>10</v>
      </c>
      <c r="AH11" s="89">
        <f>AVERAGE(B11:AF11)</f>
        <v>28.483870967741936</v>
      </c>
    </row>
    <row r="12" spans="1:34" ht="17.100000000000001" customHeight="1" x14ac:dyDescent="0.2">
      <c r="A12" s="85" t="s">
        <v>4</v>
      </c>
      <c r="B12" s="82">
        <f>[8]Outubro!$G$5</f>
        <v>40</v>
      </c>
      <c r="C12" s="15">
        <f>[8]Outubro!$G$6</f>
        <v>59</v>
      </c>
      <c r="D12" s="15">
        <f>[8]Outubro!$G$7</f>
        <v>60</v>
      </c>
      <c r="E12" s="15">
        <f>[8]Outubro!$G$8</f>
        <v>23</v>
      </c>
      <c r="F12" s="15">
        <f>[8]Outubro!$G$9</f>
        <v>25</v>
      </c>
      <c r="G12" s="15">
        <f>[8]Outubro!$G$10</f>
        <v>27</v>
      </c>
      <c r="H12" s="15">
        <f>[8]Outubro!$G$11</f>
        <v>26</v>
      </c>
      <c r="I12" s="15">
        <f>[8]Outubro!$G$12</f>
        <v>29</v>
      </c>
      <c r="J12" s="15">
        <f>[8]Outubro!$G$13</f>
        <v>28</v>
      </c>
      <c r="K12" s="15">
        <f>[8]Outubro!$G$14</f>
        <v>18</v>
      </c>
      <c r="L12" s="15">
        <f>[8]Outubro!$G$15</f>
        <v>16</v>
      </c>
      <c r="M12" s="15">
        <f>[8]Outubro!$G$16</f>
        <v>13</v>
      </c>
      <c r="N12" s="15">
        <f>[8]Outubro!$G$17</f>
        <v>19</v>
      </c>
      <c r="O12" s="15">
        <f>[8]Outubro!$G$18</f>
        <v>36</v>
      </c>
      <c r="P12" s="15">
        <f>[8]Outubro!$G$19</f>
        <v>34</v>
      </c>
      <c r="Q12" s="15">
        <f>[8]Outubro!$G$20</f>
        <v>21</v>
      </c>
      <c r="R12" s="15">
        <f>[8]Outubro!$G$21</f>
        <v>16</v>
      </c>
      <c r="S12" s="15">
        <f>[8]Outubro!$G$22</f>
        <v>24</v>
      </c>
      <c r="T12" s="15">
        <f>[8]Outubro!$G$23</f>
        <v>25</v>
      </c>
      <c r="U12" s="15">
        <f>[8]Outubro!$G$24</f>
        <v>53</v>
      </c>
      <c r="V12" s="15">
        <f>[8]Outubro!$G$25</f>
        <v>36</v>
      </c>
      <c r="W12" s="15">
        <f>[8]Outubro!$G$26</f>
        <v>68</v>
      </c>
      <c r="X12" s="15">
        <f>[8]Outubro!$G$27</f>
        <v>54</v>
      </c>
      <c r="Y12" s="15">
        <f>[8]Outubro!$G$28</f>
        <v>39</v>
      </c>
      <c r="Z12" s="15">
        <f>[8]Outubro!$G$29</f>
        <v>28</v>
      </c>
      <c r="AA12" s="15">
        <f>[8]Outubro!$G$30</f>
        <v>24</v>
      </c>
      <c r="AB12" s="15">
        <f>[8]Outubro!$G$31</f>
        <v>31</v>
      </c>
      <c r="AC12" s="15">
        <f>[8]Outubro!$G$32</f>
        <v>43</v>
      </c>
      <c r="AD12" s="15">
        <f>[8]Outubro!$G$33</f>
        <v>46</v>
      </c>
      <c r="AE12" s="15">
        <f>[8]Outubro!$G$34</f>
        <v>41</v>
      </c>
      <c r="AF12" s="135">
        <f>[8]Outubro!$G$35</f>
        <v>73</v>
      </c>
      <c r="AG12" s="139">
        <f t="shared" si="2"/>
        <v>13</v>
      </c>
      <c r="AH12" s="89">
        <f t="shared" si="1"/>
        <v>34.677419354838712</v>
      </c>
    </row>
    <row r="13" spans="1:34" ht="17.100000000000001" customHeight="1" x14ac:dyDescent="0.2">
      <c r="A13" s="85" t="s">
        <v>5</v>
      </c>
      <c r="B13" s="82">
        <f>[9]Outubro!$G$5</f>
        <v>31</v>
      </c>
      <c r="C13" s="15">
        <f>[9]Outubro!$G$6</f>
        <v>41</v>
      </c>
      <c r="D13" s="15">
        <f>[9]Outubro!$G$7</f>
        <v>45</v>
      </c>
      <c r="E13" s="15">
        <f>[9]Outubro!$G$8</f>
        <v>32</v>
      </c>
      <c r="F13" s="15">
        <f>[9]Outubro!$G$9</f>
        <v>35</v>
      </c>
      <c r="G13" s="15">
        <f>[9]Outubro!$G$10</f>
        <v>30</v>
      </c>
      <c r="H13" s="15">
        <f>[9]Outubro!$G$11</f>
        <v>29</v>
      </c>
      <c r="I13" s="15">
        <f>[9]Outubro!$G$12</f>
        <v>44</v>
      </c>
      <c r="J13" s="15">
        <f>[9]Outubro!$G$13</f>
        <v>32</v>
      </c>
      <c r="K13" s="15">
        <f>[9]Outubro!$G$14</f>
        <v>35</v>
      </c>
      <c r="L13" s="15">
        <f>[9]Outubro!$G$15</f>
        <v>29</v>
      </c>
      <c r="M13" s="15">
        <f>[9]Outubro!$G$16</f>
        <v>31</v>
      </c>
      <c r="N13" s="15">
        <f>[9]Outubro!$G$17</f>
        <v>53</v>
      </c>
      <c r="O13" s="15">
        <f>[9]Outubro!$G$18</f>
        <v>49</v>
      </c>
      <c r="P13" s="15">
        <f>[9]Outubro!$G$19</f>
        <v>38</v>
      </c>
      <c r="Q13" s="15">
        <f>[9]Outubro!$G$20</f>
        <v>37</v>
      </c>
      <c r="R13" s="15">
        <f>[9]Outubro!$G$21</f>
        <v>32</v>
      </c>
      <c r="S13" s="15">
        <f>[9]Outubro!$G$22</f>
        <v>30</v>
      </c>
      <c r="T13" s="15">
        <f>[9]Outubro!$G$23</f>
        <v>26</v>
      </c>
      <c r="U13" s="15">
        <f>[9]Outubro!$G$24</f>
        <v>64</v>
      </c>
      <c r="V13" s="15">
        <f>[9]Outubro!$G$25</f>
        <v>49</v>
      </c>
      <c r="W13" s="15">
        <f>[9]Outubro!$G$26</f>
        <v>65</v>
      </c>
      <c r="X13" s="15">
        <f>[9]Outubro!$G$27</f>
        <v>52</v>
      </c>
      <c r="Y13" s="15">
        <f>[9]Outubro!$G$28</f>
        <v>39</v>
      </c>
      <c r="Z13" s="15">
        <f>[9]Outubro!$G$29</f>
        <v>38</v>
      </c>
      <c r="AA13" s="15">
        <f>[9]Outubro!$G$30</f>
        <v>29</v>
      </c>
      <c r="AB13" s="15">
        <f>[9]Outubro!$G$31</f>
        <v>41</v>
      </c>
      <c r="AC13" s="15">
        <f>[9]Outubro!$G$32</f>
        <v>52</v>
      </c>
      <c r="AD13" s="15">
        <f>[9]Outubro!$G$33</f>
        <v>54</v>
      </c>
      <c r="AE13" s="15">
        <f>[9]Outubro!$G$34</f>
        <v>39</v>
      </c>
      <c r="AF13" s="135">
        <f>[9]Outubro!$G$35</f>
        <v>58</v>
      </c>
      <c r="AG13" s="139">
        <f t="shared" si="2"/>
        <v>26</v>
      </c>
      <c r="AH13" s="89">
        <f t="shared" si="1"/>
        <v>40.612903225806448</v>
      </c>
    </row>
    <row r="14" spans="1:34" ht="17.100000000000001" customHeight="1" x14ac:dyDescent="0.2">
      <c r="A14" s="85" t="s">
        <v>45</v>
      </c>
      <c r="B14" s="82">
        <f>[10]Outubro!$G$5</f>
        <v>40</v>
      </c>
      <c r="C14" s="15">
        <f>[10]Outubro!$G$6</f>
        <v>58</v>
      </c>
      <c r="D14" s="15">
        <f>[10]Outubro!$G$7</f>
        <v>47</v>
      </c>
      <c r="E14" s="15">
        <f>[10]Outubro!$G$8</f>
        <v>21</v>
      </c>
      <c r="F14" s="15">
        <f>[10]Outubro!$G$9</f>
        <v>26</v>
      </c>
      <c r="G14" s="15">
        <f>[10]Outubro!$G$10</f>
        <v>25</v>
      </c>
      <c r="H14" s="15">
        <f>[10]Outubro!$G$11</f>
        <v>25</v>
      </c>
      <c r="I14" s="15">
        <f>[10]Outubro!$G$12</f>
        <v>28</v>
      </c>
      <c r="J14" s="15">
        <f>[10]Outubro!$G$13</f>
        <v>24</v>
      </c>
      <c r="K14" s="15">
        <f>[10]Outubro!$G$14</f>
        <v>25</v>
      </c>
      <c r="L14" s="15">
        <f>[10]Outubro!$G$15</f>
        <v>20</v>
      </c>
      <c r="M14" s="15">
        <f>[10]Outubro!$G$16</f>
        <v>12</v>
      </c>
      <c r="N14" s="15">
        <f>[10]Outubro!$G$17</f>
        <v>15</v>
      </c>
      <c r="O14" s="15">
        <f>[10]Outubro!$G$18</f>
        <v>42</v>
      </c>
      <c r="P14" s="15">
        <f>[10]Outubro!$G$19</f>
        <v>34</v>
      </c>
      <c r="Q14" s="15">
        <f>[10]Outubro!$G$20</f>
        <v>20</v>
      </c>
      <c r="R14" s="15">
        <f>[10]Outubro!$G$21</f>
        <v>19</v>
      </c>
      <c r="S14" s="15">
        <f>[10]Outubro!$G$22</f>
        <v>37</v>
      </c>
      <c r="T14" s="15">
        <f>[10]Outubro!$G$23</f>
        <v>27</v>
      </c>
      <c r="U14" s="15">
        <f>[10]Outubro!$G$24</f>
        <v>60</v>
      </c>
      <c r="V14" s="15">
        <f>[10]Outubro!$G$25</f>
        <v>34</v>
      </c>
      <c r="W14" s="15">
        <f>[10]Outubro!$G$26</f>
        <v>73</v>
      </c>
      <c r="X14" s="15">
        <f>[10]Outubro!$G$27</f>
        <v>44</v>
      </c>
      <c r="Y14" s="15">
        <f>[10]Outubro!$G$28</f>
        <v>32</v>
      </c>
      <c r="Z14" s="15">
        <f>[10]Outubro!$G$29</f>
        <v>25</v>
      </c>
      <c r="AA14" s="15">
        <f>[10]Outubro!$G$30</f>
        <v>23</v>
      </c>
      <c r="AB14" s="15">
        <f>[10]Outubro!$G$31</f>
        <v>34</v>
      </c>
      <c r="AC14" s="15">
        <f>[10]Outubro!$G$32</f>
        <v>44</v>
      </c>
      <c r="AD14" s="15">
        <f>[10]Outubro!$G$33</f>
        <v>34</v>
      </c>
      <c r="AE14" s="15">
        <f>[10]Outubro!$G$34</f>
        <v>44</v>
      </c>
      <c r="AF14" s="135">
        <f>[10]Outubro!$G$35</f>
        <v>65</v>
      </c>
      <c r="AG14" s="139">
        <f>MIN(B14:AF14)</f>
        <v>12</v>
      </c>
      <c r="AH14" s="89">
        <f>AVERAGE(B14:AF14)</f>
        <v>34.096774193548384</v>
      </c>
    </row>
    <row r="15" spans="1:34" ht="17.100000000000001" customHeight="1" x14ac:dyDescent="0.2">
      <c r="A15" s="85" t="s">
        <v>6</v>
      </c>
      <c r="B15" s="82">
        <f>[11]Outubro!$G$5</f>
        <v>36</v>
      </c>
      <c r="C15" s="15">
        <f>[11]Outubro!$G$6</f>
        <v>52</v>
      </c>
      <c r="D15" s="15">
        <f>[11]Outubro!$G$7</f>
        <v>45</v>
      </c>
      <c r="E15" s="15">
        <f>[11]Outubro!$G$8</f>
        <v>23</v>
      </c>
      <c r="F15" s="15">
        <f>[11]Outubro!$G$9</f>
        <v>19</v>
      </c>
      <c r="G15" s="15">
        <f>[11]Outubro!$G$10</f>
        <v>30</v>
      </c>
      <c r="H15" s="15">
        <f>[11]Outubro!$G$11</f>
        <v>32</v>
      </c>
      <c r="I15" s="15">
        <f>[11]Outubro!$G$12</f>
        <v>34</v>
      </c>
      <c r="J15" s="15">
        <f>[11]Outubro!$G$13</f>
        <v>30</v>
      </c>
      <c r="K15" s="15">
        <f>[11]Outubro!$G$14</f>
        <v>25</v>
      </c>
      <c r="L15" s="15">
        <f>[11]Outubro!$G$15</f>
        <v>28</v>
      </c>
      <c r="M15" s="15">
        <f>[11]Outubro!$G$16</f>
        <v>31</v>
      </c>
      <c r="N15" s="15">
        <f>[11]Outubro!$G$17</f>
        <v>29</v>
      </c>
      <c r="O15" s="15">
        <f>[11]Outubro!$G$18</f>
        <v>59</v>
      </c>
      <c r="P15" s="15">
        <f>[11]Outubro!$G$19</f>
        <v>38</v>
      </c>
      <c r="Q15" s="15">
        <f>[11]Outubro!$G$20</f>
        <v>24</v>
      </c>
      <c r="R15" s="15">
        <f>[11]Outubro!$G$21</f>
        <v>28</v>
      </c>
      <c r="S15" s="15">
        <f>[11]Outubro!$G$22</f>
        <v>44</v>
      </c>
      <c r="T15" s="15">
        <f>[11]Outubro!$G$23</f>
        <v>44</v>
      </c>
      <c r="U15" s="15">
        <f>[11]Outubro!$G$24</f>
        <v>60</v>
      </c>
      <c r="V15" s="15">
        <f>[11]Outubro!$G$25</f>
        <v>50</v>
      </c>
      <c r="W15" s="15">
        <f>[11]Outubro!$G$26</f>
        <v>66</v>
      </c>
      <c r="X15" s="15">
        <f>[11]Outubro!$G$27</f>
        <v>37</v>
      </c>
      <c r="Y15" s="15">
        <f>[11]Outubro!$G$28</f>
        <v>29</v>
      </c>
      <c r="Z15" s="15">
        <f>[11]Outubro!$G$29</f>
        <v>31</v>
      </c>
      <c r="AA15" s="15">
        <f>[11]Outubro!$G$30</f>
        <v>29</v>
      </c>
      <c r="AB15" s="15">
        <f>[11]Outubro!$G$31</f>
        <v>41</v>
      </c>
      <c r="AC15" s="15">
        <f>[11]Outubro!$G$32</f>
        <v>50</v>
      </c>
      <c r="AD15" s="15">
        <f>[11]Outubro!$G$33</f>
        <v>55</v>
      </c>
      <c r="AE15" s="15">
        <f>[11]Outubro!$G$34</f>
        <v>39</v>
      </c>
      <c r="AF15" s="135">
        <f>[11]Outubro!$G$35</f>
        <v>60</v>
      </c>
      <c r="AG15" s="139">
        <f t="shared" si="2"/>
        <v>19</v>
      </c>
      <c r="AH15" s="89">
        <f t="shared" si="1"/>
        <v>38.645161290322584</v>
      </c>
    </row>
    <row r="16" spans="1:34" ht="17.100000000000001" customHeight="1" x14ac:dyDescent="0.2">
      <c r="A16" s="85" t="s">
        <v>7</v>
      </c>
      <c r="B16" s="82">
        <f>[12]Outubro!$G$5</f>
        <v>32</v>
      </c>
      <c r="C16" s="15">
        <f>[12]Outubro!$G$6</f>
        <v>49</v>
      </c>
      <c r="D16" s="15">
        <f>[12]Outubro!$G$7</f>
        <v>19</v>
      </c>
      <c r="E16" s="15">
        <f>[12]Outubro!$G$8</f>
        <v>16</v>
      </c>
      <c r="F16" s="15">
        <f>[12]Outubro!$G$9</f>
        <v>22</v>
      </c>
      <c r="G16" s="15">
        <f>[12]Outubro!$G$10</f>
        <v>27</v>
      </c>
      <c r="H16" s="15">
        <f>[12]Outubro!$G$11</f>
        <v>50</v>
      </c>
      <c r="I16" s="15">
        <f>[12]Outubro!$G$12</f>
        <v>56</v>
      </c>
      <c r="J16" s="15">
        <f>[12]Outubro!$G$13</f>
        <v>48</v>
      </c>
      <c r="K16" s="15">
        <f>[12]Outubro!$G$14</f>
        <v>25</v>
      </c>
      <c r="L16" s="15">
        <f>[12]Outubro!$G$15</f>
        <v>29</v>
      </c>
      <c r="M16" s="15">
        <f>[12]Outubro!$G$16</f>
        <v>25</v>
      </c>
      <c r="N16" s="15">
        <f>[12]Outubro!$G$17</f>
        <v>46</v>
      </c>
      <c r="O16" s="15">
        <f>[12]Outubro!$G$18</f>
        <v>53</v>
      </c>
      <c r="P16" s="15">
        <f>[12]Outubro!$G$19</f>
        <v>31</v>
      </c>
      <c r="Q16" s="15">
        <f>[12]Outubro!$G$20</f>
        <v>38</v>
      </c>
      <c r="R16" s="15">
        <f>[12]Outubro!$G$21</f>
        <v>30</v>
      </c>
      <c r="S16" s="15">
        <f>[12]Outubro!$G$22</f>
        <v>28</v>
      </c>
      <c r="T16" s="15">
        <f>[12]Outubro!$G$23</f>
        <v>27</v>
      </c>
      <c r="U16" s="15">
        <f>[12]Outubro!$G$24</f>
        <v>54</v>
      </c>
      <c r="V16" s="15">
        <f>[12]Outubro!$G$25</f>
        <v>43</v>
      </c>
      <c r="W16" s="15">
        <f>[12]Outubro!$G$26</f>
        <v>68</v>
      </c>
      <c r="X16" s="15">
        <f>[12]Outubro!$G$27</f>
        <v>46</v>
      </c>
      <c r="Y16" s="15">
        <f>[12]Outubro!$G$28</f>
        <v>39</v>
      </c>
      <c r="Z16" s="15">
        <f>[12]Outubro!$G$29</f>
        <v>43</v>
      </c>
      <c r="AA16" s="15">
        <f>[12]Outubro!$G$30</f>
        <v>54</v>
      </c>
      <c r="AB16" s="15">
        <f>[12]Outubro!$G$31</f>
        <v>40</v>
      </c>
      <c r="AC16" s="15">
        <f>[12]Outubro!$G$32</f>
        <v>62</v>
      </c>
      <c r="AD16" s="15">
        <f>[12]Outubro!$G$33</f>
        <v>49</v>
      </c>
      <c r="AE16" s="15">
        <f>[12]Outubro!$G$34</f>
        <v>63</v>
      </c>
      <c r="AF16" s="135">
        <f>[12]Outubro!$G$35</f>
        <v>51</v>
      </c>
      <c r="AG16" s="139">
        <f t="shared" si="2"/>
        <v>16</v>
      </c>
      <c r="AH16" s="89">
        <f t="shared" si="1"/>
        <v>40.741935483870968</v>
      </c>
    </row>
    <row r="17" spans="1:34" ht="17.100000000000001" customHeight="1" x14ac:dyDescent="0.2">
      <c r="A17" s="85" t="s">
        <v>8</v>
      </c>
      <c r="B17" s="82">
        <f>[13]Outubro!$G$5</f>
        <v>48</v>
      </c>
      <c r="C17" s="15">
        <f>[13]Outubro!$G$6</f>
        <v>55</v>
      </c>
      <c r="D17" s="15">
        <f>[13]Outubro!$G$7</f>
        <v>21</v>
      </c>
      <c r="E17" s="15">
        <f>[13]Outubro!$G$8</f>
        <v>18</v>
      </c>
      <c r="F17" s="15">
        <f>[13]Outubro!$G$9</f>
        <v>28</v>
      </c>
      <c r="G17" s="15">
        <f>[13]Outubro!$G$10</f>
        <v>30</v>
      </c>
      <c r="H17" s="15">
        <f>[13]Outubro!$G$11</f>
        <v>55</v>
      </c>
      <c r="I17" s="15">
        <f>[13]Outubro!$G$12</f>
        <v>64</v>
      </c>
      <c r="J17" s="15">
        <f>[13]Outubro!$G$13</f>
        <v>59</v>
      </c>
      <c r="K17" s="15">
        <f>[13]Outubro!$G$14</f>
        <v>38</v>
      </c>
      <c r="L17" s="15">
        <f>[13]Outubro!$G$15</f>
        <v>46</v>
      </c>
      <c r="M17" s="15">
        <f>[13]Outubro!$G$16</f>
        <v>28</v>
      </c>
      <c r="N17" s="15">
        <f>[13]Outubro!$G$17</f>
        <v>49</v>
      </c>
      <c r="O17" s="15">
        <f>[13]Outubro!$G$18</f>
        <v>59</v>
      </c>
      <c r="P17" s="15">
        <f>[13]Outubro!$G$19</f>
        <v>44</v>
      </c>
      <c r="Q17" s="15">
        <f>[13]Outubro!$G$20</f>
        <v>46</v>
      </c>
      <c r="R17" s="15">
        <f>[13]Outubro!$G$21</f>
        <v>42</v>
      </c>
      <c r="S17" s="15">
        <f>[13]Outubro!$G$22</f>
        <v>31</v>
      </c>
      <c r="T17" s="15">
        <f>[13]Outubro!$G$23</f>
        <v>51</v>
      </c>
      <c r="U17" s="15">
        <f>[13]Outubro!$G$24</f>
        <v>68</v>
      </c>
      <c r="V17" s="15">
        <f>[13]Outubro!$G$25</f>
        <v>58</v>
      </c>
      <c r="W17" s="15">
        <f>[13]Outubro!$G$26</f>
        <v>76</v>
      </c>
      <c r="X17" s="15">
        <f>[13]Outubro!$G$27</f>
        <v>49</v>
      </c>
      <c r="Y17" s="15">
        <f>[13]Outubro!$G$28</f>
        <v>50</v>
      </c>
      <c r="Z17" s="15">
        <f>[13]Outubro!$G$29</f>
        <v>52</v>
      </c>
      <c r="AA17" s="15">
        <f>[13]Outubro!$G$30</f>
        <v>73</v>
      </c>
      <c r="AB17" s="15">
        <f>[13]Outubro!$G$31</f>
        <v>52</v>
      </c>
      <c r="AC17" s="15">
        <f>[13]Outubro!$G$32</f>
        <v>53</v>
      </c>
      <c r="AD17" s="15">
        <f>[13]Outubro!$G$33</f>
        <v>56</v>
      </c>
      <c r="AE17" s="15">
        <f>[13]Outubro!$G$34</f>
        <v>68</v>
      </c>
      <c r="AF17" s="135">
        <f>[13]Outubro!$G$35</f>
        <v>53</v>
      </c>
      <c r="AG17" s="139">
        <f>MIN(B17:AF17)</f>
        <v>18</v>
      </c>
      <c r="AH17" s="89">
        <f>AVERAGE(B17:AF17)</f>
        <v>49.032258064516128</v>
      </c>
    </row>
    <row r="18" spans="1:34" ht="17.100000000000001" customHeight="1" x14ac:dyDescent="0.2">
      <c r="A18" s="85" t="s">
        <v>9</v>
      </c>
      <c r="B18" s="82">
        <f>[14]Outubro!$G$5</f>
        <v>56</v>
      </c>
      <c r="C18" s="15">
        <f>[14]Outubro!$G$6</f>
        <v>71</v>
      </c>
      <c r="D18" s="15">
        <f>[14]Outubro!$G$7</f>
        <v>23</v>
      </c>
      <c r="E18" s="15">
        <f>[14]Outubro!$G$8</f>
        <v>18</v>
      </c>
      <c r="F18" s="15">
        <f>[14]Outubro!$G$9</f>
        <v>26</v>
      </c>
      <c r="G18" s="15">
        <f>[14]Outubro!$G$10</f>
        <v>29</v>
      </c>
      <c r="H18" s="15">
        <f>[14]Outubro!$G$11</f>
        <v>58</v>
      </c>
      <c r="I18" s="15">
        <f>[14]Outubro!$G$12</f>
        <v>57</v>
      </c>
      <c r="J18" s="15">
        <f>[14]Outubro!$G$13</f>
        <v>51</v>
      </c>
      <c r="K18" s="15">
        <f>[14]Outubro!$G$14</f>
        <v>28</v>
      </c>
      <c r="L18" s="15">
        <f>[14]Outubro!$G$15</f>
        <v>32</v>
      </c>
      <c r="M18" s="15">
        <f>[14]Outubro!$G$16</f>
        <v>21</v>
      </c>
      <c r="N18" s="15">
        <f>[14]Outubro!$G$17</f>
        <v>29</v>
      </c>
      <c r="O18" s="15">
        <f>[14]Outubro!$G$18</f>
        <v>49</v>
      </c>
      <c r="P18" s="15">
        <f>[14]Outubro!$G$19</f>
        <v>37</v>
      </c>
      <c r="Q18" s="15" t="str">
        <f>[14]Outubro!$G$20</f>
        <v>*</v>
      </c>
      <c r="R18" s="15" t="str">
        <f>[14]Outubro!$G$21</f>
        <v>*</v>
      </c>
      <c r="S18" s="15" t="str">
        <f>[14]Outubro!$G$22</f>
        <v>*</v>
      </c>
      <c r="T18" s="15" t="str">
        <f>[14]Outubro!$G$23</f>
        <v>*</v>
      </c>
      <c r="U18" s="15" t="str">
        <f>[14]Outubro!$G$24</f>
        <v>*</v>
      </c>
      <c r="V18" s="15" t="str">
        <f>[14]Outubro!$G$25</f>
        <v>*</v>
      </c>
      <c r="W18" s="15" t="str">
        <f>[14]Outubro!$G$26</f>
        <v>*</v>
      </c>
      <c r="X18" s="15" t="str">
        <f>[14]Outubro!$G$27</f>
        <v>*</v>
      </c>
      <c r="Y18" s="15" t="str">
        <f>[14]Outubro!$G$28</f>
        <v>*</v>
      </c>
      <c r="Z18" s="15" t="str">
        <f>[14]Outubro!$G$29</f>
        <v>*</v>
      </c>
      <c r="AA18" s="15" t="str">
        <f>[14]Outubro!$G$30</f>
        <v>*</v>
      </c>
      <c r="AB18" s="15" t="str">
        <f>[14]Outubro!$G$31</f>
        <v>*</v>
      </c>
      <c r="AC18" s="15" t="str">
        <f>[14]Outubro!$G$32</f>
        <v>*</v>
      </c>
      <c r="AD18" s="15" t="str">
        <f>[14]Outubro!$G$33</f>
        <v>*</v>
      </c>
      <c r="AE18" s="15" t="str">
        <f>[14]Outubro!$G$34</f>
        <v>*</v>
      </c>
      <c r="AF18" s="135" t="str">
        <f>[14]Outubro!$G$35</f>
        <v>*</v>
      </c>
      <c r="AG18" s="139">
        <f t="shared" ref="AG18:AG30" si="5">MIN(B18:AF18)</f>
        <v>18</v>
      </c>
      <c r="AH18" s="89">
        <f t="shared" ref="AH18:AH29" si="6">AVERAGE(B18:AF18)</f>
        <v>39</v>
      </c>
    </row>
    <row r="19" spans="1:34" ht="17.100000000000001" customHeight="1" x14ac:dyDescent="0.2">
      <c r="A19" s="85" t="s">
        <v>44</v>
      </c>
      <c r="B19" s="82">
        <f>[15]Outubro!$G$5</f>
        <v>40</v>
      </c>
      <c r="C19" s="15">
        <f>[15]Outubro!$G$6</f>
        <v>44</v>
      </c>
      <c r="D19" s="15">
        <f>[15]Outubro!$G$7</f>
        <v>16</v>
      </c>
      <c r="E19" s="15">
        <f>[15]Outubro!$G$8</f>
        <v>13</v>
      </c>
      <c r="F19" s="15">
        <f>[15]Outubro!$G$9</f>
        <v>26</v>
      </c>
      <c r="G19" s="15">
        <f>[15]Outubro!$G$10</f>
        <v>28</v>
      </c>
      <c r="H19" s="15">
        <f>[15]Outubro!$G$11</f>
        <v>30</v>
      </c>
      <c r="I19" s="15">
        <f>[15]Outubro!$G$12</f>
        <v>43</v>
      </c>
      <c r="J19" s="15">
        <f>[15]Outubro!$G$13</f>
        <v>34</v>
      </c>
      <c r="K19" s="15">
        <f>[15]Outubro!$G$14</f>
        <v>34</v>
      </c>
      <c r="L19" s="15">
        <f>[15]Outubro!$G$15</f>
        <v>29</v>
      </c>
      <c r="M19" s="15">
        <f>[15]Outubro!$G$16</f>
        <v>38</v>
      </c>
      <c r="N19" s="15">
        <f>[15]Outubro!$G$17</f>
        <v>55</v>
      </c>
      <c r="O19" s="15">
        <f>[15]Outubro!$G$18</f>
        <v>58</v>
      </c>
      <c r="P19" s="15">
        <f>[15]Outubro!$G$19</f>
        <v>32</v>
      </c>
      <c r="Q19" s="15">
        <f>[15]Outubro!$G$20</f>
        <v>27</v>
      </c>
      <c r="R19" s="15">
        <f>[15]Outubro!$G$21</f>
        <v>29</v>
      </c>
      <c r="S19" s="15">
        <f>[15]Outubro!$G$22</f>
        <v>32</v>
      </c>
      <c r="T19" s="15">
        <f>[15]Outubro!$G$23</f>
        <v>32</v>
      </c>
      <c r="U19" s="15">
        <f>[15]Outubro!$G$24</f>
        <v>52</v>
      </c>
      <c r="V19" s="15">
        <f>[15]Outubro!$G$25</f>
        <v>45</v>
      </c>
      <c r="W19" s="15">
        <f>[15]Outubro!$G$26</f>
        <v>60</v>
      </c>
      <c r="X19" s="15">
        <f>[15]Outubro!$G$27</f>
        <v>45</v>
      </c>
      <c r="Y19" s="15">
        <f>[15]Outubro!$G$28</f>
        <v>38</v>
      </c>
      <c r="Z19" s="15">
        <f>[15]Outubro!$G$29</f>
        <v>37</v>
      </c>
      <c r="AA19" s="15">
        <f>[15]Outubro!$G$30</f>
        <v>49</v>
      </c>
      <c r="AB19" s="15">
        <f>[15]Outubro!$G$31</f>
        <v>46</v>
      </c>
      <c r="AC19" s="15">
        <f>[15]Outubro!$G$32</f>
        <v>61</v>
      </c>
      <c r="AD19" s="15">
        <f>[15]Outubro!$G$33</f>
        <v>49</v>
      </c>
      <c r="AE19" s="15">
        <f>[15]Outubro!$G$34</f>
        <v>51</v>
      </c>
      <c r="AF19" s="135">
        <f>[15]Outubro!$G$35</f>
        <v>43</v>
      </c>
      <c r="AG19" s="139">
        <f t="shared" ref="AG19" si="7">MIN(B19:AF19)</f>
        <v>13</v>
      </c>
      <c r="AH19" s="89">
        <f t="shared" ref="AH19" si="8">AVERAGE(B19:AF19)</f>
        <v>39.225806451612904</v>
      </c>
    </row>
    <row r="20" spans="1:34" ht="17.100000000000001" customHeight="1" x14ac:dyDescent="0.2">
      <c r="A20" s="85" t="s">
        <v>10</v>
      </c>
      <c r="B20" s="82">
        <f>[16]Outubro!$G$5</f>
        <v>48</v>
      </c>
      <c r="C20" s="15">
        <f>[16]Outubro!$G$6</f>
        <v>49</v>
      </c>
      <c r="D20" s="15">
        <f>[16]Outubro!$G$7</f>
        <v>17</v>
      </c>
      <c r="E20" s="15">
        <f>[16]Outubro!$G$8</f>
        <v>17</v>
      </c>
      <c r="F20" s="15">
        <f>[16]Outubro!$G$9</f>
        <v>23</v>
      </c>
      <c r="G20" s="15">
        <f>[16]Outubro!$G$10</f>
        <v>26</v>
      </c>
      <c r="H20" s="15">
        <f>[16]Outubro!$G$11</f>
        <v>51</v>
      </c>
      <c r="I20" s="15">
        <f>[16]Outubro!$G$12</f>
        <v>46</v>
      </c>
      <c r="J20" s="15">
        <f>[16]Outubro!$G$13</f>
        <v>52</v>
      </c>
      <c r="K20" s="15">
        <f>[16]Outubro!$G$14</f>
        <v>27</v>
      </c>
      <c r="L20" s="15">
        <f>[16]Outubro!$G$15</f>
        <v>27</v>
      </c>
      <c r="M20" s="15">
        <f>[16]Outubro!$G$16</f>
        <v>27</v>
      </c>
      <c r="N20" s="15">
        <f>[16]Outubro!$G$17</f>
        <v>51</v>
      </c>
      <c r="O20" s="15">
        <f>[16]Outubro!$G$18</f>
        <v>55</v>
      </c>
      <c r="P20" s="15">
        <f>[16]Outubro!$G$19</f>
        <v>33</v>
      </c>
      <c r="Q20" s="15">
        <f>[16]Outubro!$G$20</f>
        <v>38</v>
      </c>
      <c r="R20" s="15">
        <f>[16]Outubro!$G$21</f>
        <v>32</v>
      </c>
      <c r="S20" s="15">
        <f>[16]Outubro!$G$22</f>
        <v>31</v>
      </c>
      <c r="T20" s="15">
        <f>[16]Outubro!$G$23</f>
        <v>32</v>
      </c>
      <c r="U20" s="15">
        <f>[16]Outubro!$G$24</f>
        <v>57</v>
      </c>
      <c r="V20" s="15">
        <f>[16]Outubro!$G$25</f>
        <v>49</v>
      </c>
      <c r="W20" s="15">
        <f>[16]Outubro!$G$26</f>
        <v>76</v>
      </c>
      <c r="X20" s="15">
        <f>[16]Outubro!$G$27</f>
        <v>53</v>
      </c>
      <c r="Y20" s="15">
        <f>[16]Outubro!$G$28</f>
        <v>41</v>
      </c>
      <c r="Z20" s="15">
        <f>[16]Outubro!$G$29</f>
        <v>47</v>
      </c>
      <c r="AA20" s="15">
        <f>[16]Outubro!$G$30</f>
        <v>66</v>
      </c>
      <c r="AB20" s="15">
        <f>[16]Outubro!$G$31</f>
        <v>38</v>
      </c>
      <c r="AC20" s="15">
        <f>[16]Outubro!$G$32</f>
        <v>54</v>
      </c>
      <c r="AD20" s="15">
        <f>[16]Outubro!$G$33</f>
        <v>51</v>
      </c>
      <c r="AE20" s="15">
        <f>[16]Outubro!$G$34</f>
        <v>66</v>
      </c>
      <c r="AF20" s="135">
        <f>[16]Outubro!$G$35</f>
        <v>50</v>
      </c>
      <c r="AG20" s="139">
        <f t="shared" si="5"/>
        <v>17</v>
      </c>
      <c r="AH20" s="89">
        <f t="shared" si="6"/>
        <v>42.903225806451616</v>
      </c>
    </row>
    <row r="21" spans="1:34" ht="17.100000000000001" customHeight="1" x14ac:dyDescent="0.2">
      <c r="A21" s="85" t="s">
        <v>11</v>
      </c>
      <c r="B21" s="82">
        <f>[17]Outubro!$G$5</f>
        <v>30</v>
      </c>
      <c r="C21" s="15">
        <f>[17]Outubro!$G$6</f>
        <v>52</v>
      </c>
      <c r="D21" s="15">
        <f>[17]Outubro!$G$7</f>
        <v>24</v>
      </c>
      <c r="E21" s="15">
        <f>[17]Outubro!$G$8</f>
        <v>16</v>
      </c>
      <c r="F21" s="15">
        <f>[17]Outubro!$G$9</f>
        <v>23</v>
      </c>
      <c r="G21" s="15">
        <f>[17]Outubro!$G$10</f>
        <v>25</v>
      </c>
      <c r="H21" s="15">
        <f>[17]Outubro!$G$11</f>
        <v>46</v>
      </c>
      <c r="I21" s="15">
        <f>[17]Outubro!$G$12</f>
        <v>45</v>
      </c>
      <c r="J21" s="15">
        <f>[17]Outubro!$G$13</f>
        <v>25</v>
      </c>
      <c r="K21" s="15">
        <f>[17]Outubro!$G$14</f>
        <v>24</v>
      </c>
      <c r="L21" s="15">
        <f>[17]Outubro!$G$15</f>
        <v>24</v>
      </c>
      <c r="M21" s="15">
        <f>[17]Outubro!$G$16</f>
        <v>23</v>
      </c>
      <c r="N21" s="15">
        <f>[17]Outubro!$G$17</f>
        <v>34</v>
      </c>
      <c r="O21" s="15">
        <f>[17]Outubro!$G$18</f>
        <v>49</v>
      </c>
      <c r="P21" s="15">
        <f>[17]Outubro!$G$19</f>
        <v>30</v>
      </c>
      <c r="Q21" s="15">
        <f>[17]Outubro!$G$20</f>
        <v>32</v>
      </c>
      <c r="R21" s="15">
        <f>[17]Outubro!$G$21</f>
        <v>24</v>
      </c>
      <c r="S21" s="15">
        <f>[17]Outubro!$G$22</f>
        <v>27</v>
      </c>
      <c r="T21" s="15">
        <f>[17]Outubro!$G$23</f>
        <v>25</v>
      </c>
      <c r="U21" s="15">
        <f>[17]Outubro!$G$24</f>
        <v>46</v>
      </c>
      <c r="V21" s="15">
        <f>[17]Outubro!$G$25</f>
        <v>40</v>
      </c>
      <c r="W21" s="15">
        <f>[17]Outubro!$G$26</f>
        <v>66</v>
      </c>
      <c r="X21" s="15">
        <f>[17]Outubro!$G$27</f>
        <v>46</v>
      </c>
      <c r="Y21" s="15">
        <f>[17]Outubro!$G$28</f>
        <v>36</v>
      </c>
      <c r="Z21" s="15">
        <f>[17]Outubro!$G$29</f>
        <v>30</v>
      </c>
      <c r="AA21" s="15">
        <f>[17]Outubro!$G$30</f>
        <v>55</v>
      </c>
      <c r="AB21" s="15">
        <f>[17]Outubro!$G$31</f>
        <v>40</v>
      </c>
      <c r="AC21" s="15">
        <f>[17]Outubro!$G$32</f>
        <v>57</v>
      </c>
      <c r="AD21" s="15">
        <f>[17]Outubro!$G$33</f>
        <v>45</v>
      </c>
      <c r="AE21" s="15">
        <f>[17]Outubro!$G$34</f>
        <v>54</v>
      </c>
      <c r="AF21" s="135">
        <f>[17]Outubro!$G$35</f>
        <v>50</v>
      </c>
      <c r="AG21" s="139">
        <f t="shared" si="5"/>
        <v>16</v>
      </c>
      <c r="AH21" s="89">
        <f t="shared" si="6"/>
        <v>36.87096774193548</v>
      </c>
    </row>
    <row r="22" spans="1:34" ht="17.100000000000001" customHeight="1" x14ac:dyDescent="0.2">
      <c r="A22" s="85" t="s">
        <v>12</v>
      </c>
      <c r="B22" s="82">
        <f>[18]Outubro!$G$5</f>
        <v>37</v>
      </c>
      <c r="C22" s="15">
        <f>[18]Outubro!$G$6</f>
        <v>53</v>
      </c>
      <c r="D22" s="15">
        <f>[18]Outubro!$G$7</f>
        <v>22</v>
      </c>
      <c r="E22" s="15">
        <f>[18]Outubro!$G$8</f>
        <v>18</v>
      </c>
      <c r="F22" s="15">
        <f>[18]Outubro!$G$9</f>
        <v>26</v>
      </c>
      <c r="G22" s="15">
        <f>[18]Outubro!$G$10</f>
        <v>30</v>
      </c>
      <c r="H22" s="15">
        <f>[18]Outubro!$G$11</f>
        <v>27</v>
      </c>
      <c r="I22" s="15">
        <f>[18]Outubro!$G$12</f>
        <v>37</v>
      </c>
      <c r="J22" s="15">
        <f>[18]Outubro!$G$13</f>
        <v>34</v>
      </c>
      <c r="K22" s="15">
        <f>[18]Outubro!$G$14</f>
        <v>31</v>
      </c>
      <c r="L22" s="15">
        <f>[18]Outubro!$G$15</f>
        <v>31</v>
      </c>
      <c r="M22" s="15">
        <f>[18]Outubro!$G$16</f>
        <v>35</v>
      </c>
      <c r="N22" s="15">
        <f>[18]Outubro!$G$17</f>
        <v>50</v>
      </c>
      <c r="O22" s="15">
        <f>[18]Outubro!$G$18</f>
        <v>48</v>
      </c>
      <c r="P22" s="15">
        <f>[18]Outubro!$G$19</f>
        <v>37</v>
      </c>
      <c r="Q22" s="15">
        <f>[18]Outubro!$G$20</f>
        <v>30</v>
      </c>
      <c r="R22" s="15">
        <f>[18]Outubro!$G$21</f>
        <v>33</v>
      </c>
      <c r="S22" s="15">
        <f>[18]Outubro!$G$22</f>
        <v>31</v>
      </c>
      <c r="T22" s="15">
        <f>[18]Outubro!$G$23</f>
        <v>29</v>
      </c>
      <c r="U22" s="15">
        <f>[18]Outubro!$G$24</f>
        <v>53</v>
      </c>
      <c r="V22" s="15">
        <f>[18]Outubro!$G$25</f>
        <v>38</v>
      </c>
      <c r="W22" s="15">
        <f>[18]Outubro!$G$26</f>
        <v>61</v>
      </c>
      <c r="X22" s="15">
        <f>[18]Outubro!$G$27</f>
        <v>48</v>
      </c>
      <c r="Y22" s="15">
        <f>[18]Outubro!$G$28</f>
        <v>41</v>
      </c>
      <c r="Z22" s="15">
        <f>[18]Outubro!$G$29</f>
        <v>41</v>
      </c>
      <c r="AA22" s="15">
        <f>[18]Outubro!$G$30</f>
        <v>41</v>
      </c>
      <c r="AB22" s="15">
        <f>[18]Outubro!$G$31</f>
        <v>46</v>
      </c>
      <c r="AC22" s="15">
        <f>[18]Outubro!$G$32</f>
        <v>65</v>
      </c>
      <c r="AD22" s="15">
        <f>[18]Outubro!$G$33</f>
        <v>52</v>
      </c>
      <c r="AE22" s="15">
        <f>[18]Outubro!$G$34</f>
        <v>53</v>
      </c>
      <c r="AF22" s="135">
        <f>[18]Outubro!$G$35</f>
        <v>49</v>
      </c>
      <c r="AG22" s="139">
        <f t="shared" si="5"/>
        <v>18</v>
      </c>
      <c r="AH22" s="89">
        <f t="shared" si="6"/>
        <v>39.58064516129032</v>
      </c>
    </row>
    <row r="23" spans="1:34" ht="17.100000000000001" customHeight="1" x14ac:dyDescent="0.2">
      <c r="A23" s="85" t="s">
        <v>13</v>
      </c>
      <c r="B23" s="82">
        <f>[19]Outubro!$G$5</f>
        <v>35</v>
      </c>
      <c r="C23" s="15">
        <f>[19]Outubro!$G$6</f>
        <v>47</v>
      </c>
      <c r="D23" s="15">
        <f>[19]Outubro!$G$7</f>
        <v>37</v>
      </c>
      <c r="E23" s="15">
        <f>[19]Outubro!$G$8</f>
        <v>27</v>
      </c>
      <c r="F23" s="15">
        <f>[19]Outubro!$G$9</f>
        <v>27</v>
      </c>
      <c r="G23" s="15">
        <f>[19]Outubro!$G$10</f>
        <v>28</v>
      </c>
      <c r="H23" s="15">
        <f>[19]Outubro!$G$11</f>
        <v>32</v>
      </c>
      <c r="I23" s="15">
        <f>[19]Outubro!$G$12</f>
        <v>34</v>
      </c>
      <c r="J23" s="15">
        <f>[19]Outubro!$G$13</f>
        <v>34</v>
      </c>
      <c r="K23" s="15">
        <f>[19]Outubro!$G$14</f>
        <v>29</v>
      </c>
      <c r="L23" s="15">
        <f>[19]Outubro!$G$15</f>
        <v>28</v>
      </c>
      <c r="M23" s="15">
        <f>[19]Outubro!$G$16</f>
        <v>33</v>
      </c>
      <c r="N23" s="15">
        <f>[19]Outubro!$G$17</f>
        <v>56</v>
      </c>
      <c r="O23" s="15">
        <f>[19]Outubro!$G$18</f>
        <v>51</v>
      </c>
      <c r="P23" s="15">
        <f>[19]Outubro!$G$19</f>
        <v>42</v>
      </c>
      <c r="Q23" s="15">
        <f>[19]Outubro!$G$20</f>
        <v>29</v>
      </c>
      <c r="R23" s="15">
        <f>[19]Outubro!$G$21</f>
        <v>29</v>
      </c>
      <c r="S23" s="15">
        <f>[19]Outubro!$G$22</f>
        <v>28</v>
      </c>
      <c r="T23" s="15">
        <f>[19]Outubro!$G$23</f>
        <v>26</v>
      </c>
      <c r="U23" s="15">
        <f>[19]Outubro!$G$24</f>
        <v>50</v>
      </c>
      <c r="V23" s="15">
        <f>[19]Outubro!$G$25</f>
        <v>45</v>
      </c>
      <c r="W23" s="15">
        <f>[19]Outubro!$G$26</f>
        <v>65</v>
      </c>
      <c r="X23" s="15">
        <f>[19]Outubro!$G$27</f>
        <v>49</v>
      </c>
      <c r="Y23" s="15">
        <f>[19]Outubro!$G$28</f>
        <v>39</v>
      </c>
      <c r="Z23" s="15">
        <f>[19]Outubro!$G$29</f>
        <v>41</v>
      </c>
      <c r="AA23" s="15">
        <f>[19]Outubro!$G$30</f>
        <v>31</v>
      </c>
      <c r="AB23" s="15">
        <f>[19]Outubro!$G$31</f>
        <v>43</v>
      </c>
      <c r="AC23" s="15">
        <f>[19]Outubro!$G$32</f>
        <v>63</v>
      </c>
      <c r="AD23" s="15">
        <f>[19]Outubro!$G$33</f>
        <v>57</v>
      </c>
      <c r="AE23" s="15">
        <f>[19]Outubro!$G$34</f>
        <v>51</v>
      </c>
      <c r="AF23" s="135">
        <f>[19]Outubro!$G$35</f>
        <v>68</v>
      </c>
      <c r="AG23" s="139">
        <f t="shared" si="5"/>
        <v>26</v>
      </c>
      <c r="AH23" s="89">
        <f t="shared" si="6"/>
        <v>40.451612903225808</v>
      </c>
    </row>
    <row r="24" spans="1:34" ht="17.100000000000001" customHeight="1" x14ac:dyDescent="0.2">
      <c r="A24" s="85" t="s">
        <v>14</v>
      </c>
      <c r="B24" s="82">
        <f>[20]Outubro!$G$5</f>
        <v>27</v>
      </c>
      <c r="C24" s="15">
        <f>[20]Outubro!$G$6</f>
        <v>77</v>
      </c>
      <c r="D24" s="15">
        <f>[20]Outubro!$G$7</f>
        <v>35</v>
      </c>
      <c r="E24" s="15">
        <f>[20]Outubro!$G$8</f>
        <v>27</v>
      </c>
      <c r="F24" s="15">
        <f>[20]Outubro!$G$9</f>
        <v>24</v>
      </c>
      <c r="G24" s="15">
        <f>[20]Outubro!$G$10</f>
        <v>22</v>
      </c>
      <c r="H24" s="15">
        <f>[20]Outubro!$G$11</f>
        <v>34</v>
      </c>
      <c r="I24" s="15">
        <f>[20]Outubro!$G$12</f>
        <v>34</v>
      </c>
      <c r="J24" s="15">
        <f>[20]Outubro!$G$13</f>
        <v>18</v>
      </c>
      <c r="K24" s="15">
        <f>[20]Outubro!$G$14</f>
        <v>15</v>
      </c>
      <c r="L24" s="15">
        <f>[20]Outubro!$G$15</f>
        <v>15</v>
      </c>
      <c r="M24" s="15">
        <f>[20]Outubro!$G$16</f>
        <v>11</v>
      </c>
      <c r="N24" s="15">
        <f>[20]Outubro!$G$17</f>
        <v>13</v>
      </c>
      <c r="O24" s="15">
        <f>[20]Outubro!$G$18</f>
        <v>27</v>
      </c>
      <c r="P24" s="15">
        <f>[20]Outubro!$G$19</f>
        <v>34</v>
      </c>
      <c r="Q24" s="15">
        <f>[20]Outubro!$G$20</f>
        <v>28</v>
      </c>
      <c r="R24" s="15">
        <f>[20]Outubro!$G$21</f>
        <v>17</v>
      </c>
      <c r="S24" s="15">
        <f>[20]Outubro!$G$22</f>
        <v>14</v>
      </c>
      <c r="T24" s="15">
        <f>[20]Outubro!$G$23</f>
        <v>16</v>
      </c>
      <c r="U24" s="15">
        <f>[20]Outubro!$G$24</f>
        <v>31</v>
      </c>
      <c r="V24" s="15">
        <f>[20]Outubro!$G$25</f>
        <v>25</v>
      </c>
      <c r="W24" s="15">
        <f>[20]Outubro!$G$26</f>
        <v>50</v>
      </c>
      <c r="X24" s="15">
        <f>[20]Outubro!$G$27</f>
        <v>39</v>
      </c>
      <c r="Y24" s="15">
        <f>[20]Outubro!$G$28</f>
        <v>31</v>
      </c>
      <c r="Z24" s="15">
        <f>[20]Outubro!$G$29</f>
        <v>23</v>
      </c>
      <c r="AA24" s="15">
        <f>[20]Outubro!$G$30</f>
        <v>18</v>
      </c>
      <c r="AB24" s="15">
        <f>[20]Outubro!$G$31</f>
        <v>25</v>
      </c>
      <c r="AC24" s="15">
        <f>[20]Outubro!$G$32</f>
        <v>35</v>
      </c>
      <c r="AD24" s="15">
        <f>[20]Outubro!$G$33</f>
        <v>36</v>
      </c>
      <c r="AE24" s="15">
        <f>[20]Outubro!$G$34</f>
        <v>36</v>
      </c>
      <c r="AF24" s="135">
        <f>[20]Outubro!$G$35</f>
        <v>46</v>
      </c>
      <c r="AG24" s="139">
        <f t="shared" si="5"/>
        <v>11</v>
      </c>
      <c r="AH24" s="89">
        <f t="shared" si="6"/>
        <v>28.483870967741936</v>
      </c>
    </row>
    <row r="25" spans="1:34" ht="17.100000000000001" customHeight="1" x14ac:dyDescent="0.2">
      <c r="A25" s="85" t="s">
        <v>15</v>
      </c>
      <c r="B25" s="82">
        <f>[21]Outubro!$G$5</f>
        <v>55</v>
      </c>
      <c r="C25" s="15">
        <f>[21]Outubro!$G$6</f>
        <v>59</v>
      </c>
      <c r="D25" s="15">
        <f>[21]Outubro!$G$7</f>
        <v>34</v>
      </c>
      <c r="E25" s="15">
        <f>[21]Outubro!$G$8</f>
        <v>39</v>
      </c>
      <c r="F25" s="15">
        <f>[21]Outubro!$G$9</f>
        <v>38</v>
      </c>
      <c r="G25" s="15">
        <f>[21]Outubro!$G$10</f>
        <v>42</v>
      </c>
      <c r="H25" s="15">
        <f>[21]Outubro!$G$11</f>
        <v>51</v>
      </c>
      <c r="I25" s="15">
        <f>[21]Outubro!$G$12</f>
        <v>64</v>
      </c>
      <c r="J25" s="15">
        <f>[21]Outubro!$G$13</f>
        <v>60</v>
      </c>
      <c r="K25" s="15">
        <f>[21]Outubro!$G$14</f>
        <v>45</v>
      </c>
      <c r="L25" s="15">
        <f>[21]Outubro!$G$15</f>
        <v>44</v>
      </c>
      <c r="M25" s="15">
        <f>[21]Outubro!$G$16</f>
        <v>48</v>
      </c>
      <c r="N25" s="15">
        <f>[21]Outubro!$G$17</f>
        <v>60</v>
      </c>
      <c r="O25" s="15">
        <f>[21]Outubro!$G$18</f>
        <v>75</v>
      </c>
      <c r="P25" s="15">
        <f>[21]Outubro!$G$19</f>
        <v>55</v>
      </c>
      <c r="Q25" s="15">
        <f>[21]Outubro!$G$20</f>
        <v>48</v>
      </c>
      <c r="R25" s="15">
        <f>[21]Outubro!$G$21</f>
        <v>49</v>
      </c>
      <c r="S25" s="15">
        <f>[21]Outubro!$G$22</f>
        <v>46</v>
      </c>
      <c r="T25" s="15">
        <f>[21]Outubro!$G$23</f>
        <v>50</v>
      </c>
      <c r="U25" s="15">
        <f>[21]Outubro!$G$24</f>
        <v>63</v>
      </c>
      <c r="V25" s="15">
        <f>[21]Outubro!$G$25</f>
        <v>57</v>
      </c>
      <c r="W25" s="15">
        <f>[21]Outubro!$G$26</f>
        <v>66</v>
      </c>
      <c r="X25" s="15">
        <f>[21]Outubro!$G$27</f>
        <v>58</v>
      </c>
      <c r="Y25" s="15">
        <f>[21]Outubro!$G$28</f>
        <v>56</v>
      </c>
      <c r="Z25" s="15">
        <f>[21]Outubro!$G$29</f>
        <v>51</v>
      </c>
      <c r="AA25" s="15">
        <f>[21]Outubro!$G$30</f>
        <v>65</v>
      </c>
      <c r="AB25" s="15">
        <f>[21]Outubro!$G$31</f>
        <v>60</v>
      </c>
      <c r="AC25" s="15">
        <f>[21]Outubro!$G$32</f>
        <v>72</v>
      </c>
      <c r="AD25" s="15">
        <f>[21]Outubro!$G$33</f>
        <v>58</v>
      </c>
      <c r="AE25" s="15">
        <f>[21]Outubro!$G$34</f>
        <v>67</v>
      </c>
      <c r="AF25" s="135">
        <f>[21]Outubro!$G$35</f>
        <v>58</v>
      </c>
      <c r="AG25" s="139">
        <f t="shared" si="5"/>
        <v>34</v>
      </c>
      <c r="AH25" s="89">
        <f t="shared" si="6"/>
        <v>54.612903225806448</v>
      </c>
    </row>
    <row r="26" spans="1:34" ht="17.100000000000001" customHeight="1" x14ac:dyDescent="0.2">
      <c r="A26" s="85" t="s">
        <v>16</v>
      </c>
      <c r="B26" s="82">
        <f>[22]Outubro!$G$5</f>
        <v>34</v>
      </c>
      <c r="C26" s="15">
        <f>[22]Outubro!$G$6</f>
        <v>41</v>
      </c>
      <c r="D26" s="15">
        <f>[22]Outubro!$G$7</f>
        <v>14</v>
      </c>
      <c r="E26" s="15">
        <f>[22]Outubro!$G$8</f>
        <v>14</v>
      </c>
      <c r="F26" s="15">
        <f>[22]Outubro!$G$9</f>
        <v>21</v>
      </c>
      <c r="G26" s="15">
        <f>[22]Outubro!$G$10</f>
        <v>24</v>
      </c>
      <c r="H26" s="15">
        <f>[22]Outubro!$G$11</f>
        <v>29</v>
      </c>
      <c r="I26" s="15">
        <f>[22]Outubro!$G$12</f>
        <v>34</v>
      </c>
      <c r="J26" s="15">
        <f>[22]Outubro!$G$13</f>
        <v>30</v>
      </c>
      <c r="K26" s="15">
        <f>[22]Outubro!$G$14</f>
        <v>29</v>
      </c>
      <c r="L26" s="15">
        <f>[22]Outubro!$G$15</f>
        <v>27</v>
      </c>
      <c r="M26" s="15">
        <f>[22]Outubro!$G$16</f>
        <v>30</v>
      </c>
      <c r="N26" s="15">
        <f>[22]Outubro!$G$17</f>
        <v>36</v>
      </c>
      <c r="O26" s="15">
        <f>[22]Outubro!$G$18</f>
        <v>65</v>
      </c>
      <c r="P26" s="15">
        <f>[22]Outubro!$G$19</f>
        <v>36</v>
      </c>
      <c r="Q26" s="15">
        <f>[22]Outubro!$G$20</f>
        <v>25</v>
      </c>
      <c r="R26" s="15">
        <f>[22]Outubro!$G$21</f>
        <v>21</v>
      </c>
      <c r="S26" s="15">
        <f>[22]Outubro!$G$22</f>
        <v>22</v>
      </c>
      <c r="T26" s="15">
        <f>[22]Outubro!$G$23</f>
        <v>21</v>
      </c>
      <c r="U26" s="15">
        <f>[22]Outubro!$G$24</f>
        <v>50</v>
      </c>
      <c r="V26" s="15">
        <f>[22]Outubro!$G$25</f>
        <v>37</v>
      </c>
      <c r="W26" s="15">
        <f>[22]Outubro!$G$26</f>
        <v>41</v>
      </c>
      <c r="X26" s="15">
        <f>[22]Outubro!$G$27</f>
        <v>51</v>
      </c>
      <c r="Y26" s="15">
        <f>[22]Outubro!$G$28</f>
        <v>37</v>
      </c>
      <c r="Z26" s="15">
        <f>[22]Outubro!$G$29</f>
        <v>35</v>
      </c>
      <c r="AA26" s="15">
        <f>[22]Outubro!$G$30</f>
        <v>32</v>
      </c>
      <c r="AB26" s="15">
        <f>[22]Outubro!$G$31</f>
        <v>32</v>
      </c>
      <c r="AC26" s="15">
        <f>[22]Outubro!$G$32</f>
        <v>54</v>
      </c>
      <c r="AD26" s="15">
        <f>[22]Outubro!$G$33</f>
        <v>47</v>
      </c>
      <c r="AE26" s="15">
        <f>[22]Outubro!$G$34</f>
        <v>49</v>
      </c>
      <c r="AF26" s="135">
        <f>[22]Outubro!$G$35</f>
        <v>41</v>
      </c>
      <c r="AG26" s="139">
        <f t="shared" si="5"/>
        <v>14</v>
      </c>
      <c r="AH26" s="89">
        <f t="shared" si="6"/>
        <v>34.161290322580648</v>
      </c>
    </row>
    <row r="27" spans="1:34" ht="17.100000000000001" customHeight="1" x14ac:dyDescent="0.2">
      <c r="A27" s="85" t="s">
        <v>17</v>
      </c>
      <c r="B27" s="82" t="str">
        <f>[23]Outubro!$G$5</f>
        <v>*</v>
      </c>
      <c r="C27" s="15">
        <f>[23]Outubro!$G$6</f>
        <v>10</v>
      </c>
      <c r="D27" s="15" t="str">
        <f>[23]Outubro!$G$7</f>
        <v>*</v>
      </c>
      <c r="E27" s="15" t="str">
        <f>[23]Outubro!$G$8</f>
        <v>*</v>
      </c>
      <c r="F27" s="15" t="str">
        <f>[23]Outubro!$G$9</f>
        <v>*</v>
      </c>
      <c r="G27" s="15" t="str">
        <f>[23]Outubro!$G$10</f>
        <v>*</v>
      </c>
      <c r="H27" s="15" t="str">
        <f>[23]Outubro!$G$11</f>
        <v>*</v>
      </c>
      <c r="I27" s="15" t="str">
        <f>[23]Outubro!$G$12</f>
        <v>*</v>
      </c>
      <c r="J27" s="15" t="str">
        <f>[23]Outubro!$G$13</f>
        <v>*</v>
      </c>
      <c r="K27" s="15" t="str">
        <f>[23]Outubro!$G$14</f>
        <v>*</v>
      </c>
      <c r="L27" s="15" t="str">
        <f>[23]Outubro!$G$15</f>
        <v>*</v>
      </c>
      <c r="M27" s="15" t="str">
        <f>[23]Outubro!$G$16</f>
        <v>*</v>
      </c>
      <c r="N27" s="15" t="str">
        <f>[23]Outubro!$G$17</f>
        <v>*</v>
      </c>
      <c r="O27" s="15" t="str">
        <f>[23]Outubro!$G$18</f>
        <v>*</v>
      </c>
      <c r="P27" s="15" t="str">
        <f>[23]Outubro!$G$19</f>
        <v>*</v>
      </c>
      <c r="Q27" s="15" t="str">
        <f>[23]Outubro!$G$20</f>
        <v>*</v>
      </c>
      <c r="R27" s="15" t="str">
        <f>[23]Outubro!$G$21</f>
        <v>*</v>
      </c>
      <c r="S27" s="15" t="str">
        <f>[23]Outubro!$G$22</f>
        <v>*</v>
      </c>
      <c r="T27" s="15" t="str">
        <f>[23]Outubro!$G$23</f>
        <v>*</v>
      </c>
      <c r="U27" s="15" t="str">
        <f>[23]Outubro!$G$24</f>
        <v>*</v>
      </c>
      <c r="V27" s="15" t="str">
        <f>[23]Outubro!$G$25</f>
        <v>*</v>
      </c>
      <c r="W27" s="15">
        <f>[23]Outubro!$G$26</f>
        <v>15</v>
      </c>
      <c r="X27" s="15" t="str">
        <f>[23]Outubro!$G$27</f>
        <v>*</v>
      </c>
      <c r="Y27" s="15" t="str">
        <f>[23]Outubro!$G$28</f>
        <v>*</v>
      </c>
      <c r="Z27" s="15" t="str">
        <f>[23]Outubro!$G$29</f>
        <v>*</v>
      </c>
      <c r="AA27" s="15" t="str">
        <f>[23]Outubro!$G$30</f>
        <v>*</v>
      </c>
      <c r="AB27" s="15" t="str">
        <f>[23]Outubro!$G$31</f>
        <v>*</v>
      </c>
      <c r="AC27" s="15">
        <f>[23]Outubro!$G$32</f>
        <v>32</v>
      </c>
      <c r="AD27" s="15" t="str">
        <f>[23]Outubro!$G$33</f>
        <v>*</v>
      </c>
      <c r="AE27" s="15">
        <f>[23]Outubro!$G$34</f>
        <v>11</v>
      </c>
      <c r="AF27" s="135">
        <f>[23]Outubro!$G$35</f>
        <v>11</v>
      </c>
      <c r="AG27" s="139">
        <f t="shared" si="5"/>
        <v>10</v>
      </c>
      <c r="AH27" s="89">
        <f t="shared" si="6"/>
        <v>15.8</v>
      </c>
    </row>
    <row r="28" spans="1:34" ht="17.100000000000001" customHeight="1" x14ac:dyDescent="0.2">
      <c r="A28" s="85" t="s">
        <v>18</v>
      </c>
      <c r="B28" s="82">
        <f>[24]Outubro!$G$5</f>
        <v>39</v>
      </c>
      <c r="C28" s="15">
        <f>[24]Outubro!$G$6</f>
        <v>62</v>
      </c>
      <c r="D28" s="15">
        <f>[24]Outubro!$G$7</f>
        <v>36</v>
      </c>
      <c r="E28" s="15">
        <f>[24]Outubro!$G$8</f>
        <v>20</v>
      </c>
      <c r="F28" s="15">
        <f>[24]Outubro!$G$9</f>
        <v>23</v>
      </c>
      <c r="G28" s="15">
        <f>[24]Outubro!$G$10</f>
        <v>30</v>
      </c>
      <c r="H28" s="15">
        <f>[24]Outubro!$G$11</f>
        <v>30</v>
      </c>
      <c r="I28" s="15">
        <f>[24]Outubro!$G$12</f>
        <v>38</v>
      </c>
      <c r="J28" s="15">
        <f>[24]Outubro!$G$13</f>
        <v>29</v>
      </c>
      <c r="K28" s="15">
        <f>[24]Outubro!$G$14</f>
        <v>28</v>
      </c>
      <c r="L28" s="15">
        <f>[24]Outubro!$G$15</f>
        <v>19</v>
      </c>
      <c r="M28" s="15">
        <f>[24]Outubro!$G$16</f>
        <v>24</v>
      </c>
      <c r="N28" s="15">
        <f>[24]Outubro!$G$17</f>
        <v>23</v>
      </c>
      <c r="O28" s="15">
        <f>[24]Outubro!$G$18</f>
        <v>65</v>
      </c>
      <c r="P28" s="15">
        <f>[24]Outubro!$G$19</f>
        <v>41</v>
      </c>
      <c r="Q28" s="15">
        <f>[24]Outubro!$G$20</f>
        <v>28</v>
      </c>
      <c r="R28" s="15">
        <f>[24]Outubro!$G$21</f>
        <v>22</v>
      </c>
      <c r="S28" s="15">
        <f>[24]Outubro!$G$22</f>
        <v>41</v>
      </c>
      <c r="T28" s="15">
        <f>[24]Outubro!$G$23</f>
        <v>41</v>
      </c>
      <c r="U28" s="15">
        <f>[24]Outubro!$G$24</f>
        <v>59</v>
      </c>
      <c r="V28" s="15">
        <f>[24]Outubro!$G$25</f>
        <v>61</v>
      </c>
      <c r="W28" s="15">
        <f>[24]Outubro!$G$26</f>
        <v>74</v>
      </c>
      <c r="X28" s="15">
        <f>[24]Outubro!$G$27</f>
        <v>48</v>
      </c>
      <c r="Y28" s="15">
        <f>[24]Outubro!$G$28</f>
        <v>43</v>
      </c>
      <c r="Z28" s="15">
        <f>[24]Outubro!$G$29</f>
        <v>33</v>
      </c>
      <c r="AA28" s="15">
        <f>[24]Outubro!$G$30</f>
        <v>28</v>
      </c>
      <c r="AB28" s="15">
        <f>[24]Outubro!$G$31</f>
        <v>42</v>
      </c>
      <c r="AC28" s="15">
        <f>[24]Outubro!$G$32</f>
        <v>50</v>
      </c>
      <c r="AD28" s="15">
        <f>[24]Outubro!$G$33</f>
        <v>53</v>
      </c>
      <c r="AE28" s="15">
        <f>[24]Outubro!$G$34</f>
        <v>48</v>
      </c>
      <c r="AF28" s="135">
        <f>[24]Outubro!$G$35</f>
        <v>78</v>
      </c>
      <c r="AG28" s="139">
        <f>MIN(B28:AF28)</f>
        <v>19</v>
      </c>
      <c r="AH28" s="89">
        <f t="shared" si="6"/>
        <v>40.516129032258064</v>
      </c>
    </row>
    <row r="29" spans="1:34" ht="17.100000000000001" customHeight="1" x14ac:dyDescent="0.2">
      <c r="A29" s="85" t="s">
        <v>19</v>
      </c>
      <c r="B29" s="82">
        <f>[25]Outubro!$G$5</f>
        <v>43</v>
      </c>
      <c r="C29" s="15">
        <f>[25]Outubro!$G$6</f>
        <v>41</v>
      </c>
      <c r="D29" s="15">
        <f>[25]Outubro!$G$7</f>
        <v>17</v>
      </c>
      <c r="E29" s="15">
        <f>[25]Outubro!$G$8</f>
        <v>17</v>
      </c>
      <c r="F29" s="15">
        <f>[25]Outubro!$G$9</f>
        <v>25</v>
      </c>
      <c r="G29" s="15">
        <f>[25]Outubro!$G$10</f>
        <v>29</v>
      </c>
      <c r="H29" s="15">
        <f>[25]Outubro!$G$11</f>
        <v>65</v>
      </c>
      <c r="I29" s="15">
        <f>[25]Outubro!$G$12</f>
        <v>46</v>
      </c>
      <c r="J29" s="15">
        <f>[25]Outubro!$G$13</f>
        <v>59</v>
      </c>
      <c r="K29" s="15">
        <f>[25]Outubro!$G$14</f>
        <v>51</v>
      </c>
      <c r="L29" s="15">
        <f>[25]Outubro!$G$15</f>
        <v>32</v>
      </c>
      <c r="M29" s="15">
        <f>[25]Outubro!$G$16</f>
        <v>41</v>
      </c>
      <c r="N29" s="15">
        <f>[25]Outubro!$G$17</f>
        <v>70</v>
      </c>
      <c r="O29" s="15">
        <f>[25]Outubro!$G$18</f>
        <v>65</v>
      </c>
      <c r="P29" s="15">
        <f>[25]Outubro!$G$19</f>
        <v>33</v>
      </c>
      <c r="Q29" s="15">
        <f>[25]Outubro!$G$20</f>
        <v>41</v>
      </c>
      <c r="R29" s="15">
        <f>[25]Outubro!$G$21</f>
        <v>33</v>
      </c>
      <c r="S29" s="15">
        <f>[25]Outubro!$G$22</f>
        <v>30</v>
      </c>
      <c r="T29" s="15">
        <f>[25]Outubro!$G$23</f>
        <v>60</v>
      </c>
      <c r="U29" s="15">
        <f>[25]Outubro!$G$24</f>
        <v>61</v>
      </c>
      <c r="V29" s="15">
        <f>[25]Outubro!$G$25</f>
        <v>59</v>
      </c>
      <c r="W29" s="15">
        <f>[25]Outubro!$G$26</f>
        <v>77</v>
      </c>
      <c r="X29" s="15">
        <f>[25]Outubro!$G$27</f>
        <v>40</v>
      </c>
      <c r="Y29" s="15">
        <f>[25]Outubro!$G$28</f>
        <v>45</v>
      </c>
      <c r="Z29" s="15">
        <f>[25]Outubro!$G$29</f>
        <v>55</v>
      </c>
      <c r="AA29" s="15">
        <f>[25]Outubro!$G$30</f>
        <v>76</v>
      </c>
      <c r="AB29" s="15">
        <f>[25]Outubro!$G$31</f>
        <v>69</v>
      </c>
      <c r="AC29" s="15">
        <f>[25]Outubro!$G$32</f>
        <v>49</v>
      </c>
      <c r="AD29" s="15">
        <f>[25]Outubro!$G$33</f>
        <v>42</v>
      </c>
      <c r="AE29" s="15">
        <f>[25]Outubro!$G$34</f>
        <v>70</v>
      </c>
      <c r="AF29" s="135">
        <f>[25]Outubro!$G$35</f>
        <v>38</v>
      </c>
      <c r="AG29" s="139">
        <f t="shared" si="5"/>
        <v>17</v>
      </c>
      <c r="AH29" s="89">
        <f t="shared" si="6"/>
        <v>47.70967741935484</v>
      </c>
    </row>
    <row r="30" spans="1:34" ht="17.100000000000001" customHeight="1" x14ac:dyDescent="0.2">
      <c r="A30" s="85" t="s">
        <v>31</v>
      </c>
      <c r="B30" s="82">
        <f>[26]Outubro!$G$5</f>
        <v>34</v>
      </c>
      <c r="C30" s="15">
        <f>[26]Outubro!$G$6</f>
        <v>63</v>
      </c>
      <c r="D30" s="15">
        <f>[26]Outubro!$G$7</f>
        <v>22</v>
      </c>
      <c r="E30" s="15">
        <f>[26]Outubro!$G$8</f>
        <v>15</v>
      </c>
      <c r="F30" s="15">
        <f>[26]Outubro!$G$9</f>
        <v>24</v>
      </c>
      <c r="G30" s="15">
        <f>[26]Outubro!$G$10</f>
        <v>28</v>
      </c>
      <c r="H30" s="15">
        <f>[26]Outubro!$G$11</f>
        <v>40</v>
      </c>
      <c r="I30" s="15">
        <f>[26]Outubro!$G$12</f>
        <v>48</v>
      </c>
      <c r="J30" s="15">
        <f>[26]Outubro!$G$13</f>
        <v>26</v>
      </c>
      <c r="K30" s="15">
        <f>[26]Outubro!$G$14</f>
        <v>27</v>
      </c>
      <c r="L30" s="15">
        <f>[26]Outubro!$G$15</f>
        <v>26</v>
      </c>
      <c r="M30" s="15">
        <f>[26]Outubro!$G$16</f>
        <v>29</v>
      </c>
      <c r="N30" s="15">
        <f>[26]Outubro!$G$17</f>
        <v>31</v>
      </c>
      <c r="O30" s="15">
        <f>[26]Outubro!$G$18</f>
        <v>52</v>
      </c>
      <c r="P30" s="15">
        <f>[26]Outubro!$G$19</f>
        <v>33</v>
      </c>
      <c r="Q30" s="15">
        <f>[26]Outubro!$G$20</f>
        <v>30</v>
      </c>
      <c r="R30" s="15">
        <f>[26]Outubro!$G$21</f>
        <v>22</v>
      </c>
      <c r="S30" s="15">
        <f>[26]Outubro!$G$22</f>
        <v>41</v>
      </c>
      <c r="T30" s="15">
        <f>[26]Outubro!$G$23</f>
        <v>33</v>
      </c>
      <c r="U30" s="15">
        <f>[26]Outubro!$G$24</f>
        <v>59</v>
      </c>
      <c r="V30" s="15">
        <f>[26]Outubro!$G$25</f>
        <v>50</v>
      </c>
      <c r="W30" s="15">
        <f>[26]Outubro!$G$26</f>
        <v>66</v>
      </c>
      <c r="X30" s="15">
        <f>[26]Outubro!$G$27</f>
        <v>42</v>
      </c>
      <c r="Y30" s="15">
        <f>[26]Outubro!$G$28</f>
        <v>37</v>
      </c>
      <c r="Z30" s="15">
        <f>[26]Outubro!$G$29</f>
        <v>38</v>
      </c>
      <c r="AA30" s="15">
        <f>[26]Outubro!$G$30</f>
        <v>43</v>
      </c>
      <c r="AB30" s="15">
        <f>[26]Outubro!$G$31</f>
        <v>45</v>
      </c>
      <c r="AC30" s="15">
        <f>[26]Outubro!$G$32</f>
        <v>63</v>
      </c>
      <c r="AD30" s="15">
        <f>[26]Outubro!$G$33</f>
        <v>53</v>
      </c>
      <c r="AE30" s="15">
        <f>[26]Outubro!$G$34</f>
        <v>53</v>
      </c>
      <c r="AF30" s="135">
        <f>[26]Outubro!$G$35</f>
        <v>47</v>
      </c>
      <c r="AG30" s="139">
        <f t="shared" si="5"/>
        <v>15</v>
      </c>
      <c r="AH30" s="89">
        <f>AVERAGE(B30:AF30)</f>
        <v>39.354838709677416</v>
      </c>
    </row>
    <row r="31" spans="1:34" ht="17.100000000000001" customHeight="1" x14ac:dyDescent="0.2">
      <c r="A31" s="85" t="s">
        <v>46</v>
      </c>
      <c r="B31" s="82">
        <f>[27]Outubro!$G$5</f>
        <v>38</v>
      </c>
      <c r="C31" s="15">
        <f>[27]Outubro!$G$6</f>
        <v>60</v>
      </c>
      <c r="D31" s="15">
        <f>[27]Outubro!$G$7</f>
        <v>54</v>
      </c>
      <c r="E31" s="15">
        <f>[27]Outubro!$G$8</f>
        <v>25</v>
      </c>
      <c r="F31" s="15">
        <f>[27]Outubro!$G$9</f>
        <v>22</v>
      </c>
      <c r="G31" s="15">
        <f>[27]Outubro!$G$10</f>
        <v>26</v>
      </c>
      <c r="H31" s="15">
        <f>[27]Outubro!$G$11</f>
        <v>45</v>
      </c>
      <c r="I31" s="15">
        <f>[27]Outubro!$G$12</f>
        <v>29</v>
      </c>
      <c r="J31" s="15">
        <f>[27]Outubro!$G$13</f>
        <v>28</v>
      </c>
      <c r="K31" s="15">
        <f>[27]Outubro!$G$14</f>
        <v>29</v>
      </c>
      <c r="L31" s="15">
        <f>[27]Outubro!$G$15</f>
        <v>26</v>
      </c>
      <c r="M31" s="15">
        <f>[27]Outubro!$G$16</f>
        <v>27</v>
      </c>
      <c r="N31" s="15">
        <f>[27]Outubro!$G$17</f>
        <v>24</v>
      </c>
      <c r="O31" s="15">
        <f>[27]Outubro!$G$18</f>
        <v>74</v>
      </c>
      <c r="P31" s="15">
        <f>[27]Outubro!$G$19</f>
        <v>45</v>
      </c>
      <c r="Q31" s="15">
        <f>[27]Outubro!$G$20</f>
        <v>23</v>
      </c>
      <c r="R31" s="15">
        <f>[27]Outubro!$G$21</f>
        <v>27</v>
      </c>
      <c r="S31" s="15">
        <f>[27]Outubro!$G$22</f>
        <v>31</v>
      </c>
      <c r="T31" s="15">
        <f>[27]Outubro!$G$23</f>
        <v>33</v>
      </c>
      <c r="U31" s="15">
        <f>[27]Outubro!$G$24</f>
        <v>70</v>
      </c>
      <c r="V31" s="15">
        <f>[27]Outubro!$G$25</f>
        <v>45</v>
      </c>
      <c r="W31" s="15">
        <f>[27]Outubro!$G$26</f>
        <v>72</v>
      </c>
      <c r="X31" s="15">
        <f>[27]Outubro!$G$27</f>
        <v>48</v>
      </c>
      <c r="Y31" s="15">
        <f>[27]Outubro!$G$28</f>
        <v>28</v>
      </c>
      <c r="Z31" s="15">
        <f>[27]Outubro!$G$29</f>
        <v>30</v>
      </c>
      <c r="AA31" s="15">
        <f>[27]Outubro!$G$30</f>
        <v>25</v>
      </c>
      <c r="AB31" s="15">
        <f>[27]Outubro!$G$31</f>
        <v>35</v>
      </c>
      <c r="AC31" s="15">
        <f>[27]Outubro!$G$32</f>
        <v>47</v>
      </c>
      <c r="AD31" s="15">
        <f>[27]Outubro!$G$33</f>
        <v>41</v>
      </c>
      <c r="AE31" s="15">
        <f>[27]Outubro!$G$34</f>
        <v>37</v>
      </c>
      <c r="AF31" s="135">
        <f>[27]Outubro!$G$35</f>
        <v>56</v>
      </c>
      <c r="AG31" s="139">
        <f>MIN(B31:AF31)</f>
        <v>22</v>
      </c>
      <c r="AH31" s="89">
        <f>AVERAGE(B31:AF31)</f>
        <v>38.70967741935484</v>
      </c>
    </row>
    <row r="32" spans="1:34" ht="17.100000000000001" customHeight="1" thickBot="1" x14ac:dyDescent="0.25">
      <c r="A32" s="105" t="s">
        <v>20</v>
      </c>
      <c r="B32" s="86" t="str">
        <f>[28]Outubro!$G$5</f>
        <v>*</v>
      </c>
      <c r="C32" s="87">
        <f>[28]Outubro!$G$6</f>
        <v>74</v>
      </c>
      <c r="D32" s="87">
        <f>[28]Outubro!$G$7</f>
        <v>25</v>
      </c>
      <c r="E32" s="87">
        <f>[28]Outubro!$G$8</f>
        <v>27</v>
      </c>
      <c r="F32" s="87">
        <f>[28]Outubro!$G$9</f>
        <v>28</v>
      </c>
      <c r="G32" s="87">
        <f>[28]Outubro!$G$10</f>
        <v>31</v>
      </c>
      <c r="H32" s="87">
        <f>[28]Outubro!$G$11</f>
        <v>45</v>
      </c>
      <c r="I32" s="87">
        <f>[28]Outubro!$G$12</f>
        <v>37</v>
      </c>
      <c r="J32" s="87">
        <f>[28]Outubro!$G$13</f>
        <v>24</v>
      </c>
      <c r="K32" s="87">
        <f>[28]Outubro!$G$14</f>
        <v>19</v>
      </c>
      <c r="L32" s="87">
        <f>[28]Outubro!$G$15</f>
        <v>20</v>
      </c>
      <c r="M32" s="87">
        <f>[28]Outubro!$G$16</f>
        <v>15</v>
      </c>
      <c r="N32" s="87">
        <f>[28]Outubro!$G$17</f>
        <v>16</v>
      </c>
      <c r="O32" s="87">
        <f>[28]Outubro!$G$18</f>
        <v>38</v>
      </c>
      <c r="P32" s="87">
        <f>[28]Outubro!$G$19</f>
        <v>35</v>
      </c>
      <c r="Q32" s="87">
        <f>[28]Outubro!$G$20</f>
        <v>30</v>
      </c>
      <c r="R32" s="87">
        <f>[28]Outubro!$G$21</f>
        <v>24</v>
      </c>
      <c r="S32" s="87">
        <f>[28]Outubro!$G$22</f>
        <v>19</v>
      </c>
      <c r="T32" s="87">
        <f>[28]Outubro!$G$23</f>
        <v>26</v>
      </c>
      <c r="U32" s="87">
        <f>[28]Outubro!$G$24</f>
        <v>67</v>
      </c>
      <c r="V32" s="87">
        <f>[28]Outubro!$G$25</f>
        <v>42</v>
      </c>
      <c r="W32" s="87">
        <f>[28]Outubro!$G$26</f>
        <v>72</v>
      </c>
      <c r="X32" s="87">
        <f>[28]Outubro!$G$27</f>
        <v>52</v>
      </c>
      <c r="Y32" s="87">
        <f>[28]Outubro!$G$28</f>
        <v>38</v>
      </c>
      <c r="Z32" s="87">
        <f>[28]Outubro!$G$29</f>
        <v>32</v>
      </c>
      <c r="AA32" s="87">
        <f>[28]Outubro!$G$30</f>
        <v>34</v>
      </c>
      <c r="AB32" s="87">
        <f>[28]Outubro!$G$31</f>
        <v>33</v>
      </c>
      <c r="AC32" s="87">
        <f>[28]Outubro!$G$32</f>
        <v>43</v>
      </c>
      <c r="AD32" s="87">
        <f>[28]Outubro!$G$33</f>
        <v>43</v>
      </c>
      <c r="AE32" s="87">
        <f>[28]Outubro!$G$34</f>
        <v>59</v>
      </c>
      <c r="AF32" s="136">
        <f>[28]Outubro!$G$35</f>
        <v>51</v>
      </c>
      <c r="AG32" s="141">
        <f>MIN(B32:AF32)</f>
        <v>15</v>
      </c>
      <c r="AH32" s="90">
        <f>AVERAGE(B32:AF32)</f>
        <v>36.633333333333333</v>
      </c>
    </row>
    <row r="33" spans="1:35" s="5" customFormat="1" ht="17.100000000000001" customHeight="1" thickBot="1" x14ac:dyDescent="0.25">
      <c r="A33" s="189" t="s">
        <v>35</v>
      </c>
      <c r="B33" s="119">
        <f t="shared" ref="B33:AG33" si="9">MIN(B5:B32)</f>
        <v>21</v>
      </c>
      <c r="C33" s="120">
        <f t="shared" si="9"/>
        <v>10</v>
      </c>
      <c r="D33" s="120">
        <f t="shared" si="9"/>
        <v>13</v>
      </c>
      <c r="E33" s="120">
        <f t="shared" si="9"/>
        <v>12</v>
      </c>
      <c r="F33" s="120">
        <f t="shared" si="9"/>
        <v>15</v>
      </c>
      <c r="G33" s="120">
        <f t="shared" si="9"/>
        <v>20</v>
      </c>
      <c r="H33" s="120">
        <f t="shared" si="9"/>
        <v>23</v>
      </c>
      <c r="I33" s="120">
        <f t="shared" si="9"/>
        <v>23</v>
      </c>
      <c r="J33" s="120">
        <f t="shared" si="9"/>
        <v>18</v>
      </c>
      <c r="K33" s="120">
        <f t="shared" si="9"/>
        <v>15</v>
      </c>
      <c r="L33" s="120">
        <f t="shared" si="9"/>
        <v>14</v>
      </c>
      <c r="M33" s="120">
        <f t="shared" si="9"/>
        <v>10</v>
      </c>
      <c r="N33" s="120">
        <f t="shared" si="9"/>
        <v>11</v>
      </c>
      <c r="O33" s="120">
        <f t="shared" si="9"/>
        <v>26</v>
      </c>
      <c r="P33" s="120">
        <f t="shared" si="9"/>
        <v>27</v>
      </c>
      <c r="Q33" s="120">
        <f t="shared" si="9"/>
        <v>20</v>
      </c>
      <c r="R33" s="120">
        <f t="shared" si="9"/>
        <v>16</v>
      </c>
      <c r="S33" s="120">
        <f t="shared" si="9"/>
        <v>14</v>
      </c>
      <c r="T33" s="120">
        <f t="shared" si="9"/>
        <v>16</v>
      </c>
      <c r="U33" s="120">
        <f t="shared" si="9"/>
        <v>31</v>
      </c>
      <c r="V33" s="120">
        <f t="shared" si="9"/>
        <v>25</v>
      </c>
      <c r="W33" s="120">
        <f t="shared" si="9"/>
        <v>15</v>
      </c>
      <c r="X33" s="120">
        <f t="shared" si="9"/>
        <v>37</v>
      </c>
      <c r="Y33" s="120">
        <f t="shared" si="9"/>
        <v>28</v>
      </c>
      <c r="Z33" s="120">
        <f t="shared" si="9"/>
        <v>23</v>
      </c>
      <c r="AA33" s="120">
        <f t="shared" si="9"/>
        <v>18</v>
      </c>
      <c r="AB33" s="120">
        <f t="shared" si="9"/>
        <v>25</v>
      </c>
      <c r="AC33" s="120">
        <f t="shared" si="9"/>
        <v>32</v>
      </c>
      <c r="AD33" s="120">
        <f t="shared" si="9"/>
        <v>34</v>
      </c>
      <c r="AE33" s="120">
        <f t="shared" si="9"/>
        <v>11</v>
      </c>
      <c r="AF33" s="187">
        <f t="shared" si="9"/>
        <v>11</v>
      </c>
      <c r="AG33" s="186">
        <f t="shared" si="9"/>
        <v>10</v>
      </c>
      <c r="AH33" s="188">
        <f>AVERAGE(AH5:AH32)</f>
        <v>38.247907066052228</v>
      </c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5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133"/>
    </row>
    <row r="42" spans="1:35" x14ac:dyDescent="0.2">
      <c r="T42" s="14"/>
    </row>
    <row r="49" spans="36:36" x14ac:dyDescent="0.2">
      <c r="AJ49" t="s">
        <v>49</v>
      </c>
    </row>
    <row r="50" spans="36:36" x14ac:dyDescent="0.2">
      <c r="AJ50" t="s">
        <v>49</v>
      </c>
    </row>
  </sheetData>
  <sheetProtection password="C6EC" sheet="1" objects="1" scenarios="1"/>
  <mergeCells count="36">
    <mergeCell ref="T36:X36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J3:J4"/>
    <mergeCell ref="T35:X35"/>
    <mergeCell ref="U3:U4"/>
    <mergeCell ref="V3:V4"/>
    <mergeCell ref="M3:M4"/>
    <mergeCell ref="W3:W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K3:K4"/>
    <mergeCell ref="S3:S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A13" zoomScale="90" zoomScaleNormal="90" workbookViewId="0">
      <selection activeCell="W44" sqref="W4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4" ht="20.100000000000001" customHeight="1" thickBot="1" x14ac:dyDescent="0.25">
      <c r="A1" s="209" t="s">
        <v>28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79"/>
    </row>
    <row r="2" spans="1:34" s="4" customFormat="1" ht="20.100000000000001" customHeight="1" thickBot="1" x14ac:dyDescent="0.25">
      <c r="A2" s="212" t="s">
        <v>21</v>
      </c>
      <c r="B2" s="241" t="s">
        <v>130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3"/>
      <c r="AH2" s="122"/>
    </row>
    <row r="3" spans="1:34" s="5" customFormat="1" ht="20.100000000000001" customHeight="1" x14ac:dyDescent="0.2">
      <c r="A3" s="213"/>
      <c r="B3" s="221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123" t="s">
        <v>39</v>
      </c>
      <c r="AH3" s="125" t="s">
        <v>38</v>
      </c>
    </row>
    <row r="4" spans="1:34" s="5" customFormat="1" ht="20.100000000000001" customHeight="1" thickBot="1" x14ac:dyDescent="0.25">
      <c r="A4" s="240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124" t="s">
        <v>37</v>
      </c>
      <c r="AH4" s="126" t="s">
        <v>37</v>
      </c>
    </row>
    <row r="5" spans="1:34" s="5" customFormat="1" ht="20.100000000000001" customHeight="1" x14ac:dyDescent="0.2">
      <c r="A5" s="84" t="s">
        <v>42</v>
      </c>
      <c r="B5" s="81">
        <f>[1]Outubro!$H$5</f>
        <v>21.6</v>
      </c>
      <c r="C5" s="56">
        <f>[1]Outubro!$H$6</f>
        <v>19.8</v>
      </c>
      <c r="D5" s="56">
        <f>[1]Outubro!$H$7</f>
        <v>10.44</v>
      </c>
      <c r="E5" s="56">
        <f>[1]Outubro!$H$8</f>
        <v>14.4</v>
      </c>
      <c r="F5" s="56">
        <f>[1]Outubro!$H$9</f>
        <v>14.04</v>
      </c>
      <c r="G5" s="56">
        <f>[1]Outubro!$H$10</f>
        <v>14.04</v>
      </c>
      <c r="H5" s="56">
        <f>[1]Outubro!$H$11</f>
        <v>14.4</v>
      </c>
      <c r="I5" s="56">
        <f>[1]Outubro!$H$12</f>
        <v>18.720000000000002</v>
      </c>
      <c r="J5" s="56">
        <f>[1]Outubro!$H$13</f>
        <v>8.64</v>
      </c>
      <c r="K5" s="56">
        <f>[1]Outubro!$H$14</f>
        <v>8.2799999999999994</v>
      </c>
      <c r="L5" s="56">
        <f>[1]Outubro!$H$15</f>
        <v>7.9200000000000008</v>
      </c>
      <c r="M5" s="56">
        <f>[1]Outubro!$H$16</f>
        <v>17.28</v>
      </c>
      <c r="N5" s="56" t="str">
        <f>[1]Outubro!$H$17</f>
        <v>*</v>
      </c>
      <c r="O5" s="56" t="str">
        <f>[1]Outubro!$H$18</f>
        <v>*</v>
      </c>
      <c r="P5" s="56" t="str">
        <f>[1]Outubro!$H$19</f>
        <v>*</v>
      </c>
      <c r="Q5" s="56" t="str">
        <f>[1]Outubro!$H$20</f>
        <v>*</v>
      </c>
      <c r="R5" s="56" t="str">
        <f>[1]Outubro!$H$21</f>
        <v>*</v>
      </c>
      <c r="S5" s="56" t="str">
        <f>[1]Outubro!$H$22</f>
        <v>*</v>
      </c>
      <c r="T5" s="56" t="str">
        <f>[1]Outubro!$H$23</f>
        <v>*</v>
      </c>
      <c r="U5" s="56" t="str">
        <f>[1]Outubro!$H$24</f>
        <v>*</v>
      </c>
      <c r="V5" s="56" t="str">
        <f>[1]Outubro!$H$25</f>
        <v>*</v>
      </c>
      <c r="W5" s="56" t="str">
        <f>[1]Outubro!$H$26</f>
        <v>*</v>
      </c>
      <c r="X5" s="56" t="str">
        <f>[1]Outubro!$H$27</f>
        <v>*</v>
      </c>
      <c r="Y5" s="56" t="str">
        <f>[1]Outubro!$H$28</f>
        <v>*</v>
      </c>
      <c r="Z5" s="56" t="str">
        <f>[1]Outubro!$H$29</f>
        <v>*</v>
      </c>
      <c r="AA5" s="56" t="str">
        <f>[1]Outubro!$H$30</f>
        <v>*</v>
      </c>
      <c r="AB5" s="56" t="str">
        <f>[1]Outubro!$H$31</f>
        <v>*</v>
      </c>
      <c r="AC5" s="56" t="str">
        <f>[1]Outubro!$H$32</f>
        <v>*</v>
      </c>
      <c r="AD5" s="56" t="str">
        <f>[1]Outubro!$H$33</f>
        <v>*</v>
      </c>
      <c r="AE5" s="56" t="str">
        <f>[1]Outubro!$H$34</f>
        <v>*</v>
      </c>
      <c r="AF5" s="134" t="str">
        <f>[1]Outubro!$H$35</f>
        <v>*</v>
      </c>
      <c r="AG5" s="137">
        <f>MAX(B5:AF5)</f>
        <v>21.6</v>
      </c>
      <c r="AH5" s="142">
        <f>AVERAGE(B5:AF5)</f>
        <v>14.129999999999997</v>
      </c>
    </row>
    <row r="6" spans="1:34" ht="17.100000000000001" customHeight="1" x14ac:dyDescent="0.2">
      <c r="A6" s="85" t="s">
        <v>0</v>
      </c>
      <c r="B6" s="82">
        <f>[2]Outubro!$H$5</f>
        <v>26.64</v>
      </c>
      <c r="C6" s="15">
        <f>[2]Outubro!$H$6</f>
        <v>18.36</v>
      </c>
      <c r="D6" s="15">
        <f>[2]Outubro!$H$7</f>
        <v>11.16</v>
      </c>
      <c r="E6" s="15">
        <f>[2]Outubro!$H$8</f>
        <v>21.6</v>
      </c>
      <c r="F6" s="15">
        <f>[2]Outubro!$H$9</f>
        <v>24.48</v>
      </c>
      <c r="G6" s="15">
        <f>[2]Outubro!$H$10</f>
        <v>21.96</v>
      </c>
      <c r="H6" s="15">
        <f>[2]Outubro!$H$11</f>
        <v>36.72</v>
      </c>
      <c r="I6" s="15">
        <f>[2]Outubro!$H$12</f>
        <v>35.28</v>
      </c>
      <c r="J6" s="15">
        <f>[2]Outubro!$H$13</f>
        <v>28.44</v>
      </c>
      <c r="K6" s="15">
        <f>[2]Outubro!$H$14</f>
        <v>20.52</v>
      </c>
      <c r="L6" s="15">
        <f>[2]Outubro!$H$15</f>
        <v>14.4</v>
      </c>
      <c r="M6" s="15">
        <f>[2]Outubro!$H$16</f>
        <v>21.6</v>
      </c>
      <c r="N6" s="15">
        <f>[2]Outubro!$H$17</f>
        <v>12.6</v>
      </c>
      <c r="O6" s="15">
        <f>[2]Outubro!$H$18</f>
        <v>10.44</v>
      </c>
      <c r="P6" s="15">
        <f>[2]Outubro!$H$19</f>
        <v>6.48</v>
      </c>
      <c r="Q6" s="15">
        <f>[2]Outubro!$H$20</f>
        <v>23.759999999999998</v>
      </c>
      <c r="R6" s="15">
        <f>[2]Outubro!$H$21</f>
        <v>28.08</v>
      </c>
      <c r="S6" s="15">
        <f>[2]Outubro!$H$22</f>
        <v>17.64</v>
      </c>
      <c r="T6" s="15">
        <f>[2]Outubro!$H$23</f>
        <v>37.080000000000005</v>
      </c>
      <c r="U6" s="15">
        <f>[2]Outubro!$H$24</f>
        <v>15.48</v>
      </c>
      <c r="V6" s="15">
        <f>[2]Outubro!$H$25</f>
        <v>17.64</v>
      </c>
      <c r="W6" s="15">
        <f>[2]Outubro!$H$26</f>
        <v>21.6</v>
      </c>
      <c r="X6" s="15">
        <f>[2]Outubro!$H$27</f>
        <v>12.24</v>
      </c>
      <c r="Y6" s="15">
        <f>[2]Outubro!$H$28</f>
        <v>18.720000000000002</v>
      </c>
      <c r="Z6" s="15">
        <f>[2]Outubro!$H$29</f>
        <v>19.8</v>
      </c>
      <c r="AA6" s="15">
        <f>[2]Outubro!$H$30</f>
        <v>28.08</v>
      </c>
      <c r="AB6" s="15">
        <f>[2]Outubro!$H$31</f>
        <v>22.32</v>
      </c>
      <c r="AC6" s="15">
        <f>[2]Outubro!$H$32</f>
        <v>7.2</v>
      </c>
      <c r="AD6" s="15">
        <f>[2]Outubro!$H$33</f>
        <v>16.559999999999999</v>
      </c>
      <c r="AE6" s="15">
        <f>[2]Outubro!$H$34</f>
        <v>20.16</v>
      </c>
      <c r="AF6" s="135">
        <f>[2]Outubro!$H$35</f>
        <v>9.7200000000000006</v>
      </c>
      <c r="AG6" s="139">
        <f>MAX(B6:AF6)</f>
        <v>37.080000000000005</v>
      </c>
      <c r="AH6" s="89">
        <f t="shared" ref="AH6:AH16" si="1">AVERAGE(B6:AF6)</f>
        <v>20.218064516129036</v>
      </c>
    </row>
    <row r="7" spans="1:34" ht="17.100000000000001" customHeight="1" x14ac:dyDescent="0.2">
      <c r="A7" s="85" t="s">
        <v>1</v>
      </c>
      <c r="B7" s="82">
        <f>[3]Outubro!$H$5</f>
        <v>27</v>
      </c>
      <c r="C7" s="15">
        <f>[3]Outubro!$H$6</f>
        <v>14.4</v>
      </c>
      <c r="D7" s="15">
        <f>[3]Outubro!$H$7</f>
        <v>15.48</v>
      </c>
      <c r="E7" s="15">
        <f>[3]Outubro!$H$8</f>
        <v>18.720000000000002</v>
      </c>
      <c r="F7" s="15">
        <f>[3]Outubro!$H$9</f>
        <v>21.240000000000002</v>
      </c>
      <c r="G7" s="15">
        <f>[3]Outubro!$H$10</f>
        <v>12.6</v>
      </c>
      <c r="H7" s="15">
        <f>[3]Outubro!$H$11</f>
        <v>17.28</v>
      </c>
      <c r="I7" s="15">
        <f>[3]Outubro!$H$12</f>
        <v>13.68</v>
      </c>
      <c r="J7" s="15">
        <f>[3]Outubro!$H$13</f>
        <v>12.6</v>
      </c>
      <c r="K7" s="15">
        <f>[3]Outubro!$H$14</f>
        <v>10.08</v>
      </c>
      <c r="L7" s="15">
        <f>[3]Outubro!$H$15</f>
        <v>9.3600000000000012</v>
      </c>
      <c r="M7" s="15">
        <f>[3]Outubro!$H$16</f>
        <v>15.120000000000001</v>
      </c>
      <c r="N7" s="15">
        <f>[3]Outubro!$H$17</f>
        <v>12.24</v>
      </c>
      <c r="O7" s="15">
        <f>[3]Outubro!$H$18</f>
        <v>9.7200000000000006</v>
      </c>
      <c r="P7" s="15">
        <f>[3]Outubro!$H$19</f>
        <v>5.4</v>
      </c>
      <c r="Q7" s="15">
        <f>[3]Outubro!$H$20</f>
        <v>10.08</v>
      </c>
      <c r="R7" s="15">
        <f>[3]Outubro!$H$21</f>
        <v>13.32</v>
      </c>
      <c r="S7" s="15">
        <f>[3]Outubro!$H$22</f>
        <v>12.96</v>
      </c>
      <c r="T7" s="15">
        <f>[3]Outubro!$H$23</f>
        <v>23.759999999999998</v>
      </c>
      <c r="U7" s="15">
        <f>[3]Outubro!$H$24</f>
        <v>24.12</v>
      </c>
      <c r="V7" s="15">
        <f>[3]Outubro!$H$25</f>
        <v>14.76</v>
      </c>
      <c r="W7" s="15">
        <f>[3]Outubro!$H$26</f>
        <v>11.16</v>
      </c>
      <c r="X7" s="15">
        <f>[3]Outubro!$H$27</f>
        <v>6.48</v>
      </c>
      <c r="Y7" s="15">
        <f>[3]Outubro!$H$28</f>
        <v>6.12</v>
      </c>
      <c r="Z7" s="15">
        <f>[3]Outubro!$H$29</f>
        <v>12.24</v>
      </c>
      <c r="AA7" s="15">
        <f>[3]Outubro!$H$30</f>
        <v>17.28</v>
      </c>
      <c r="AB7" s="15">
        <f>[3]Outubro!$H$31</f>
        <v>18.36</v>
      </c>
      <c r="AC7" s="15">
        <f>[3]Outubro!$H$32</f>
        <v>12.6</v>
      </c>
      <c r="AD7" s="15">
        <f>[3]Outubro!$H$33</f>
        <v>17.64</v>
      </c>
      <c r="AE7" s="15">
        <f>[3]Outubro!$H$34</f>
        <v>17.64</v>
      </c>
      <c r="AF7" s="135">
        <f>[3]Outubro!$H$35</f>
        <v>14.4</v>
      </c>
      <c r="AG7" s="139">
        <f t="shared" ref="AG7:AG19" si="2">MAX(B7:AF7)</f>
        <v>27</v>
      </c>
      <c r="AH7" s="89">
        <f t="shared" si="1"/>
        <v>14.44645161290323</v>
      </c>
    </row>
    <row r="8" spans="1:34" ht="17.100000000000001" customHeight="1" x14ac:dyDescent="0.2">
      <c r="A8" s="85" t="s">
        <v>70</v>
      </c>
      <c r="B8" s="82">
        <f>[4]Outubro!$H$5</f>
        <v>22.68</v>
      </c>
      <c r="C8" s="15">
        <f>[4]Outubro!$H$6</f>
        <v>36</v>
      </c>
      <c r="D8" s="15">
        <f>[4]Outubro!$H$7</f>
        <v>19.440000000000001</v>
      </c>
      <c r="E8" s="15">
        <f>[4]Outubro!$H$8</f>
        <v>25.56</v>
      </c>
      <c r="F8" s="15">
        <f>[4]Outubro!$H$9</f>
        <v>20.52</v>
      </c>
      <c r="G8" s="15">
        <f>[4]Outubro!$H$10</f>
        <v>21.6</v>
      </c>
      <c r="H8" s="15">
        <f>[4]Outubro!$H$11</f>
        <v>41.76</v>
      </c>
      <c r="I8" s="15">
        <f>[4]Outubro!$H$12</f>
        <v>30.6</v>
      </c>
      <c r="J8" s="15">
        <f>[4]Outubro!$H$13</f>
        <v>23.759999999999998</v>
      </c>
      <c r="K8" s="15">
        <f>[4]Outubro!$H$14</f>
        <v>18.720000000000002</v>
      </c>
      <c r="L8" s="15">
        <f>[4]Outubro!$H$15</f>
        <v>18.720000000000002</v>
      </c>
      <c r="M8" s="15">
        <f>[4]Outubro!$H$16</f>
        <v>16.920000000000002</v>
      </c>
      <c r="N8" s="15">
        <f>[4]Outubro!$H$17</f>
        <v>19.440000000000001</v>
      </c>
      <c r="O8" s="15">
        <f>[4]Outubro!$H$18</f>
        <v>30.96</v>
      </c>
      <c r="P8" s="15">
        <f>[4]Outubro!$H$19</f>
        <v>23.759999999999998</v>
      </c>
      <c r="Q8" s="15">
        <f>[4]Outubro!$H$20</f>
        <v>25.2</v>
      </c>
      <c r="R8" s="15">
        <f>[4]Outubro!$H$21</f>
        <v>30.240000000000002</v>
      </c>
      <c r="S8" s="15">
        <f>[4]Outubro!$H$22</f>
        <v>23.040000000000003</v>
      </c>
      <c r="T8" s="15">
        <f>[4]Outubro!$H$23</f>
        <v>38.880000000000003</v>
      </c>
      <c r="U8" s="15">
        <f>[4]Outubro!$H$24</f>
        <v>15.120000000000001</v>
      </c>
      <c r="V8" s="15">
        <f>[4]Outubro!$H$25</f>
        <v>22.32</v>
      </c>
      <c r="W8" s="15">
        <f>[4]Outubro!$H$26</f>
        <v>35.28</v>
      </c>
      <c r="X8" s="15">
        <f>[4]Outubro!$H$27</f>
        <v>12.24</v>
      </c>
      <c r="Y8" s="15">
        <f>[4]Outubro!$H$28</f>
        <v>23.400000000000002</v>
      </c>
      <c r="Z8" s="15">
        <f>[4]Outubro!$H$29</f>
        <v>19.440000000000001</v>
      </c>
      <c r="AA8" s="15">
        <f>[4]Outubro!$H$30</f>
        <v>28.44</v>
      </c>
      <c r="AB8" s="15">
        <f>[4]Outubro!$H$31</f>
        <v>35.28</v>
      </c>
      <c r="AC8" s="15">
        <f>[4]Outubro!$H$32</f>
        <v>20.16</v>
      </c>
      <c r="AD8" s="15">
        <f>[4]Outubro!$H$33</f>
        <v>15.120000000000001</v>
      </c>
      <c r="AE8" s="15">
        <f>[4]Outubro!$H$34</f>
        <v>38.519999999999996</v>
      </c>
      <c r="AF8" s="135">
        <f>[4]Outubro!$H$35</f>
        <v>14.04</v>
      </c>
      <c r="AG8" s="139">
        <f t="shared" si="2"/>
        <v>41.76</v>
      </c>
      <c r="AH8" s="89">
        <f t="shared" si="1"/>
        <v>24.747096774193547</v>
      </c>
    </row>
    <row r="9" spans="1:34" ht="17.100000000000001" customHeight="1" x14ac:dyDescent="0.2">
      <c r="A9" s="85" t="s">
        <v>43</v>
      </c>
      <c r="B9" s="82">
        <f>[5]Outubro!$H$5</f>
        <v>24.12</v>
      </c>
      <c r="C9" s="15">
        <f>[5]Outubro!$H$6</f>
        <v>16.920000000000002</v>
      </c>
      <c r="D9" s="15">
        <f>[5]Outubro!$H$7</f>
        <v>11.520000000000001</v>
      </c>
      <c r="E9" s="15">
        <f>[5]Outubro!$H$8</f>
        <v>17.28</v>
      </c>
      <c r="F9" s="15">
        <f>[5]Outubro!$H$9</f>
        <v>25.2</v>
      </c>
      <c r="G9" s="15">
        <f>[5]Outubro!$H$10</f>
        <v>19.8</v>
      </c>
      <c r="H9" s="15">
        <f>[5]Outubro!$H$11</f>
        <v>21.6</v>
      </c>
      <c r="I9" s="15">
        <f>[5]Outubro!$H$12</f>
        <v>20.88</v>
      </c>
      <c r="J9" s="15">
        <f>[5]Outubro!$H$13</f>
        <v>14.4</v>
      </c>
      <c r="K9" s="15">
        <f>[5]Outubro!$H$14</f>
        <v>16.2</v>
      </c>
      <c r="L9" s="15">
        <f>[5]Outubro!$H$15</f>
        <v>20.88</v>
      </c>
      <c r="M9" s="15">
        <f>[5]Outubro!$H$16</f>
        <v>19.079999999999998</v>
      </c>
      <c r="N9" s="15">
        <f>[5]Outubro!$H$17</f>
        <v>18.36</v>
      </c>
      <c r="O9" s="15">
        <f>[5]Outubro!$H$18</f>
        <v>17.28</v>
      </c>
      <c r="P9" s="15">
        <f>[5]Outubro!$H$19</f>
        <v>10.08</v>
      </c>
      <c r="Q9" s="15">
        <f>[5]Outubro!$H$20</f>
        <v>12.6</v>
      </c>
      <c r="R9" s="15">
        <f>[5]Outubro!$H$21</f>
        <v>16.920000000000002</v>
      </c>
      <c r="S9" s="15">
        <f>[5]Outubro!$H$22</f>
        <v>21.240000000000002</v>
      </c>
      <c r="T9" s="15">
        <f>[5]Outubro!$H$23</f>
        <v>33.119999999999997</v>
      </c>
      <c r="U9" s="15">
        <f>[5]Outubro!$H$24</f>
        <v>17.64</v>
      </c>
      <c r="V9" s="15">
        <f>[5]Outubro!$H$25</f>
        <v>17.64</v>
      </c>
      <c r="W9" s="15">
        <f>[5]Outubro!$H$26</f>
        <v>19.440000000000001</v>
      </c>
      <c r="X9" s="15">
        <f>[5]Outubro!$H$27</f>
        <v>11.16</v>
      </c>
      <c r="Y9" s="15">
        <f>[5]Outubro!$H$28</f>
        <v>12.6</v>
      </c>
      <c r="Z9" s="15">
        <f>[5]Outubro!$H$29</f>
        <v>12.24</v>
      </c>
      <c r="AA9" s="15">
        <f>[5]Outubro!$H$30</f>
        <v>23.759999999999998</v>
      </c>
      <c r="AB9" s="15">
        <f>[5]Outubro!$H$31</f>
        <v>20.88</v>
      </c>
      <c r="AC9" s="15">
        <f>[5]Outubro!$H$32</f>
        <v>9</v>
      </c>
      <c r="AD9" s="15">
        <f>[5]Outubro!$H$33</f>
        <v>13.68</v>
      </c>
      <c r="AE9" s="15">
        <f>[5]Outubro!$H$34</f>
        <v>20.88</v>
      </c>
      <c r="AF9" s="135">
        <f>[5]Outubro!$H$35</f>
        <v>15.120000000000001</v>
      </c>
      <c r="AG9" s="139">
        <f t="shared" si="2"/>
        <v>33.119999999999997</v>
      </c>
      <c r="AH9" s="89">
        <f t="shared" si="1"/>
        <v>17.790967741935482</v>
      </c>
    </row>
    <row r="10" spans="1:34" ht="17.100000000000001" customHeight="1" x14ac:dyDescent="0.2">
      <c r="A10" s="85" t="s">
        <v>2</v>
      </c>
      <c r="B10" s="82">
        <f>[6]Outubro!$H$5</f>
        <v>29.52</v>
      </c>
      <c r="C10" s="15">
        <f>[6]Outubro!$H$6</f>
        <v>21.240000000000002</v>
      </c>
      <c r="D10" s="15">
        <f>[6]Outubro!$H$7</f>
        <v>17.64</v>
      </c>
      <c r="E10" s="15">
        <f>[6]Outubro!$H$8</f>
        <v>23.759999999999998</v>
      </c>
      <c r="F10" s="15">
        <f>[6]Outubro!$H$9</f>
        <v>24.48</v>
      </c>
      <c r="G10" s="15">
        <f>[6]Outubro!$H$10</f>
        <v>19.8</v>
      </c>
      <c r="H10" s="15">
        <f>[6]Outubro!$H$11</f>
        <v>23.759999999999998</v>
      </c>
      <c r="I10" s="15">
        <f>[6]Outubro!$H$12</f>
        <v>29.16</v>
      </c>
      <c r="J10" s="15">
        <f>[6]Outubro!$H$13</f>
        <v>20.88</v>
      </c>
      <c r="K10" s="15">
        <f>[6]Outubro!$H$14</f>
        <v>16.559999999999999</v>
      </c>
      <c r="L10" s="15">
        <f>[6]Outubro!$H$15</f>
        <v>12.96</v>
      </c>
      <c r="M10" s="15">
        <f>[6]Outubro!$H$16</f>
        <v>21.96</v>
      </c>
      <c r="N10" s="15">
        <f>[6]Outubro!$H$17</f>
        <v>22.68</v>
      </c>
      <c r="O10" s="15">
        <f>[6]Outubro!$H$18</f>
        <v>24.12</v>
      </c>
      <c r="P10" s="15">
        <f>[6]Outubro!$H$19</f>
        <v>18.720000000000002</v>
      </c>
      <c r="Q10" s="15">
        <f>[6]Outubro!$H$20</f>
        <v>28.8</v>
      </c>
      <c r="R10" s="15">
        <f>[6]Outubro!$H$21</f>
        <v>36.36</v>
      </c>
      <c r="S10" s="15">
        <f>[6]Outubro!$H$22</f>
        <v>34.56</v>
      </c>
      <c r="T10" s="15">
        <f>[6]Outubro!$H$23</f>
        <v>35.28</v>
      </c>
      <c r="U10" s="15">
        <f>[6]Outubro!$H$24</f>
        <v>30.96</v>
      </c>
      <c r="V10" s="15">
        <f>[6]Outubro!$H$25</f>
        <v>16.920000000000002</v>
      </c>
      <c r="W10" s="15">
        <f>[6]Outubro!$H$26</f>
        <v>18.720000000000002</v>
      </c>
      <c r="X10" s="15">
        <f>[6]Outubro!$H$27</f>
        <v>12.96</v>
      </c>
      <c r="Y10" s="15">
        <f>[6]Outubro!$H$28</f>
        <v>21.6</v>
      </c>
      <c r="Z10" s="15">
        <f>[6]Outubro!$H$29</f>
        <v>16.920000000000002</v>
      </c>
      <c r="AA10" s="15">
        <f>[6]Outubro!$H$30</f>
        <v>18</v>
      </c>
      <c r="AB10" s="15">
        <f>[6]Outubro!$H$31</f>
        <v>26.28</v>
      </c>
      <c r="AC10" s="15">
        <f>[6]Outubro!$H$32</f>
        <v>29.16</v>
      </c>
      <c r="AD10" s="15">
        <f>[6]Outubro!$H$33</f>
        <v>13.68</v>
      </c>
      <c r="AE10" s="15">
        <f>[6]Outubro!$H$34</f>
        <v>32.76</v>
      </c>
      <c r="AF10" s="135">
        <f>[6]Outubro!$H$35</f>
        <v>18.36</v>
      </c>
      <c r="AG10" s="139">
        <f t="shared" si="2"/>
        <v>36.36</v>
      </c>
      <c r="AH10" s="89">
        <f>AVERAGE(B10:AF10)</f>
        <v>23.179354838709674</v>
      </c>
    </row>
    <row r="11" spans="1:34" ht="17.100000000000001" customHeight="1" x14ac:dyDescent="0.2">
      <c r="A11" s="85" t="s">
        <v>3</v>
      </c>
      <c r="B11" s="82">
        <f>[7]Outubro!$H$5</f>
        <v>21.96</v>
      </c>
      <c r="C11" s="15">
        <f>[7]Outubro!$H$6</f>
        <v>23.759999999999998</v>
      </c>
      <c r="D11" s="15">
        <f>[7]Outubro!$H$7</f>
        <v>14.76</v>
      </c>
      <c r="E11" s="15">
        <f>[7]Outubro!$H$8</f>
        <v>18</v>
      </c>
      <c r="F11" s="15">
        <f>[7]Outubro!$H$9</f>
        <v>26.64</v>
      </c>
      <c r="G11" s="15">
        <f>[7]Outubro!$H$10</f>
        <v>15.120000000000001</v>
      </c>
      <c r="H11" s="15">
        <f>[7]Outubro!$H$11</f>
        <v>15.840000000000002</v>
      </c>
      <c r="I11" s="15">
        <f>[7]Outubro!$H$12</f>
        <v>12.6</v>
      </c>
      <c r="J11" s="15">
        <f>[7]Outubro!$H$13</f>
        <v>9.7200000000000006</v>
      </c>
      <c r="K11" s="15">
        <f>[7]Outubro!$H$14</f>
        <v>10.08</v>
      </c>
      <c r="L11" s="15">
        <f>[7]Outubro!$H$15</f>
        <v>14.4</v>
      </c>
      <c r="M11" s="15">
        <f>[7]Outubro!$H$16</f>
        <v>16.559999999999999</v>
      </c>
      <c r="N11" s="15">
        <f>[7]Outubro!$H$17</f>
        <v>13.32</v>
      </c>
      <c r="O11" s="15">
        <f>[7]Outubro!$H$18</f>
        <v>15.840000000000002</v>
      </c>
      <c r="P11" s="15">
        <f>[7]Outubro!$H$19</f>
        <v>13.32</v>
      </c>
      <c r="Q11" s="15">
        <f>[7]Outubro!$H$20</f>
        <v>20.52</v>
      </c>
      <c r="R11" s="15">
        <f>[7]Outubro!$H$21</f>
        <v>17.64</v>
      </c>
      <c r="S11" s="15">
        <f>[7]Outubro!$H$22</f>
        <v>17.64</v>
      </c>
      <c r="T11" s="15">
        <f>[7]Outubro!$H$23</f>
        <v>14.76</v>
      </c>
      <c r="U11" s="15">
        <f>[7]Outubro!$H$24</f>
        <v>14.76</v>
      </c>
      <c r="V11" s="15">
        <f>[7]Outubro!$H$25</f>
        <v>17.64</v>
      </c>
      <c r="W11" s="15">
        <f>[7]Outubro!$H$26</f>
        <v>8.2799999999999994</v>
      </c>
      <c r="X11" s="15">
        <f>[7]Outubro!$H$27</f>
        <v>15.120000000000001</v>
      </c>
      <c r="Y11" s="15">
        <f>[7]Outubro!$H$28</f>
        <v>17.64</v>
      </c>
      <c r="Z11" s="15">
        <f>[7]Outubro!$H$29</f>
        <v>3.9600000000000004</v>
      </c>
      <c r="AA11" s="15">
        <f>[7]Outubro!$H$30</f>
        <v>29.880000000000003</v>
      </c>
      <c r="AB11" s="15">
        <f>[7]Outubro!$H$31</f>
        <v>29.16</v>
      </c>
      <c r="AC11" s="15">
        <f>[7]Outubro!$H$32</f>
        <v>16.920000000000002</v>
      </c>
      <c r="AD11" s="15">
        <f>[7]Outubro!$H$33</f>
        <v>11.520000000000001</v>
      </c>
      <c r="AE11" s="15">
        <f>[7]Outubro!$H$34</f>
        <v>22.32</v>
      </c>
      <c r="AF11" s="135">
        <f>[7]Outubro!$H$35</f>
        <v>11.16</v>
      </c>
      <c r="AG11" s="139">
        <f>MAX(B11:AF11)</f>
        <v>29.880000000000003</v>
      </c>
      <c r="AH11" s="89">
        <f>AVERAGE(B11:AF11)</f>
        <v>16.478709677419353</v>
      </c>
    </row>
    <row r="12" spans="1:34" ht="17.100000000000001" customHeight="1" x14ac:dyDescent="0.2">
      <c r="A12" s="85" t="s">
        <v>4</v>
      </c>
      <c r="B12" s="82">
        <f>[8]Outubro!$H$5</f>
        <v>28.44</v>
      </c>
      <c r="C12" s="15">
        <f>[8]Outubro!$H$6</f>
        <v>18.36</v>
      </c>
      <c r="D12" s="15">
        <f>[8]Outubro!$H$7</f>
        <v>12.24</v>
      </c>
      <c r="E12" s="15">
        <f>[8]Outubro!$H$8</f>
        <v>21.96</v>
      </c>
      <c r="F12" s="15">
        <f>[8]Outubro!$H$9</f>
        <v>20.88</v>
      </c>
      <c r="G12" s="15">
        <f>[8]Outubro!$H$10</f>
        <v>17.28</v>
      </c>
      <c r="H12" s="15">
        <f>[8]Outubro!$H$11</f>
        <v>21.6</v>
      </c>
      <c r="I12" s="15">
        <f>[8]Outubro!$H$12</f>
        <v>17.28</v>
      </c>
      <c r="J12" s="15">
        <f>[8]Outubro!$H$13</f>
        <v>11.879999999999999</v>
      </c>
      <c r="K12" s="15">
        <f>[8]Outubro!$H$14</f>
        <v>17.28</v>
      </c>
      <c r="L12" s="15">
        <f>[8]Outubro!$H$15</f>
        <v>15.120000000000001</v>
      </c>
      <c r="M12" s="15">
        <f>[8]Outubro!$H$16</f>
        <v>18</v>
      </c>
      <c r="N12" s="15">
        <f>[8]Outubro!$H$17</f>
        <v>11.520000000000001</v>
      </c>
      <c r="O12" s="15">
        <f>[8]Outubro!$H$18</f>
        <v>17.64</v>
      </c>
      <c r="P12" s="15">
        <f>[8]Outubro!$H$19</f>
        <v>13.68</v>
      </c>
      <c r="Q12" s="15">
        <f>[8]Outubro!$H$20</f>
        <v>20.88</v>
      </c>
      <c r="R12" s="15">
        <f>[8]Outubro!$H$21</f>
        <v>25.92</v>
      </c>
      <c r="S12" s="15">
        <f>[8]Outubro!$H$22</f>
        <v>15.840000000000002</v>
      </c>
      <c r="T12" s="15">
        <f>[8]Outubro!$H$23</f>
        <v>35.64</v>
      </c>
      <c r="U12" s="15">
        <f>[8]Outubro!$H$24</f>
        <v>21.240000000000002</v>
      </c>
      <c r="V12" s="15">
        <f>[8]Outubro!$H$25</f>
        <v>15.840000000000002</v>
      </c>
      <c r="W12" s="15">
        <f>[8]Outubro!$H$26</f>
        <v>18</v>
      </c>
      <c r="X12" s="15">
        <f>[8]Outubro!$H$27</f>
        <v>16.920000000000002</v>
      </c>
      <c r="Y12" s="15">
        <f>[8]Outubro!$H$28</f>
        <v>18.720000000000002</v>
      </c>
      <c r="Z12" s="15">
        <f>[8]Outubro!$H$29</f>
        <v>18.36</v>
      </c>
      <c r="AA12" s="15">
        <f>[8]Outubro!$H$30</f>
        <v>15.120000000000001</v>
      </c>
      <c r="AB12" s="15">
        <f>[8]Outubro!$H$31</f>
        <v>34.92</v>
      </c>
      <c r="AC12" s="15">
        <f>[8]Outubro!$H$32</f>
        <v>24.840000000000003</v>
      </c>
      <c r="AD12" s="15">
        <f>[8]Outubro!$H$33</f>
        <v>15.120000000000001</v>
      </c>
      <c r="AE12" s="15">
        <f>[8]Outubro!$H$34</f>
        <v>33.840000000000003</v>
      </c>
      <c r="AF12" s="135">
        <f>[8]Outubro!$H$35</f>
        <v>11.879999999999999</v>
      </c>
      <c r="AG12" s="139">
        <f t="shared" si="2"/>
        <v>35.64</v>
      </c>
      <c r="AH12" s="89">
        <f t="shared" si="1"/>
        <v>19.556129032258067</v>
      </c>
    </row>
    <row r="13" spans="1:34" ht="17.100000000000001" customHeight="1" x14ac:dyDescent="0.2">
      <c r="A13" s="85" t="s">
        <v>5</v>
      </c>
      <c r="B13" s="82">
        <f>[9]Outubro!$H$5</f>
        <v>24.840000000000003</v>
      </c>
      <c r="C13" s="15">
        <f>[9]Outubro!$H$6</f>
        <v>20.88</v>
      </c>
      <c r="D13" s="15">
        <f>[9]Outubro!$H$7</f>
        <v>27.36</v>
      </c>
      <c r="E13" s="15">
        <f>[9]Outubro!$H$8</f>
        <v>15.48</v>
      </c>
      <c r="F13" s="15">
        <f>[9]Outubro!$H$9</f>
        <v>20.88</v>
      </c>
      <c r="G13" s="15">
        <f>[9]Outubro!$H$10</f>
        <v>16.2</v>
      </c>
      <c r="H13" s="15">
        <f>[9]Outubro!$H$11</f>
        <v>27.36</v>
      </c>
      <c r="I13" s="15">
        <f>[9]Outubro!$H$12</f>
        <v>9.7200000000000006</v>
      </c>
      <c r="J13" s="15">
        <f>[9]Outubro!$H$13</f>
        <v>11.879999999999999</v>
      </c>
      <c r="K13" s="15">
        <f>[9]Outubro!$H$14</f>
        <v>15.120000000000001</v>
      </c>
      <c r="L13" s="15">
        <f>[9]Outubro!$H$15</f>
        <v>10.44</v>
      </c>
      <c r="M13" s="15">
        <f>[9]Outubro!$H$16</f>
        <v>24.12</v>
      </c>
      <c r="N13" s="15">
        <f>[9]Outubro!$H$17</f>
        <v>27.36</v>
      </c>
      <c r="O13" s="15">
        <f>[9]Outubro!$H$18</f>
        <v>19.079999999999998</v>
      </c>
      <c r="P13" s="15">
        <f>[9]Outubro!$H$19</f>
        <v>15.48</v>
      </c>
      <c r="Q13" s="15">
        <f>[9]Outubro!$H$20</f>
        <v>9.7200000000000006</v>
      </c>
      <c r="R13" s="15">
        <f>[9]Outubro!$H$21</f>
        <v>12.6</v>
      </c>
      <c r="S13" s="15">
        <f>[9]Outubro!$H$22</f>
        <v>15.120000000000001</v>
      </c>
      <c r="T13" s="15">
        <f>[9]Outubro!$H$23</f>
        <v>10.08</v>
      </c>
      <c r="U13" s="15">
        <f>[9]Outubro!$H$24</f>
        <v>17.28</v>
      </c>
      <c r="V13" s="15">
        <f>[9]Outubro!$H$25</f>
        <v>9</v>
      </c>
      <c r="W13" s="15">
        <f>[9]Outubro!$H$26</f>
        <v>16.920000000000002</v>
      </c>
      <c r="X13" s="15">
        <f>[9]Outubro!$H$27</f>
        <v>3.9600000000000004</v>
      </c>
      <c r="Y13" s="15">
        <f>[9]Outubro!$H$28</f>
        <v>0.36000000000000004</v>
      </c>
      <c r="Z13" s="15">
        <f>[9]Outubro!$H$29</f>
        <v>0.36000000000000004</v>
      </c>
      <c r="AA13" s="15">
        <f>[9]Outubro!$H$30</f>
        <v>14.4</v>
      </c>
      <c r="AB13" s="15">
        <f>[9]Outubro!$H$31</f>
        <v>18</v>
      </c>
      <c r="AC13" s="15">
        <f>[9]Outubro!$H$32</f>
        <v>14.76</v>
      </c>
      <c r="AD13" s="15">
        <f>[9]Outubro!$H$33</f>
        <v>19.440000000000001</v>
      </c>
      <c r="AE13" s="15">
        <f>[9]Outubro!$H$34</f>
        <v>23.040000000000003</v>
      </c>
      <c r="AF13" s="135">
        <f>[9]Outubro!$H$35</f>
        <v>27.36</v>
      </c>
      <c r="AG13" s="139">
        <f t="shared" si="2"/>
        <v>27.36</v>
      </c>
      <c r="AH13" s="89">
        <f t="shared" si="1"/>
        <v>16.083870967741937</v>
      </c>
    </row>
    <row r="14" spans="1:34" ht="17.100000000000001" customHeight="1" x14ac:dyDescent="0.2">
      <c r="A14" s="85" t="s">
        <v>45</v>
      </c>
      <c r="B14" s="82">
        <f>[10]Outubro!$H$5</f>
        <v>37.800000000000004</v>
      </c>
      <c r="C14" s="15">
        <f>[10]Outubro!$H$6</f>
        <v>25.56</v>
      </c>
      <c r="D14" s="15">
        <f>[10]Outubro!$H$7</f>
        <v>16.2</v>
      </c>
      <c r="E14" s="15">
        <f>[10]Outubro!$H$8</f>
        <v>20.52</v>
      </c>
      <c r="F14" s="15">
        <f>[10]Outubro!$H$9</f>
        <v>26.64</v>
      </c>
      <c r="G14" s="15">
        <f>[10]Outubro!$H$10</f>
        <v>23.400000000000002</v>
      </c>
      <c r="H14" s="15">
        <f>[10]Outubro!$H$11</f>
        <v>30.240000000000002</v>
      </c>
      <c r="I14" s="15">
        <f>[10]Outubro!$H$12</f>
        <v>23.400000000000002</v>
      </c>
      <c r="J14" s="15">
        <f>[10]Outubro!$H$13</f>
        <v>19.440000000000001</v>
      </c>
      <c r="K14" s="15">
        <f>[10]Outubro!$H$14</f>
        <v>25.92</v>
      </c>
      <c r="L14" s="15">
        <f>[10]Outubro!$H$15</f>
        <v>19.8</v>
      </c>
      <c r="M14" s="15">
        <f>[10]Outubro!$H$16</f>
        <v>20.52</v>
      </c>
      <c r="N14" s="15">
        <f>[10]Outubro!$H$17</f>
        <v>16.2</v>
      </c>
      <c r="O14" s="15">
        <f>[10]Outubro!$H$18</f>
        <v>16.2</v>
      </c>
      <c r="P14" s="15">
        <f>[10]Outubro!$H$19</f>
        <v>17.64</v>
      </c>
      <c r="Q14" s="15">
        <f>[10]Outubro!$H$20</f>
        <v>21.96</v>
      </c>
      <c r="R14" s="15">
        <f>[10]Outubro!$H$21</f>
        <v>29.880000000000003</v>
      </c>
      <c r="S14" s="15">
        <f>[10]Outubro!$H$22</f>
        <v>19.440000000000001</v>
      </c>
      <c r="T14" s="15">
        <f>[10]Outubro!$H$23</f>
        <v>32.04</v>
      </c>
      <c r="U14" s="15">
        <f>[10]Outubro!$H$24</f>
        <v>22.68</v>
      </c>
      <c r="V14" s="15">
        <f>[10]Outubro!$H$25</f>
        <v>48.6</v>
      </c>
      <c r="W14" s="15">
        <f>[10]Outubro!$H$26</f>
        <v>27</v>
      </c>
      <c r="X14" s="15">
        <f>[10]Outubro!$H$27</f>
        <v>26.28</v>
      </c>
      <c r="Y14" s="15">
        <f>[10]Outubro!$H$28</f>
        <v>21.96</v>
      </c>
      <c r="Z14" s="15">
        <f>[10]Outubro!$H$29</f>
        <v>18.36</v>
      </c>
      <c r="AA14" s="15">
        <f>[10]Outubro!$H$30</f>
        <v>27.36</v>
      </c>
      <c r="AB14" s="15">
        <f>[10]Outubro!$H$31</f>
        <v>40.680000000000007</v>
      </c>
      <c r="AC14" s="15">
        <f>[10]Outubro!$H$32</f>
        <v>26.28</v>
      </c>
      <c r="AD14" s="15">
        <f>[10]Outubro!$H$33</f>
        <v>17.28</v>
      </c>
      <c r="AE14" s="15">
        <f>[10]Outubro!$H$34</f>
        <v>30.6</v>
      </c>
      <c r="AF14" s="135">
        <f>[10]Outubro!$H$35</f>
        <v>20.16</v>
      </c>
      <c r="AG14" s="139">
        <f>MAX(B14:AF14)</f>
        <v>48.6</v>
      </c>
      <c r="AH14" s="89">
        <f t="shared" si="1"/>
        <v>24.84</v>
      </c>
    </row>
    <row r="15" spans="1:34" ht="17.100000000000001" customHeight="1" x14ac:dyDescent="0.2">
      <c r="A15" s="85" t="s">
        <v>6</v>
      </c>
      <c r="B15" s="82">
        <f>[11]Outubro!$H$5</f>
        <v>16.2</v>
      </c>
      <c r="C15" s="15">
        <f>[11]Outubro!$H$6</f>
        <v>15.48</v>
      </c>
      <c r="D15" s="15">
        <f>[11]Outubro!$H$7</f>
        <v>12.96</v>
      </c>
      <c r="E15" s="15">
        <f>[11]Outubro!$H$8</f>
        <v>11.879999999999999</v>
      </c>
      <c r="F15" s="15">
        <f>[11]Outubro!$H$9</f>
        <v>16.920000000000002</v>
      </c>
      <c r="G15" s="15">
        <f>[11]Outubro!$H$10</f>
        <v>11.16</v>
      </c>
      <c r="H15" s="15">
        <f>[11]Outubro!$H$11</f>
        <v>11.879999999999999</v>
      </c>
      <c r="I15" s="15">
        <f>[11]Outubro!$H$12</f>
        <v>8.2799999999999994</v>
      </c>
      <c r="J15" s="15">
        <f>[11]Outubro!$H$13</f>
        <v>9</v>
      </c>
      <c r="K15" s="15">
        <f>[11]Outubro!$H$14</f>
        <v>15.48</v>
      </c>
      <c r="L15" s="15">
        <f>[11]Outubro!$H$15</f>
        <v>15.120000000000001</v>
      </c>
      <c r="M15" s="15">
        <f>[11]Outubro!$H$16</f>
        <v>11.16</v>
      </c>
      <c r="N15" s="15">
        <f>[11]Outubro!$H$17</f>
        <v>17.64</v>
      </c>
      <c r="O15" s="15">
        <f>[11]Outubro!$H$18</f>
        <v>15.840000000000002</v>
      </c>
      <c r="P15" s="15">
        <f>[11]Outubro!$H$19</f>
        <v>9.7200000000000006</v>
      </c>
      <c r="Q15" s="15">
        <f>[11]Outubro!$H$20</f>
        <v>13.32</v>
      </c>
      <c r="R15" s="15">
        <f>[11]Outubro!$H$21</f>
        <v>14.4</v>
      </c>
      <c r="S15" s="15">
        <f>[11]Outubro!$H$22</f>
        <v>7.5600000000000005</v>
      </c>
      <c r="T15" s="15">
        <f>[11]Outubro!$H$23</f>
        <v>7.9200000000000008</v>
      </c>
      <c r="U15" s="15">
        <f>[11]Outubro!$H$24</f>
        <v>23.759999999999998</v>
      </c>
      <c r="V15" s="15">
        <f>[11]Outubro!$H$25</f>
        <v>12.96</v>
      </c>
      <c r="W15" s="15">
        <f>[11]Outubro!$H$26</f>
        <v>14.76</v>
      </c>
      <c r="X15" s="15">
        <f>[11]Outubro!$H$27</f>
        <v>9.3600000000000012</v>
      </c>
      <c r="Y15" s="15">
        <f>[11]Outubro!$H$28</f>
        <v>8.2799999999999994</v>
      </c>
      <c r="Z15" s="15">
        <f>[11]Outubro!$H$29</f>
        <v>6.84</v>
      </c>
      <c r="AA15" s="15">
        <f>[11]Outubro!$H$30</f>
        <v>21.240000000000002</v>
      </c>
      <c r="AB15" s="15">
        <f>[11]Outubro!$H$31</f>
        <v>20.88</v>
      </c>
      <c r="AC15" s="15">
        <f>[11]Outubro!$H$32</f>
        <v>25.56</v>
      </c>
      <c r="AD15" s="15">
        <f>[11]Outubro!$H$33</f>
        <v>9.7200000000000006</v>
      </c>
      <c r="AE15" s="15">
        <f>[11]Outubro!$H$34</f>
        <v>23.759999999999998</v>
      </c>
      <c r="AF15" s="135">
        <f>[11]Outubro!$H$35</f>
        <v>14.76</v>
      </c>
      <c r="AG15" s="139">
        <f t="shared" si="2"/>
        <v>25.56</v>
      </c>
      <c r="AH15" s="89">
        <f t="shared" si="1"/>
        <v>13.993548387096771</v>
      </c>
    </row>
    <row r="16" spans="1:34" ht="17.100000000000001" customHeight="1" x14ac:dyDescent="0.2">
      <c r="A16" s="85" t="s">
        <v>7</v>
      </c>
      <c r="B16" s="82">
        <f>[12]Outubro!$H$5</f>
        <v>50.04</v>
      </c>
      <c r="C16" s="15">
        <f>[12]Outubro!$H$6</f>
        <v>2.16</v>
      </c>
      <c r="D16" s="15">
        <f>[12]Outubro!$H$7</f>
        <v>2.52</v>
      </c>
      <c r="E16" s="15">
        <f>[12]Outubro!$H$8</f>
        <v>15.120000000000001</v>
      </c>
      <c r="F16" s="15">
        <f>[12]Outubro!$H$9</f>
        <v>20.16</v>
      </c>
      <c r="G16" s="15">
        <f>[12]Outubro!$H$10</f>
        <v>11.520000000000001</v>
      </c>
      <c r="H16" s="15">
        <f>[12]Outubro!$H$11</f>
        <v>22.32</v>
      </c>
      <c r="I16" s="15">
        <f>[12]Outubro!$H$12</f>
        <v>17.64</v>
      </c>
      <c r="J16" s="15">
        <f>[12]Outubro!$H$13</f>
        <v>13.68</v>
      </c>
      <c r="K16" s="15">
        <f>[12]Outubro!$H$14</f>
        <v>6.84</v>
      </c>
      <c r="L16" s="15">
        <f>[12]Outubro!$H$15</f>
        <v>16.2</v>
      </c>
      <c r="M16" s="15">
        <f>[12]Outubro!$H$16</f>
        <v>16.559999999999999</v>
      </c>
      <c r="N16" s="15">
        <f>[12]Outubro!$H$17</f>
        <v>12.96</v>
      </c>
      <c r="O16" s="15">
        <f>[12]Outubro!$H$18</f>
        <v>14.04</v>
      </c>
      <c r="P16" s="15">
        <f>[12]Outubro!$H$19</f>
        <v>2.52</v>
      </c>
      <c r="Q16" s="15">
        <f>[12]Outubro!$H$20</f>
        <v>8.64</v>
      </c>
      <c r="R16" s="15">
        <f>[12]Outubro!$H$21</f>
        <v>16.920000000000002</v>
      </c>
      <c r="S16" s="15">
        <f>[12]Outubro!$H$22</f>
        <v>10.8</v>
      </c>
      <c r="T16" s="15">
        <f>[12]Outubro!$H$23</f>
        <v>33.480000000000004</v>
      </c>
      <c r="U16" s="15">
        <f>[12]Outubro!$H$24</f>
        <v>7.5600000000000005</v>
      </c>
      <c r="V16" s="15">
        <f>[12]Outubro!$H$25</f>
        <v>22.32</v>
      </c>
      <c r="W16" s="15">
        <f>[12]Outubro!$H$26</f>
        <v>13.32</v>
      </c>
      <c r="X16" s="15">
        <f>[12]Outubro!$H$27</f>
        <v>1.08</v>
      </c>
      <c r="Y16" s="15">
        <f>[12]Outubro!$H$28</f>
        <v>2.8800000000000003</v>
      </c>
      <c r="Z16" s="15">
        <f>[12]Outubro!$H$29</f>
        <v>12.6</v>
      </c>
      <c r="AA16" s="15">
        <f>[12]Outubro!$H$30</f>
        <v>20.16</v>
      </c>
      <c r="AB16" s="15">
        <f>[12]Outubro!$H$31</f>
        <v>29.880000000000003</v>
      </c>
      <c r="AC16" s="15">
        <f>[12]Outubro!$H$32</f>
        <v>1.08</v>
      </c>
      <c r="AD16" s="15">
        <f>[12]Outubro!$H$33</f>
        <v>16.559999999999999</v>
      </c>
      <c r="AE16" s="15">
        <f>[12]Outubro!$H$34</f>
        <v>19.8</v>
      </c>
      <c r="AF16" s="135">
        <f>[12]Outubro!$H$35</f>
        <v>2.16</v>
      </c>
      <c r="AG16" s="139">
        <f t="shared" si="2"/>
        <v>50.04</v>
      </c>
      <c r="AH16" s="89">
        <f t="shared" si="1"/>
        <v>14.307096774193552</v>
      </c>
    </row>
    <row r="17" spans="1:34" ht="17.100000000000001" customHeight="1" x14ac:dyDescent="0.2">
      <c r="A17" s="85" t="s">
        <v>8</v>
      </c>
      <c r="B17" s="82">
        <f>[13]Outubro!$H$5</f>
        <v>24.840000000000003</v>
      </c>
      <c r="C17" s="15">
        <f>[13]Outubro!$H$6</f>
        <v>24.840000000000003</v>
      </c>
      <c r="D17" s="15">
        <f>[13]Outubro!$H$7</f>
        <v>1.8</v>
      </c>
      <c r="E17" s="15">
        <f>[13]Outubro!$H$8</f>
        <v>18</v>
      </c>
      <c r="F17" s="15">
        <f>[13]Outubro!$H$9</f>
        <v>21.240000000000002</v>
      </c>
      <c r="G17" s="15">
        <f>[13]Outubro!$H$10</f>
        <v>19.440000000000001</v>
      </c>
      <c r="H17" s="15">
        <f>[13]Outubro!$H$11</f>
        <v>28.08</v>
      </c>
      <c r="I17" s="15">
        <f>[13]Outubro!$H$12</f>
        <v>28.44</v>
      </c>
      <c r="J17" s="15">
        <f>[13]Outubro!$H$13</f>
        <v>28.44</v>
      </c>
      <c r="K17" s="15">
        <f>[13]Outubro!$H$14</f>
        <v>18.720000000000002</v>
      </c>
      <c r="L17" s="15">
        <f>[13]Outubro!$H$15</f>
        <v>11.520000000000001</v>
      </c>
      <c r="M17" s="15">
        <f>[13]Outubro!$H$16</f>
        <v>19.440000000000001</v>
      </c>
      <c r="N17" s="15">
        <f>[13]Outubro!$H$17</f>
        <v>24.840000000000003</v>
      </c>
      <c r="O17" s="15">
        <f>[13]Outubro!$H$18</f>
        <v>16.559999999999999</v>
      </c>
      <c r="P17" s="15">
        <f>[13]Outubro!$H$19</f>
        <v>6.48</v>
      </c>
      <c r="Q17" s="15">
        <f>[13]Outubro!$H$20</f>
        <v>23.759999999999998</v>
      </c>
      <c r="R17" s="15">
        <f>[13]Outubro!$H$21</f>
        <v>22.32</v>
      </c>
      <c r="S17" s="15">
        <f>[13]Outubro!$H$22</f>
        <v>15.48</v>
      </c>
      <c r="T17" s="15">
        <f>[13]Outubro!$H$23</f>
        <v>49.680000000000007</v>
      </c>
      <c r="U17" s="15">
        <f>[13]Outubro!$H$24</f>
        <v>9</v>
      </c>
      <c r="V17" s="15">
        <f>[13]Outubro!$H$25</f>
        <v>27.720000000000002</v>
      </c>
      <c r="W17" s="15">
        <f>[13]Outubro!$H$26</f>
        <v>32.4</v>
      </c>
      <c r="X17" s="15">
        <f>[13]Outubro!$H$27</f>
        <v>12.24</v>
      </c>
      <c r="Y17" s="15">
        <f>[13]Outubro!$H$28</f>
        <v>16.920000000000002</v>
      </c>
      <c r="Z17" s="15">
        <f>[13]Outubro!$H$29</f>
        <v>34.92</v>
      </c>
      <c r="AA17" s="15">
        <f>[13]Outubro!$H$30</f>
        <v>23.040000000000003</v>
      </c>
      <c r="AB17" s="15">
        <f>[13]Outubro!$H$31</f>
        <v>24.840000000000003</v>
      </c>
      <c r="AC17" s="15">
        <f>[13]Outubro!$H$32</f>
        <v>12.6</v>
      </c>
      <c r="AD17" s="15">
        <f>[13]Outubro!$H$33</f>
        <v>14.04</v>
      </c>
      <c r="AE17" s="15">
        <f>[13]Outubro!$H$34</f>
        <v>36.72</v>
      </c>
      <c r="AF17" s="135">
        <f>[13]Outubro!$H$35</f>
        <v>7.9200000000000008</v>
      </c>
      <c r="AG17" s="139">
        <f t="shared" si="2"/>
        <v>49.680000000000007</v>
      </c>
      <c r="AH17" s="89">
        <f>AVERAGE(B17:AF17)</f>
        <v>21.170322580645159</v>
      </c>
    </row>
    <row r="18" spans="1:34" ht="17.100000000000001" customHeight="1" x14ac:dyDescent="0.2">
      <c r="A18" s="85" t="s">
        <v>9</v>
      </c>
      <c r="B18" s="82">
        <f>[14]Outubro!$H$5</f>
        <v>23.040000000000003</v>
      </c>
      <c r="C18" s="15">
        <f>[14]Outubro!$H$6</f>
        <v>21.6</v>
      </c>
      <c r="D18" s="15">
        <f>[14]Outubro!$H$7</f>
        <v>12.96</v>
      </c>
      <c r="E18" s="15">
        <f>[14]Outubro!$H$8</f>
        <v>18.720000000000002</v>
      </c>
      <c r="F18" s="15">
        <f>[14]Outubro!$H$9</f>
        <v>25.92</v>
      </c>
      <c r="G18" s="15">
        <f>[14]Outubro!$H$10</f>
        <v>17.64</v>
      </c>
      <c r="H18" s="15">
        <f>[14]Outubro!$H$11</f>
        <v>29.880000000000003</v>
      </c>
      <c r="I18" s="15">
        <f>[14]Outubro!$H$12</f>
        <v>19.079999999999998</v>
      </c>
      <c r="J18" s="15">
        <f>[14]Outubro!$H$13</f>
        <v>17.28</v>
      </c>
      <c r="K18" s="15">
        <f>[14]Outubro!$H$14</f>
        <v>20.16</v>
      </c>
      <c r="L18" s="15">
        <f>[14]Outubro!$H$15</f>
        <v>15.840000000000002</v>
      </c>
      <c r="M18" s="15">
        <f>[14]Outubro!$H$16</f>
        <v>20.52</v>
      </c>
      <c r="N18" s="15">
        <f>[14]Outubro!$H$17</f>
        <v>23.040000000000003</v>
      </c>
      <c r="O18" s="15">
        <f>[14]Outubro!$H$18</f>
        <v>23.400000000000002</v>
      </c>
      <c r="P18" s="15">
        <f>[14]Outubro!$H$19</f>
        <v>15.840000000000002</v>
      </c>
      <c r="Q18" s="15" t="str">
        <f>[14]Outubro!$H$20</f>
        <v>*</v>
      </c>
      <c r="R18" s="15" t="str">
        <f>[14]Outubro!$H$21</f>
        <v>*</v>
      </c>
      <c r="S18" s="15" t="str">
        <f>[14]Outubro!$H$22</f>
        <v>*</v>
      </c>
      <c r="T18" s="15" t="str">
        <f>[14]Outubro!$H$23</f>
        <v>*</v>
      </c>
      <c r="U18" s="15" t="str">
        <f>[14]Outubro!$H$24</f>
        <v>*</v>
      </c>
      <c r="V18" s="15" t="str">
        <f>[14]Outubro!$H$25</f>
        <v>*</v>
      </c>
      <c r="W18" s="15" t="str">
        <f>[14]Outubro!$H$26</f>
        <v>*</v>
      </c>
      <c r="X18" s="15" t="str">
        <f>[14]Outubro!$H$27</f>
        <v>*</v>
      </c>
      <c r="Y18" s="15" t="str">
        <f>[14]Outubro!$H$28</f>
        <v>*</v>
      </c>
      <c r="Z18" s="15" t="str">
        <f>[14]Outubro!$H$29</f>
        <v>*</v>
      </c>
      <c r="AA18" s="15" t="str">
        <f>[14]Outubro!$H$30</f>
        <v>*</v>
      </c>
      <c r="AB18" s="15" t="str">
        <f>[14]Outubro!$H$31</f>
        <v>*</v>
      </c>
      <c r="AC18" s="15" t="str">
        <f>[14]Outubro!$H$32</f>
        <v>*</v>
      </c>
      <c r="AD18" s="15" t="str">
        <f>[14]Outubro!$H$33</f>
        <v>*</v>
      </c>
      <c r="AE18" s="15" t="str">
        <f>[14]Outubro!$H$34</f>
        <v>*</v>
      </c>
      <c r="AF18" s="135" t="str">
        <f>[14]Outubro!$H$35</f>
        <v>*</v>
      </c>
      <c r="AG18" s="139">
        <f t="shared" si="2"/>
        <v>29.880000000000003</v>
      </c>
      <c r="AH18" s="89">
        <f t="shared" ref="AH18:AH30" si="3">AVERAGE(B18:AF18)</f>
        <v>20.327999999999999</v>
      </c>
    </row>
    <row r="19" spans="1:34" ht="17.100000000000001" customHeight="1" x14ac:dyDescent="0.2">
      <c r="A19" s="85" t="s">
        <v>44</v>
      </c>
      <c r="B19" s="82">
        <f>[15]Outubro!$H$5</f>
        <v>32.04</v>
      </c>
      <c r="C19" s="15">
        <f>[15]Outubro!$H$6</f>
        <v>10.8</v>
      </c>
      <c r="D19" s="15">
        <f>[15]Outubro!$H$7</f>
        <v>12.6</v>
      </c>
      <c r="E19" s="15">
        <f>[15]Outubro!$H$8</f>
        <v>14.04</v>
      </c>
      <c r="F19" s="15">
        <f>[15]Outubro!$H$9</f>
        <v>20.16</v>
      </c>
      <c r="G19" s="15">
        <f>[15]Outubro!$H$10</f>
        <v>14.04</v>
      </c>
      <c r="H19" s="15">
        <f>[15]Outubro!$H$11</f>
        <v>20.88</v>
      </c>
      <c r="I19" s="15">
        <f>[15]Outubro!$H$12</f>
        <v>15.840000000000002</v>
      </c>
      <c r="J19" s="15">
        <f>[15]Outubro!$H$13</f>
        <v>14.4</v>
      </c>
      <c r="K19" s="15">
        <f>[15]Outubro!$H$14</f>
        <v>13.68</v>
      </c>
      <c r="L19" s="15">
        <f>[15]Outubro!$H$15</f>
        <v>12.6</v>
      </c>
      <c r="M19" s="15">
        <f>[15]Outubro!$H$16</f>
        <v>14.04</v>
      </c>
      <c r="N19" s="15">
        <f>[15]Outubro!$H$17</f>
        <v>15.48</v>
      </c>
      <c r="O19" s="15">
        <f>[15]Outubro!$H$18</f>
        <v>15.48</v>
      </c>
      <c r="P19" s="15">
        <f>[15]Outubro!$H$19</f>
        <v>8.64</v>
      </c>
      <c r="Q19" s="15">
        <f>[15]Outubro!$H$20</f>
        <v>12.6</v>
      </c>
      <c r="R19" s="15">
        <f>[15]Outubro!$H$21</f>
        <v>15.48</v>
      </c>
      <c r="S19" s="15">
        <f>[15]Outubro!$H$22</f>
        <v>18.720000000000002</v>
      </c>
      <c r="T19" s="15">
        <f>[15]Outubro!$H$23</f>
        <v>12.96</v>
      </c>
      <c r="U19" s="15">
        <f>[15]Outubro!$H$24</f>
        <v>16.920000000000002</v>
      </c>
      <c r="V19" s="15">
        <f>[15]Outubro!$H$25</f>
        <v>18.720000000000002</v>
      </c>
      <c r="W19" s="15">
        <f>[15]Outubro!$H$26</f>
        <v>17.28</v>
      </c>
      <c r="X19" s="15">
        <f>[15]Outubro!$H$27</f>
        <v>9</v>
      </c>
      <c r="Y19" s="15">
        <f>[15]Outubro!$H$28</f>
        <v>10.8</v>
      </c>
      <c r="Z19" s="15">
        <f>[15]Outubro!$H$29</f>
        <v>12.96</v>
      </c>
      <c r="AA19" s="15">
        <f>[15]Outubro!$H$30</f>
        <v>24.840000000000003</v>
      </c>
      <c r="AB19" s="15">
        <f>[15]Outubro!$H$31</f>
        <v>18.720000000000002</v>
      </c>
      <c r="AC19" s="15">
        <f>[15]Outubro!$H$32</f>
        <v>15.840000000000002</v>
      </c>
      <c r="AD19" s="15">
        <f>[15]Outubro!$H$33</f>
        <v>19.440000000000001</v>
      </c>
      <c r="AE19" s="15">
        <f>[15]Outubro!$H$34</f>
        <v>14.04</v>
      </c>
      <c r="AF19" s="135">
        <f>[15]Outubro!$H$35</f>
        <v>9.3600000000000012</v>
      </c>
      <c r="AG19" s="139">
        <f t="shared" si="2"/>
        <v>32.04</v>
      </c>
      <c r="AH19" s="89">
        <f t="shared" si="3"/>
        <v>15.561290322580646</v>
      </c>
    </row>
    <row r="20" spans="1:34" ht="17.100000000000001" customHeight="1" x14ac:dyDescent="0.2">
      <c r="A20" s="85" t="s">
        <v>10</v>
      </c>
      <c r="B20" s="82">
        <f>[16]Outubro!$H$5</f>
        <v>24.840000000000003</v>
      </c>
      <c r="C20" s="15">
        <f>[16]Outubro!$H$6</f>
        <v>23.759999999999998</v>
      </c>
      <c r="D20" s="15">
        <f>[16]Outubro!$H$7</f>
        <v>7.9200000000000008</v>
      </c>
      <c r="E20" s="15">
        <f>[16]Outubro!$H$8</f>
        <v>16.559999999999999</v>
      </c>
      <c r="F20" s="15">
        <f>[16]Outubro!$H$9</f>
        <v>22.32</v>
      </c>
      <c r="G20" s="15">
        <f>[16]Outubro!$H$10</f>
        <v>15.840000000000002</v>
      </c>
      <c r="H20" s="15">
        <f>[16]Outubro!$H$11</f>
        <v>16.920000000000002</v>
      </c>
      <c r="I20" s="15">
        <f>[16]Outubro!$H$12</f>
        <v>20.16</v>
      </c>
      <c r="J20" s="15">
        <f>[16]Outubro!$H$13</f>
        <v>14.4</v>
      </c>
      <c r="K20" s="15">
        <f>[16]Outubro!$H$14</f>
        <v>14.4</v>
      </c>
      <c r="L20" s="15">
        <f>[16]Outubro!$H$15</f>
        <v>9</v>
      </c>
      <c r="M20" s="15">
        <f>[16]Outubro!$H$16</f>
        <v>17.64</v>
      </c>
      <c r="N20" s="15">
        <f>[16]Outubro!$H$17</f>
        <v>18.720000000000002</v>
      </c>
      <c r="O20" s="15">
        <f>[16]Outubro!$H$18</f>
        <v>14.04</v>
      </c>
      <c r="P20" s="15">
        <f>[16]Outubro!$H$19</f>
        <v>5.4</v>
      </c>
      <c r="Q20" s="15">
        <f>[16]Outubro!$H$20</f>
        <v>13.32</v>
      </c>
      <c r="R20" s="15">
        <f>[16]Outubro!$H$21</f>
        <v>15.840000000000002</v>
      </c>
      <c r="S20" s="15">
        <f>[16]Outubro!$H$22</f>
        <v>15.120000000000001</v>
      </c>
      <c r="T20" s="15">
        <f>[16]Outubro!$H$23</f>
        <v>29.52</v>
      </c>
      <c r="U20" s="15">
        <f>[16]Outubro!$H$24</f>
        <v>21.240000000000002</v>
      </c>
      <c r="V20" s="15">
        <f>[16]Outubro!$H$25</f>
        <v>13.68</v>
      </c>
      <c r="W20" s="15">
        <f>[16]Outubro!$H$26</f>
        <v>11.879999999999999</v>
      </c>
      <c r="X20" s="15">
        <f>[16]Outubro!$H$27</f>
        <v>10.44</v>
      </c>
      <c r="Y20" s="15">
        <f>[16]Outubro!$H$28</f>
        <v>8.64</v>
      </c>
      <c r="Z20" s="15">
        <f>[16]Outubro!$H$29</f>
        <v>19.079999999999998</v>
      </c>
      <c r="AA20" s="15">
        <f>[16]Outubro!$H$30</f>
        <v>17.64</v>
      </c>
      <c r="AB20" s="15">
        <f>[16]Outubro!$H$31</f>
        <v>18.36</v>
      </c>
      <c r="AC20" s="15">
        <f>[16]Outubro!$H$32</f>
        <v>10.08</v>
      </c>
      <c r="AD20" s="15">
        <f>[16]Outubro!$H$33</f>
        <v>15.120000000000001</v>
      </c>
      <c r="AE20" s="15">
        <f>[16]Outubro!$H$34</f>
        <v>19.8</v>
      </c>
      <c r="AF20" s="135">
        <f>[16]Outubro!$H$35</f>
        <v>11.16</v>
      </c>
      <c r="AG20" s="139">
        <f>MAX(B20:AF20)</f>
        <v>29.52</v>
      </c>
      <c r="AH20" s="89">
        <f t="shared" si="3"/>
        <v>15.898064516129033</v>
      </c>
    </row>
    <row r="21" spans="1:34" ht="17.100000000000001" customHeight="1" x14ac:dyDescent="0.2">
      <c r="A21" s="85" t="s">
        <v>11</v>
      </c>
      <c r="B21" s="82">
        <f>[17]Outubro!$H$5</f>
        <v>23.400000000000002</v>
      </c>
      <c r="C21" s="15">
        <f>[17]Outubro!$H$6</f>
        <v>11.879999999999999</v>
      </c>
      <c r="D21" s="15">
        <f>[17]Outubro!$H$7</f>
        <v>3.6</v>
      </c>
      <c r="E21" s="15">
        <f>[17]Outubro!$H$8</f>
        <v>10.44</v>
      </c>
      <c r="F21" s="15">
        <f>[17]Outubro!$H$9</f>
        <v>7.9200000000000008</v>
      </c>
      <c r="G21" s="15">
        <f>[17]Outubro!$H$10</f>
        <v>6.12</v>
      </c>
      <c r="H21" s="15">
        <f>[17]Outubro!$H$11</f>
        <v>19.440000000000001</v>
      </c>
      <c r="I21" s="15">
        <f>[17]Outubro!$H$12</f>
        <v>15.840000000000002</v>
      </c>
      <c r="J21" s="15">
        <f>[17]Outubro!$H$13</f>
        <v>17.28</v>
      </c>
      <c r="K21" s="15">
        <f>[17]Outubro!$H$14</f>
        <v>3.6</v>
      </c>
      <c r="L21" s="15">
        <f>[17]Outubro!$H$15</f>
        <v>8.64</v>
      </c>
      <c r="M21" s="15">
        <f>[17]Outubro!$H$16</f>
        <v>7.5600000000000005</v>
      </c>
      <c r="N21" s="15">
        <f>[17]Outubro!$H$17</f>
        <v>11.520000000000001</v>
      </c>
      <c r="O21" s="15">
        <f>[17]Outubro!$H$18</f>
        <v>17.28</v>
      </c>
      <c r="P21" s="15">
        <f>[17]Outubro!$H$19</f>
        <v>7.2</v>
      </c>
      <c r="Q21" s="15">
        <f>[17]Outubro!$H$20</f>
        <v>14.04</v>
      </c>
      <c r="R21" s="15">
        <f>[17]Outubro!$H$21</f>
        <v>12.24</v>
      </c>
      <c r="S21" s="15">
        <f>[17]Outubro!$H$22</f>
        <v>8.2799999999999994</v>
      </c>
      <c r="T21" s="15">
        <f>[17]Outubro!$H$23</f>
        <v>26.28</v>
      </c>
      <c r="U21" s="15">
        <f>[17]Outubro!$H$24</f>
        <v>10.08</v>
      </c>
      <c r="V21" s="15">
        <f>[17]Outubro!$H$25</f>
        <v>9</v>
      </c>
      <c r="W21" s="15">
        <f>[17]Outubro!$H$26</f>
        <v>12.96</v>
      </c>
      <c r="X21" s="15">
        <f>[17]Outubro!$H$27</f>
        <v>7.2</v>
      </c>
      <c r="Y21" s="15">
        <f>[17]Outubro!$H$28</f>
        <v>11.520000000000001</v>
      </c>
      <c r="Z21" s="15">
        <f>[17]Outubro!$H$29</f>
        <v>13.32</v>
      </c>
      <c r="AA21" s="15">
        <f>[17]Outubro!$H$30</f>
        <v>15.840000000000002</v>
      </c>
      <c r="AB21" s="15">
        <f>[17]Outubro!$H$31</f>
        <v>28.8</v>
      </c>
      <c r="AC21" s="15">
        <f>[17]Outubro!$H$32</f>
        <v>13.68</v>
      </c>
      <c r="AD21" s="15">
        <f>[17]Outubro!$H$33</f>
        <v>7.9200000000000008</v>
      </c>
      <c r="AE21" s="15">
        <f>[17]Outubro!$H$34</f>
        <v>25.56</v>
      </c>
      <c r="AF21" s="135">
        <f>[17]Outubro!$H$35</f>
        <v>9.3600000000000012</v>
      </c>
      <c r="AG21" s="139">
        <f>MAX(B21:AF21)</f>
        <v>28.8</v>
      </c>
      <c r="AH21" s="89">
        <f t="shared" si="3"/>
        <v>12.832258064516129</v>
      </c>
    </row>
    <row r="22" spans="1:34" ht="17.100000000000001" customHeight="1" x14ac:dyDescent="0.2">
      <c r="A22" s="85" t="s">
        <v>12</v>
      </c>
      <c r="B22" s="82">
        <f>[18]Outubro!$H$5</f>
        <v>25.56</v>
      </c>
      <c r="C22" s="15">
        <f>[18]Outubro!$H$6</f>
        <v>10.08</v>
      </c>
      <c r="D22" s="15">
        <f>[18]Outubro!$H$7</f>
        <v>9.7200000000000006</v>
      </c>
      <c r="E22" s="15">
        <f>[18]Outubro!$H$8</f>
        <v>12.96</v>
      </c>
      <c r="F22" s="15">
        <f>[18]Outubro!$H$9</f>
        <v>17.28</v>
      </c>
      <c r="G22" s="15">
        <f>[18]Outubro!$H$10</f>
        <v>11.16</v>
      </c>
      <c r="H22" s="15">
        <f>[18]Outubro!$H$11</f>
        <v>13.32</v>
      </c>
      <c r="I22" s="15">
        <f>[18]Outubro!$H$12</f>
        <v>8.64</v>
      </c>
      <c r="J22" s="15">
        <f>[18]Outubro!$H$13</f>
        <v>12.24</v>
      </c>
      <c r="K22" s="15">
        <f>[18]Outubro!$H$14</f>
        <v>14.04</v>
      </c>
      <c r="L22" s="15">
        <f>[18]Outubro!$H$15</f>
        <v>11.879999999999999</v>
      </c>
      <c r="M22" s="15">
        <f>[18]Outubro!$H$16</f>
        <v>14.4</v>
      </c>
      <c r="N22" s="15">
        <f>[18]Outubro!$H$17</f>
        <v>15.120000000000001</v>
      </c>
      <c r="O22" s="15">
        <f>[18]Outubro!$H$18</f>
        <v>15.48</v>
      </c>
      <c r="P22" s="15">
        <f>[18]Outubro!$H$19</f>
        <v>11.879999999999999</v>
      </c>
      <c r="Q22" s="15">
        <f>[18]Outubro!$H$20</f>
        <v>3.6</v>
      </c>
      <c r="R22" s="15">
        <f>[18]Outubro!$H$21</f>
        <v>9</v>
      </c>
      <c r="S22" s="15">
        <f>[18]Outubro!$H$22</f>
        <v>15.840000000000002</v>
      </c>
      <c r="T22" s="15">
        <f>[18]Outubro!$H$23</f>
        <v>20.52</v>
      </c>
      <c r="U22" s="15">
        <f>[18]Outubro!$H$24</f>
        <v>11.520000000000001</v>
      </c>
      <c r="V22" s="15">
        <f>[18]Outubro!$H$25</f>
        <v>10.8</v>
      </c>
      <c r="W22" s="15">
        <f>[18]Outubro!$H$26</f>
        <v>15.840000000000002</v>
      </c>
      <c r="X22" s="15">
        <f>[18]Outubro!$H$27</f>
        <v>6.84</v>
      </c>
      <c r="Y22" s="15">
        <f>[18]Outubro!$H$28</f>
        <v>5.7600000000000007</v>
      </c>
      <c r="Z22" s="15">
        <f>[18]Outubro!$H$29</f>
        <v>5.4</v>
      </c>
      <c r="AA22" s="15">
        <f>[18]Outubro!$H$30</f>
        <v>11.520000000000001</v>
      </c>
      <c r="AB22" s="15">
        <f>[18]Outubro!$H$31</f>
        <v>16.2</v>
      </c>
      <c r="AC22" s="15">
        <f>[18]Outubro!$H$32</f>
        <v>14.04</v>
      </c>
      <c r="AD22" s="15">
        <f>[18]Outubro!$H$33</f>
        <v>16.2</v>
      </c>
      <c r="AE22" s="15">
        <f>[18]Outubro!$H$34</f>
        <v>12.96</v>
      </c>
      <c r="AF22" s="135">
        <f>[18]Outubro!$H$35</f>
        <v>9.3600000000000012</v>
      </c>
      <c r="AG22" s="139">
        <f>MAX(B22:AF22)</f>
        <v>25.56</v>
      </c>
      <c r="AH22" s="89">
        <f t="shared" si="3"/>
        <v>12.55354838709677</v>
      </c>
    </row>
    <row r="23" spans="1:34" ht="17.100000000000001" customHeight="1" x14ac:dyDescent="0.2">
      <c r="A23" s="85" t="s">
        <v>13</v>
      </c>
      <c r="B23" s="82">
        <f>[19]Outubro!$H$5</f>
        <v>33.119999999999997</v>
      </c>
      <c r="C23" s="15">
        <f>[19]Outubro!$H$6</f>
        <v>25.92</v>
      </c>
      <c r="D23" s="15">
        <f>[19]Outubro!$H$7</f>
        <v>14.76</v>
      </c>
      <c r="E23" s="15">
        <f>[19]Outubro!$H$8</f>
        <v>7.5600000000000005</v>
      </c>
      <c r="F23" s="15">
        <f>[19]Outubro!$H$9</f>
        <v>28.08</v>
      </c>
      <c r="G23" s="15">
        <f>[19]Outubro!$H$10</f>
        <v>19.440000000000001</v>
      </c>
      <c r="H23" s="15">
        <f>[19]Outubro!$H$11</f>
        <v>28.44</v>
      </c>
      <c r="I23" s="15">
        <f>[19]Outubro!$H$12</f>
        <v>10.44</v>
      </c>
      <c r="J23" s="15">
        <f>[19]Outubro!$H$13</f>
        <v>17.28</v>
      </c>
      <c r="K23" s="15">
        <f>[19]Outubro!$H$14</f>
        <v>14.4</v>
      </c>
      <c r="L23" s="15">
        <f>[19]Outubro!$H$15</f>
        <v>16.2</v>
      </c>
      <c r="M23" s="15">
        <f>[19]Outubro!$H$16</f>
        <v>18.36</v>
      </c>
      <c r="N23" s="15">
        <f>[19]Outubro!$H$17</f>
        <v>25.92</v>
      </c>
      <c r="O23" s="15">
        <f>[19]Outubro!$H$18</f>
        <v>23.040000000000003</v>
      </c>
      <c r="P23" s="15">
        <f>[19]Outubro!$H$19</f>
        <v>13.32</v>
      </c>
      <c r="Q23" s="15">
        <f>[19]Outubro!$H$20</f>
        <v>8.2799999999999994</v>
      </c>
      <c r="R23" s="15">
        <f>[19]Outubro!$H$21</f>
        <v>14.04</v>
      </c>
      <c r="S23" s="15">
        <f>[19]Outubro!$H$22</f>
        <v>19.079999999999998</v>
      </c>
      <c r="T23" s="15">
        <f>[19]Outubro!$H$23</f>
        <v>16.920000000000002</v>
      </c>
      <c r="U23" s="15">
        <f>[19]Outubro!$H$24</f>
        <v>29.880000000000003</v>
      </c>
      <c r="V23" s="15">
        <f>[19]Outubro!$H$25</f>
        <v>9.7200000000000006</v>
      </c>
      <c r="W23" s="15">
        <f>[19]Outubro!$H$26</f>
        <v>19.440000000000001</v>
      </c>
      <c r="X23" s="15">
        <f>[19]Outubro!$H$27</f>
        <v>0</v>
      </c>
      <c r="Y23" s="15">
        <f>[19]Outubro!$H$28</f>
        <v>1.8</v>
      </c>
      <c r="Z23" s="15">
        <f>[19]Outubro!$H$29</f>
        <v>12.24</v>
      </c>
      <c r="AA23" s="15">
        <f>[19]Outubro!$H$30</f>
        <v>15.840000000000002</v>
      </c>
      <c r="AB23" s="15">
        <f>[19]Outubro!$H$31</f>
        <v>25.2</v>
      </c>
      <c r="AC23" s="15">
        <f>[19]Outubro!$H$32</f>
        <v>36.36</v>
      </c>
      <c r="AD23" s="15">
        <f>[19]Outubro!$H$33</f>
        <v>20.88</v>
      </c>
      <c r="AE23" s="15">
        <f>[19]Outubro!$H$34</f>
        <v>28.08</v>
      </c>
      <c r="AF23" s="135">
        <f>[19]Outubro!$H$35</f>
        <v>19.079999999999998</v>
      </c>
      <c r="AG23" s="139">
        <f>MAX(B23:AF23)</f>
        <v>36.36</v>
      </c>
      <c r="AH23" s="89">
        <f t="shared" si="3"/>
        <v>18.487741935483875</v>
      </c>
    </row>
    <row r="24" spans="1:34" ht="17.100000000000001" customHeight="1" x14ac:dyDescent="0.2">
      <c r="A24" s="85" t="s">
        <v>14</v>
      </c>
      <c r="B24" s="82">
        <f>[20]Outubro!$H$5</f>
        <v>20.52</v>
      </c>
      <c r="C24" s="15">
        <f>[20]Outubro!$H$6</f>
        <v>23.759999999999998</v>
      </c>
      <c r="D24" s="15">
        <f>[20]Outubro!$H$7</f>
        <v>17.28</v>
      </c>
      <c r="E24" s="15">
        <f>[20]Outubro!$H$8</f>
        <v>12.6</v>
      </c>
      <c r="F24" s="15">
        <f>[20]Outubro!$H$9</f>
        <v>20.52</v>
      </c>
      <c r="G24" s="15">
        <f>[20]Outubro!$H$10</f>
        <v>16.920000000000002</v>
      </c>
      <c r="H24" s="15">
        <f>[20]Outubro!$H$11</f>
        <v>25.56</v>
      </c>
      <c r="I24" s="15">
        <f>[20]Outubro!$H$12</f>
        <v>21.96</v>
      </c>
      <c r="J24" s="15">
        <f>[20]Outubro!$H$13</f>
        <v>17.64</v>
      </c>
      <c r="K24" s="15">
        <f>[20]Outubro!$H$14</f>
        <v>15.840000000000002</v>
      </c>
      <c r="L24" s="15">
        <f>[20]Outubro!$H$15</f>
        <v>14.4</v>
      </c>
      <c r="M24" s="15">
        <f>[20]Outubro!$H$16</f>
        <v>15.840000000000002</v>
      </c>
      <c r="N24" s="15">
        <f>[20]Outubro!$H$17</f>
        <v>13.68</v>
      </c>
      <c r="O24" s="15">
        <f>[20]Outubro!$H$18</f>
        <v>18.36</v>
      </c>
      <c r="P24" s="15">
        <f>[20]Outubro!$H$19</f>
        <v>19.8</v>
      </c>
      <c r="Q24" s="15">
        <f>[20]Outubro!$H$20</f>
        <v>17.28</v>
      </c>
      <c r="R24" s="15">
        <f>[20]Outubro!$H$21</f>
        <v>17.28</v>
      </c>
      <c r="S24" s="15">
        <f>[20]Outubro!$H$22</f>
        <v>20.52</v>
      </c>
      <c r="T24" s="15">
        <f>[20]Outubro!$H$23</f>
        <v>21.240000000000002</v>
      </c>
      <c r="U24" s="15">
        <f>[20]Outubro!$H$24</f>
        <v>23.040000000000003</v>
      </c>
      <c r="V24" s="15">
        <f>[20]Outubro!$H$25</f>
        <v>16.559999999999999</v>
      </c>
      <c r="W24" s="15">
        <f>[20]Outubro!$H$26</f>
        <v>25.56</v>
      </c>
      <c r="X24" s="15">
        <f>[20]Outubro!$H$27</f>
        <v>15.120000000000001</v>
      </c>
      <c r="Y24" s="15">
        <f>[20]Outubro!$H$28</f>
        <v>14.4</v>
      </c>
      <c r="Z24" s="15">
        <f>[20]Outubro!$H$29</f>
        <v>17.28</v>
      </c>
      <c r="AA24" s="15">
        <f>[20]Outubro!$H$30</f>
        <v>24.840000000000003</v>
      </c>
      <c r="AB24" s="15">
        <f>[20]Outubro!$H$31</f>
        <v>33.840000000000003</v>
      </c>
      <c r="AC24" s="15">
        <f>[20]Outubro!$H$32</f>
        <v>20.88</v>
      </c>
      <c r="AD24" s="15">
        <f>[20]Outubro!$H$33</f>
        <v>30.240000000000002</v>
      </c>
      <c r="AE24" s="15">
        <f>[20]Outubro!$H$34</f>
        <v>24.840000000000003</v>
      </c>
      <c r="AF24" s="135">
        <f>[20]Outubro!$H$35</f>
        <v>13.32</v>
      </c>
      <c r="AG24" s="139">
        <f>MAX(B24:AF24)</f>
        <v>33.840000000000003</v>
      </c>
      <c r="AH24" s="89">
        <f t="shared" si="3"/>
        <v>19.707096774193555</v>
      </c>
    </row>
    <row r="25" spans="1:34" ht="17.100000000000001" customHeight="1" x14ac:dyDescent="0.2">
      <c r="A25" s="85" t="s">
        <v>15</v>
      </c>
      <c r="B25" s="82">
        <f>[21]Outubro!$H$5</f>
        <v>22.32</v>
      </c>
      <c r="C25" s="15">
        <f>[21]Outubro!$H$6</f>
        <v>19.079999999999998</v>
      </c>
      <c r="D25" s="15">
        <f>[21]Outubro!$H$7</f>
        <v>11.879999999999999</v>
      </c>
      <c r="E25" s="15">
        <f>[21]Outubro!$H$8</f>
        <v>24.840000000000003</v>
      </c>
      <c r="F25" s="15">
        <f>[21]Outubro!$H$9</f>
        <v>20.52</v>
      </c>
      <c r="G25" s="15">
        <f>[21]Outubro!$H$10</f>
        <v>16.920000000000002</v>
      </c>
      <c r="H25" s="15">
        <f>[21]Outubro!$H$11</f>
        <v>24.12</v>
      </c>
      <c r="I25" s="15">
        <f>[21]Outubro!$H$12</f>
        <v>26.64</v>
      </c>
      <c r="J25" s="15">
        <f>[21]Outubro!$H$13</f>
        <v>15.120000000000001</v>
      </c>
      <c r="K25" s="15">
        <f>[21]Outubro!$H$14</f>
        <v>17.28</v>
      </c>
      <c r="L25" s="15">
        <f>[21]Outubro!$H$15</f>
        <v>15.48</v>
      </c>
      <c r="M25" s="15">
        <f>[21]Outubro!$H$16</f>
        <v>15.840000000000002</v>
      </c>
      <c r="N25" s="15">
        <f>[21]Outubro!$H$17</f>
        <v>19.8</v>
      </c>
      <c r="O25" s="15">
        <f>[21]Outubro!$H$18</f>
        <v>22.32</v>
      </c>
      <c r="P25" s="15">
        <f>[21]Outubro!$H$19</f>
        <v>11.16</v>
      </c>
      <c r="Q25" s="15">
        <f>[21]Outubro!$H$20</f>
        <v>19.440000000000001</v>
      </c>
      <c r="R25" s="15">
        <f>[21]Outubro!$H$21</f>
        <v>25.2</v>
      </c>
      <c r="S25" s="15">
        <f>[21]Outubro!$H$22</f>
        <v>18</v>
      </c>
      <c r="T25" s="15">
        <f>[21]Outubro!$H$23</f>
        <v>29.880000000000003</v>
      </c>
      <c r="U25" s="15">
        <f>[21]Outubro!$H$24</f>
        <v>15.120000000000001</v>
      </c>
      <c r="V25" s="15">
        <f>[21]Outubro!$H$25</f>
        <v>14.76</v>
      </c>
      <c r="W25" s="15">
        <f>[21]Outubro!$H$26</f>
        <v>19.440000000000001</v>
      </c>
      <c r="X25" s="15">
        <f>[21]Outubro!$H$27</f>
        <v>15.48</v>
      </c>
      <c r="Y25" s="15">
        <f>[21]Outubro!$H$28</f>
        <v>19.8</v>
      </c>
      <c r="Z25" s="15">
        <f>[21]Outubro!$H$29</f>
        <v>18</v>
      </c>
      <c r="AA25" s="15">
        <f>[21]Outubro!$H$30</f>
        <v>24.840000000000003</v>
      </c>
      <c r="AB25" s="15">
        <f>[21]Outubro!$H$31</f>
        <v>26.64</v>
      </c>
      <c r="AC25" s="15">
        <f>[21]Outubro!$H$32</f>
        <v>11.879999999999999</v>
      </c>
      <c r="AD25" s="15">
        <f>[21]Outubro!$H$33</f>
        <v>15.840000000000002</v>
      </c>
      <c r="AE25" s="15">
        <f>[21]Outubro!$H$34</f>
        <v>21.240000000000002</v>
      </c>
      <c r="AF25" s="135">
        <f>[21]Outubro!$H$35</f>
        <v>15.120000000000001</v>
      </c>
      <c r="AG25" s="139">
        <f t="shared" ref="AG25:AG32" si="4">MAX(B25:AF25)</f>
        <v>29.880000000000003</v>
      </c>
      <c r="AH25" s="89">
        <f t="shared" si="3"/>
        <v>19.161290322580648</v>
      </c>
    </row>
    <row r="26" spans="1:34" ht="17.100000000000001" customHeight="1" x14ac:dyDescent="0.2">
      <c r="A26" s="85" t="s">
        <v>16</v>
      </c>
      <c r="B26" s="82">
        <f>[22]Outubro!$H$5</f>
        <v>22.68</v>
      </c>
      <c r="C26" s="15">
        <f>[22]Outubro!$H$6</f>
        <v>19.440000000000001</v>
      </c>
      <c r="D26" s="15">
        <f>[22]Outubro!$H$7</f>
        <v>13.68</v>
      </c>
      <c r="E26" s="15">
        <f>[22]Outubro!$H$8</f>
        <v>14.76</v>
      </c>
      <c r="F26" s="15">
        <f>[22]Outubro!$H$9</f>
        <v>21.96</v>
      </c>
      <c r="G26" s="15">
        <f>[22]Outubro!$H$10</f>
        <v>18</v>
      </c>
      <c r="H26" s="15">
        <f>[22]Outubro!$H$11</f>
        <v>11.879999999999999</v>
      </c>
      <c r="I26" s="15">
        <f>[22]Outubro!$H$12</f>
        <v>17.64</v>
      </c>
      <c r="J26" s="15">
        <f>[22]Outubro!$H$13</f>
        <v>15.48</v>
      </c>
      <c r="K26" s="15">
        <f>[22]Outubro!$H$14</f>
        <v>14.76</v>
      </c>
      <c r="L26" s="15">
        <f>[22]Outubro!$H$15</f>
        <v>13.68</v>
      </c>
      <c r="M26" s="15">
        <f>[22]Outubro!$H$16</f>
        <v>14.4</v>
      </c>
      <c r="N26" s="15">
        <f>[22]Outubro!$H$17</f>
        <v>18.720000000000002</v>
      </c>
      <c r="O26" s="15">
        <f>[22]Outubro!$H$18</f>
        <v>16.559999999999999</v>
      </c>
      <c r="P26" s="15">
        <f>[22]Outubro!$H$19</f>
        <v>15.48</v>
      </c>
      <c r="Q26" s="15">
        <f>[22]Outubro!$H$20</f>
        <v>13.32</v>
      </c>
      <c r="R26" s="15">
        <f>[22]Outubro!$H$21</f>
        <v>16.559999999999999</v>
      </c>
      <c r="S26" s="15">
        <f>[22]Outubro!$H$22</f>
        <v>19.440000000000001</v>
      </c>
      <c r="T26" s="15">
        <f>[22]Outubro!$H$23</f>
        <v>28.44</v>
      </c>
      <c r="U26" s="15">
        <f>[22]Outubro!$H$24</f>
        <v>17.28</v>
      </c>
      <c r="V26" s="15">
        <f>[22]Outubro!$H$25</f>
        <v>15.120000000000001</v>
      </c>
      <c r="W26" s="15">
        <f>[22]Outubro!$H$26</f>
        <v>21.240000000000002</v>
      </c>
      <c r="X26" s="15">
        <f>[22]Outubro!$H$27</f>
        <v>13.68</v>
      </c>
      <c r="Y26" s="15">
        <f>[22]Outubro!$H$28</f>
        <v>12.24</v>
      </c>
      <c r="Z26" s="15">
        <f>[22]Outubro!$H$29</f>
        <v>14.04</v>
      </c>
      <c r="AA26" s="15">
        <f>[22]Outubro!$H$30</f>
        <v>27.720000000000002</v>
      </c>
      <c r="AB26" s="15">
        <f>[22]Outubro!$H$31</f>
        <v>25.2</v>
      </c>
      <c r="AC26" s="15">
        <f>[22]Outubro!$H$32</f>
        <v>11.520000000000001</v>
      </c>
      <c r="AD26" s="15">
        <f>[22]Outubro!$H$33</f>
        <v>17.28</v>
      </c>
      <c r="AE26" s="15">
        <f>[22]Outubro!$H$34</f>
        <v>27</v>
      </c>
      <c r="AF26" s="135">
        <f>[22]Outubro!$H$35</f>
        <v>17.64</v>
      </c>
      <c r="AG26" s="139">
        <f t="shared" si="4"/>
        <v>28.44</v>
      </c>
      <c r="AH26" s="89">
        <f t="shared" si="3"/>
        <v>17.64</v>
      </c>
    </row>
    <row r="27" spans="1:34" ht="17.100000000000001" customHeight="1" x14ac:dyDescent="0.2">
      <c r="A27" s="85" t="s">
        <v>17</v>
      </c>
      <c r="B27" s="82">
        <f>[23]Outubro!$H$5</f>
        <v>32.4</v>
      </c>
      <c r="C27" s="15">
        <f>[23]Outubro!$H$6</f>
        <v>19.079999999999998</v>
      </c>
      <c r="D27" s="15">
        <f>[23]Outubro!$H$7</f>
        <v>9.7200000000000006</v>
      </c>
      <c r="E27" s="15">
        <f>[23]Outubro!$H$8</f>
        <v>15.48</v>
      </c>
      <c r="F27" s="15">
        <f>[23]Outubro!$H$9</f>
        <v>28.44</v>
      </c>
      <c r="G27" s="15">
        <f>[23]Outubro!$H$10</f>
        <v>20.52</v>
      </c>
      <c r="H27" s="15">
        <f>[23]Outubro!$H$11</f>
        <v>23.759999999999998</v>
      </c>
      <c r="I27" s="15">
        <f>[23]Outubro!$H$12</f>
        <v>19.440000000000001</v>
      </c>
      <c r="J27" s="15">
        <f>[23]Outubro!$H$13</f>
        <v>16.2</v>
      </c>
      <c r="K27" s="15">
        <f>[23]Outubro!$H$14</f>
        <v>26.64</v>
      </c>
      <c r="L27" s="15">
        <f>[23]Outubro!$H$15</f>
        <v>12.24</v>
      </c>
      <c r="M27" s="15">
        <f>[23]Outubro!$H$16</f>
        <v>24.48</v>
      </c>
      <c r="N27" s="15">
        <f>[23]Outubro!$H$17</f>
        <v>30.6</v>
      </c>
      <c r="O27" s="15">
        <f>[23]Outubro!$H$18</f>
        <v>21.96</v>
      </c>
      <c r="P27" s="15">
        <f>[23]Outubro!$H$19</f>
        <v>14.04</v>
      </c>
      <c r="Q27" s="15">
        <f>[23]Outubro!$H$20</f>
        <v>15.120000000000001</v>
      </c>
      <c r="R27" s="15">
        <f>[23]Outubro!$H$21</f>
        <v>13.32</v>
      </c>
      <c r="S27" s="15">
        <f>[23]Outubro!$H$22</f>
        <v>25.56</v>
      </c>
      <c r="T27" s="15">
        <f>[23]Outubro!$H$23</f>
        <v>36.36</v>
      </c>
      <c r="U27" s="15">
        <f>[23]Outubro!$H$24</f>
        <v>23.040000000000003</v>
      </c>
      <c r="V27" s="15">
        <f>[23]Outubro!$H$25</f>
        <v>21.96</v>
      </c>
      <c r="W27" s="15">
        <f>[23]Outubro!$H$26</f>
        <v>21.96</v>
      </c>
      <c r="X27" s="15">
        <f>[23]Outubro!$H$27</f>
        <v>7.5600000000000005</v>
      </c>
      <c r="Y27" s="15">
        <f>[23]Outubro!$H$28</f>
        <v>11.520000000000001</v>
      </c>
      <c r="Z27" s="15">
        <f>[23]Outubro!$H$29</f>
        <v>15.840000000000002</v>
      </c>
      <c r="AA27" s="15">
        <f>[23]Outubro!$H$30</f>
        <v>23.040000000000003</v>
      </c>
      <c r="AB27" s="15">
        <f>[23]Outubro!$H$31</f>
        <v>39.96</v>
      </c>
      <c r="AC27" s="15">
        <f>[23]Outubro!$H$32</f>
        <v>23.400000000000002</v>
      </c>
      <c r="AD27" s="15">
        <f>[23]Outubro!$H$33</f>
        <v>18.36</v>
      </c>
      <c r="AE27" s="15">
        <f>[23]Outubro!$H$34</f>
        <v>33.119999999999997</v>
      </c>
      <c r="AF27" s="135">
        <f>[23]Outubro!$H$35</f>
        <v>10.08</v>
      </c>
      <c r="AG27" s="139">
        <f t="shared" si="4"/>
        <v>39.96</v>
      </c>
      <c r="AH27" s="89">
        <f t="shared" si="3"/>
        <v>21.13548387096774</v>
      </c>
    </row>
    <row r="28" spans="1:34" ht="17.100000000000001" customHeight="1" x14ac:dyDescent="0.2">
      <c r="A28" s="85" t="s">
        <v>18</v>
      </c>
      <c r="B28" s="82">
        <f>[24]Outubro!$H$5</f>
        <v>23.400000000000002</v>
      </c>
      <c r="C28" s="15">
        <f>[24]Outubro!$H$6</f>
        <v>38.159999999999997</v>
      </c>
      <c r="D28" s="15">
        <f>[24]Outubro!$H$7</f>
        <v>24.48</v>
      </c>
      <c r="E28" s="15">
        <f>[24]Outubro!$H$8</f>
        <v>18.720000000000002</v>
      </c>
      <c r="F28" s="15">
        <f>[24]Outubro!$H$9</f>
        <v>21.96</v>
      </c>
      <c r="G28" s="15">
        <f>[24]Outubro!$H$10</f>
        <v>23.040000000000003</v>
      </c>
      <c r="H28" s="15">
        <f>[24]Outubro!$H$11</f>
        <v>12.24</v>
      </c>
      <c r="I28" s="15">
        <f>[24]Outubro!$H$12</f>
        <v>10.44</v>
      </c>
      <c r="J28" s="15">
        <f>[24]Outubro!$H$13</f>
        <v>19.8</v>
      </c>
      <c r="K28" s="15">
        <f>[24]Outubro!$H$14</f>
        <v>17.28</v>
      </c>
      <c r="L28" s="15">
        <f>[24]Outubro!$H$15</f>
        <v>11.520000000000001</v>
      </c>
      <c r="M28" s="15">
        <f>[24]Outubro!$H$16</f>
        <v>19.079999999999998</v>
      </c>
      <c r="N28" s="15">
        <f>[24]Outubro!$H$17</f>
        <v>33.119999999999997</v>
      </c>
      <c r="O28" s="15">
        <f>[24]Outubro!$H$18</f>
        <v>25.92</v>
      </c>
      <c r="P28" s="15">
        <f>[24]Outubro!$H$19</f>
        <v>20.52</v>
      </c>
      <c r="Q28" s="15">
        <f>[24]Outubro!$H$20</f>
        <v>17.28</v>
      </c>
      <c r="R28" s="15">
        <f>[24]Outubro!$H$21</f>
        <v>23.040000000000003</v>
      </c>
      <c r="S28" s="15">
        <f>[24]Outubro!$H$22</f>
        <v>45.72</v>
      </c>
      <c r="T28" s="15">
        <f>[24]Outubro!$H$23</f>
        <v>27.36</v>
      </c>
      <c r="U28" s="15">
        <f>[24]Outubro!$H$24</f>
        <v>26.28</v>
      </c>
      <c r="V28" s="15">
        <f>[24]Outubro!$H$25</f>
        <v>2.52</v>
      </c>
      <c r="W28" s="15">
        <f>[24]Outubro!$H$26</f>
        <v>13.68</v>
      </c>
      <c r="X28" s="15">
        <f>[24]Outubro!$H$27</f>
        <v>10.8</v>
      </c>
      <c r="Y28" s="15">
        <f>[24]Outubro!$H$28</f>
        <v>11.879999999999999</v>
      </c>
      <c r="Z28" s="15">
        <f>[24]Outubro!$H$29</f>
        <v>12.24</v>
      </c>
      <c r="AA28" s="15">
        <f>[24]Outubro!$H$30</f>
        <v>24.840000000000003</v>
      </c>
      <c r="AB28" s="15">
        <f>[24]Outubro!$H$31</f>
        <v>40.680000000000007</v>
      </c>
      <c r="AC28" s="15">
        <f>[24]Outubro!$H$32</f>
        <v>37.800000000000004</v>
      </c>
      <c r="AD28" s="15">
        <f>[24]Outubro!$H$33</f>
        <v>7.5600000000000005</v>
      </c>
      <c r="AE28" s="15">
        <f>[24]Outubro!$H$34</f>
        <v>36.36</v>
      </c>
      <c r="AF28" s="135">
        <f>[24]Outubro!$H$35</f>
        <v>2.16</v>
      </c>
      <c r="AG28" s="139">
        <f t="shared" si="4"/>
        <v>45.72</v>
      </c>
      <c r="AH28" s="89">
        <f t="shared" si="3"/>
        <v>21.286451612903221</v>
      </c>
    </row>
    <row r="29" spans="1:34" ht="17.100000000000001" customHeight="1" x14ac:dyDescent="0.2">
      <c r="A29" s="85" t="s">
        <v>19</v>
      </c>
      <c r="B29" s="82">
        <f>[25]Outubro!$H$5</f>
        <v>27.36</v>
      </c>
      <c r="C29" s="15">
        <f>[25]Outubro!$H$6</f>
        <v>12.96</v>
      </c>
      <c r="D29" s="15">
        <f>[25]Outubro!$H$7</f>
        <v>1.4400000000000002</v>
      </c>
      <c r="E29" s="15">
        <f>[25]Outubro!$H$8</f>
        <v>20.16</v>
      </c>
      <c r="F29" s="15">
        <f>[25]Outubro!$H$9</f>
        <v>26.28</v>
      </c>
      <c r="G29" s="15">
        <f>[25]Outubro!$H$10</f>
        <v>18.720000000000002</v>
      </c>
      <c r="H29" s="15">
        <f>[25]Outubro!$H$11</f>
        <v>23.400000000000002</v>
      </c>
      <c r="I29" s="15">
        <f>[25]Outubro!$H$12</f>
        <v>27.720000000000002</v>
      </c>
      <c r="J29" s="15">
        <f>[25]Outubro!$H$13</f>
        <v>23.400000000000002</v>
      </c>
      <c r="K29" s="15">
        <f>[25]Outubro!$H$14</f>
        <v>12.96</v>
      </c>
      <c r="L29" s="15">
        <f>[25]Outubro!$H$15</f>
        <v>30.240000000000002</v>
      </c>
      <c r="M29" s="15">
        <f>[25]Outubro!$H$16</f>
        <v>16.920000000000002</v>
      </c>
      <c r="N29" s="15">
        <f>[25]Outubro!$H$17</f>
        <v>3.6</v>
      </c>
      <c r="O29" s="15">
        <f>[25]Outubro!$H$18</f>
        <v>7.2</v>
      </c>
      <c r="P29" s="15">
        <f>[25]Outubro!$H$19</f>
        <v>6.48</v>
      </c>
      <c r="Q29" s="15">
        <f>[25]Outubro!$H$20</f>
        <v>15.840000000000002</v>
      </c>
      <c r="R29" s="15">
        <f>[25]Outubro!$H$21</f>
        <v>24.12</v>
      </c>
      <c r="S29" s="15">
        <f>[25]Outubro!$H$22</f>
        <v>22.32</v>
      </c>
      <c r="T29" s="15">
        <f>[25]Outubro!$H$23</f>
        <v>38.519999999999996</v>
      </c>
      <c r="U29" s="15">
        <f>[25]Outubro!$H$24</f>
        <v>14.76</v>
      </c>
      <c r="V29" s="15">
        <f>[25]Outubro!$H$25</f>
        <v>14.4</v>
      </c>
      <c r="W29" s="15">
        <f>[25]Outubro!$H$26</f>
        <v>16.559999999999999</v>
      </c>
      <c r="X29" s="15">
        <f>[25]Outubro!$H$27</f>
        <v>8.64</v>
      </c>
      <c r="Y29" s="15">
        <f>[25]Outubro!$H$28</f>
        <v>16.920000000000002</v>
      </c>
      <c r="Z29" s="15">
        <f>[25]Outubro!$H$29</f>
        <v>29.880000000000003</v>
      </c>
      <c r="AA29" s="15">
        <f>[25]Outubro!$H$30</f>
        <v>21.6</v>
      </c>
      <c r="AB29" s="15">
        <f>[25]Outubro!$H$31</f>
        <v>11.520000000000001</v>
      </c>
      <c r="AC29" s="15">
        <f>[25]Outubro!$H$32</f>
        <v>11.16</v>
      </c>
      <c r="AD29" s="15">
        <f>[25]Outubro!$H$33</f>
        <v>12.96</v>
      </c>
      <c r="AE29" s="15">
        <f>[25]Outubro!$H$34</f>
        <v>20.88</v>
      </c>
      <c r="AF29" s="135">
        <f>[25]Outubro!$H$35</f>
        <v>14.04</v>
      </c>
      <c r="AG29" s="139">
        <f t="shared" si="4"/>
        <v>38.519999999999996</v>
      </c>
      <c r="AH29" s="89">
        <f>AVERAGE(B29:AF29)</f>
        <v>17.837419354838708</v>
      </c>
    </row>
    <row r="30" spans="1:34" ht="17.100000000000001" customHeight="1" x14ac:dyDescent="0.2">
      <c r="A30" s="85" t="s">
        <v>31</v>
      </c>
      <c r="B30" s="82">
        <f>[26]Outubro!$H$5</f>
        <v>27.720000000000002</v>
      </c>
      <c r="C30" s="15">
        <f>[26]Outubro!$H$6</f>
        <v>17.28</v>
      </c>
      <c r="D30" s="15">
        <f>[26]Outubro!$H$7</f>
        <v>11.16</v>
      </c>
      <c r="E30" s="15">
        <f>[26]Outubro!$H$8</f>
        <v>13.68</v>
      </c>
      <c r="F30" s="15">
        <f>[26]Outubro!$H$9</f>
        <v>20.52</v>
      </c>
      <c r="G30" s="15">
        <f>[26]Outubro!$H$10</f>
        <v>16.2</v>
      </c>
      <c r="H30" s="15">
        <f>[26]Outubro!$H$11</f>
        <v>17.64</v>
      </c>
      <c r="I30" s="15">
        <f>[26]Outubro!$H$12</f>
        <v>24.840000000000003</v>
      </c>
      <c r="J30" s="15">
        <f>[26]Outubro!$H$13</f>
        <v>14.04</v>
      </c>
      <c r="K30" s="15">
        <f>[26]Outubro!$H$14</f>
        <v>16.559999999999999</v>
      </c>
      <c r="L30" s="15">
        <f>[26]Outubro!$H$15</f>
        <v>14.4</v>
      </c>
      <c r="M30" s="15">
        <f>[26]Outubro!$H$16</f>
        <v>25.56</v>
      </c>
      <c r="N30" s="15">
        <f>[26]Outubro!$H$17</f>
        <v>14.76</v>
      </c>
      <c r="O30" s="15">
        <f>[26]Outubro!$H$18</f>
        <v>14.76</v>
      </c>
      <c r="P30" s="15">
        <f>[26]Outubro!$H$19</f>
        <v>13.68</v>
      </c>
      <c r="Q30" s="15">
        <f>[26]Outubro!$H$20</f>
        <v>16.2</v>
      </c>
      <c r="R30" s="15">
        <f>[26]Outubro!$H$21</f>
        <v>14.4</v>
      </c>
      <c r="S30" s="15">
        <f>[26]Outubro!$H$22</f>
        <v>16.559999999999999</v>
      </c>
      <c r="T30" s="15">
        <f>[26]Outubro!$H$23</f>
        <v>22.32</v>
      </c>
      <c r="U30" s="15">
        <f>[26]Outubro!$H$24</f>
        <v>19.079999999999998</v>
      </c>
      <c r="V30" s="15">
        <f>[26]Outubro!$H$25</f>
        <v>14.4</v>
      </c>
      <c r="W30" s="15">
        <f>[26]Outubro!$H$26</f>
        <v>17.28</v>
      </c>
      <c r="X30" s="15">
        <f>[26]Outubro!$H$27</f>
        <v>9.3600000000000012</v>
      </c>
      <c r="Y30" s="15">
        <f>[26]Outubro!$H$28</f>
        <v>13.32</v>
      </c>
      <c r="Z30" s="15">
        <f>[26]Outubro!$H$29</f>
        <v>21.6</v>
      </c>
      <c r="AA30" s="15">
        <f>[26]Outubro!$H$30</f>
        <v>16.920000000000002</v>
      </c>
      <c r="AB30" s="15">
        <f>[26]Outubro!$H$31</f>
        <v>23.400000000000002</v>
      </c>
      <c r="AC30" s="15">
        <f>[26]Outubro!$H$32</f>
        <v>20.52</v>
      </c>
      <c r="AD30" s="15">
        <f>[26]Outubro!$H$33</f>
        <v>15.48</v>
      </c>
      <c r="AE30" s="15">
        <f>[26]Outubro!$H$34</f>
        <v>31.680000000000003</v>
      </c>
      <c r="AF30" s="135">
        <f>[26]Outubro!$H$35</f>
        <v>16.559999999999999</v>
      </c>
      <c r="AG30" s="139">
        <f t="shared" si="4"/>
        <v>31.680000000000003</v>
      </c>
      <c r="AH30" s="89">
        <f t="shared" si="3"/>
        <v>17.802580645161285</v>
      </c>
    </row>
    <row r="31" spans="1:34" ht="17.100000000000001" customHeight="1" x14ac:dyDescent="0.2">
      <c r="A31" s="85" t="s">
        <v>46</v>
      </c>
      <c r="B31" s="82">
        <f>[27]Outubro!$H$5</f>
        <v>31.680000000000003</v>
      </c>
      <c r="C31" s="15">
        <f>[27]Outubro!$H$6</f>
        <v>33.840000000000003</v>
      </c>
      <c r="D31" s="15">
        <f>[27]Outubro!$H$7</f>
        <v>18.36</v>
      </c>
      <c r="E31" s="15">
        <f>[27]Outubro!$H$8</f>
        <v>20.16</v>
      </c>
      <c r="F31" s="15">
        <f>[27]Outubro!$H$9</f>
        <v>24.840000000000003</v>
      </c>
      <c r="G31" s="15">
        <f>[27]Outubro!$H$10</f>
        <v>23.759999999999998</v>
      </c>
      <c r="H31" s="15">
        <f>[27]Outubro!$H$11</f>
        <v>23.759999999999998</v>
      </c>
      <c r="I31" s="15">
        <f>[27]Outubro!$H$12</f>
        <v>14.4</v>
      </c>
      <c r="J31" s="15">
        <f>[27]Outubro!$H$13</f>
        <v>24.840000000000003</v>
      </c>
      <c r="K31" s="15">
        <f>[27]Outubro!$H$14</f>
        <v>24.48</v>
      </c>
      <c r="L31" s="15">
        <f>[27]Outubro!$H$15</f>
        <v>19.440000000000001</v>
      </c>
      <c r="M31" s="15">
        <f>[27]Outubro!$H$16</f>
        <v>14.04</v>
      </c>
      <c r="N31" s="15">
        <f>[27]Outubro!$H$17</f>
        <v>28.08</v>
      </c>
      <c r="O31" s="15">
        <f>[27]Outubro!$H$18</f>
        <v>18.720000000000002</v>
      </c>
      <c r="P31" s="15">
        <f>[27]Outubro!$H$19</f>
        <v>18</v>
      </c>
      <c r="Q31" s="15">
        <f>[27]Outubro!$H$20</f>
        <v>18.720000000000002</v>
      </c>
      <c r="R31" s="15">
        <f>[27]Outubro!$H$21</f>
        <v>23.759999999999998</v>
      </c>
      <c r="S31" s="15">
        <f>[27]Outubro!$H$22</f>
        <v>13.32</v>
      </c>
      <c r="T31" s="15">
        <f>[27]Outubro!$H$23</f>
        <v>17.64</v>
      </c>
      <c r="U31" s="15">
        <f>[27]Outubro!$H$24</f>
        <v>18</v>
      </c>
      <c r="V31" s="15">
        <f>[27]Outubro!$H$25</f>
        <v>12.24</v>
      </c>
      <c r="W31" s="15">
        <f>[27]Outubro!$H$26</f>
        <v>24.12</v>
      </c>
      <c r="X31" s="15">
        <f>[27]Outubro!$H$27</f>
        <v>17.28</v>
      </c>
      <c r="Y31" s="15">
        <f>[27]Outubro!$H$28</f>
        <v>16.559999999999999</v>
      </c>
      <c r="Z31" s="15">
        <f>[27]Outubro!$H$29</f>
        <v>14.4</v>
      </c>
      <c r="AA31" s="15">
        <f>[27]Outubro!$H$30</f>
        <v>15.840000000000002</v>
      </c>
      <c r="AB31" s="15">
        <f>[27]Outubro!$H$31</f>
        <v>34.200000000000003</v>
      </c>
      <c r="AC31" s="15">
        <f>[27]Outubro!$H$32</f>
        <v>29.52</v>
      </c>
      <c r="AD31" s="15">
        <f>[27]Outubro!$H$33</f>
        <v>19.8</v>
      </c>
      <c r="AE31" s="15">
        <f>[27]Outubro!$H$34</f>
        <v>26.28</v>
      </c>
      <c r="AF31" s="135">
        <f>[27]Outubro!$H$35</f>
        <v>35.28</v>
      </c>
      <c r="AG31" s="139">
        <f>MAX(B31:AF31)</f>
        <v>35.28</v>
      </c>
      <c r="AH31" s="89">
        <f>AVERAGE(B31:AF31)</f>
        <v>21.785806451612903</v>
      </c>
    </row>
    <row r="32" spans="1:34" ht="17.100000000000001" customHeight="1" thickBot="1" x14ac:dyDescent="0.25">
      <c r="A32" s="105" t="s">
        <v>20</v>
      </c>
      <c r="B32" s="86" t="str">
        <f>[28]Outubro!$H$5</f>
        <v>*</v>
      </c>
      <c r="C32" s="87">
        <f>[28]Outubro!$H$6</f>
        <v>13.68</v>
      </c>
      <c r="D32" s="87">
        <f>[28]Outubro!$H$7</f>
        <v>11.520000000000001</v>
      </c>
      <c r="E32" s="87">
        <f>[28]Outubro!$H$8</f>
        <v>12.24</v>
      </c>
      <c r="F32" s="87">
        <f>[28]Outubro!$H$9</f>
        <v>12.24</v>
      </c>
      <c r="G32" s="87">
        <f>[28]Outubro!$H$10</f>
        <v>15.120000000000001</v>
      </c>
      <c r="H32" s="87">
        <f>[28]Outubro!$H$11</f>
        <v>20.16</v>
      </c>
      <c r="I32" s="87">
        <f>[28]Outubro!$H$12</f>
        <v>19.8</v>
      </c>
      <c r="J32" s="87">
        <f>[28]Outubro!$H$13</f>
        <v>9.7200000000000006</v>
      </c>
      <c r="K32" s="87">
        <f>[28]Outubro!$H$14</f>
        <v>11.879999999999999</v>
      </c>
      <c r="L32" s="87">
        <f>[28]Outubro!$H$15</f>
        <v>7.5600000000000005</v>
      </c>
      <c r="M32" s="87">
        <f>[28]Outubro!$H$16</f>
        <v>12.6</v>
      </c>
      <c r="N32" s="87">
        <f>[28]Outubro!$H$17</f>
        <v>7.5600000000000005</v>
      </c>
      <c r="O32" s="87">
        <f>[28]Outubro!$H$18</f>
        <v>14.4</v>
      </c>
      <c r="P32" s="87">
        <f>[28]Outubro!$H$19</f>
        <v>13.32</v>
      </c>
      <c r="Q32" s="87">
        <f>[28]Outubro!$H$20</f>
        <v>11.16</v>
      </c>
      <c r="R32" s="87">
        <f>[28]Outubro!$H$21</f>
        <v>14.4</v>
      </c>
      <c r="S32" s="87">
        <f>[28]Outubro!$H$22</f>
        <v>16.2</v>
      </c>
      <c r="T32" s="87">
        <f>[28]Outubro!$H$23</f>
        <v>25.2</v>
      </c>
      <c r="U32" s="87">
        <f>[28]Outubro!$H$24</f>
        <v>12.6</v>
      </c>
      <c r="V32" s="87">
        <f>[28]Outubro!$H$25</f>
        <v>10.08</v>
      </c>
      <c r="W32" s="87">
        <f>[28]Outubro!$H$26</f>
        <v>21.6</v>
      </c>
      <c r="X32" s="87">
        <f>[28]Outubro!$H$27</f>
        <v>9.3600000000000012</v>
      </c>
      <c r="Y32" s="87">
        <f>[28]Outubro!$H$28</f>
        <v>7.2</v>
      </c>
      <c r="Z32" s="87">
        <f>[28]Outubro!$H$29</f>
        <v>7.9200000000000008</v>
      </c>
      <c r="AA32" s="87">
        <f>[28]Outubro!$H$30</f>
        <v>18</v>
      </c>
      <c r="AB32" s="87">
        <f>[28]Outubro!$H$31</f>
        <v>17.64</v>
      </c>
      <c r="AC32" s="87">
        <f>[28]Outubro!$H$32</f>
        <v>14.4</v>
      </c>
      <c r="AD32" s="87">
        <f>[28]Outubro!$H$33</f>
        <v>12.6</v>
      </c>
      <c r="AE32" s="87">
        <f>[28]Outubro!$H$34</f>
        <v>17.64</v>
      </c>
      <c r="AF32" s="136">
        <f>[28]Outubro!$H$35</f>
        <v>10.08</v>
      </c>
      <c r="AG32" s="141">
        <f t="shared" si="4"/>
        <v>25.2</v>
      </c>
      <c r="AH32" s="90">
        <f>AVERAGE(B32:AF32)</f>
        <v>13.595999999999998</v>
      </c>
    </row>
    <row r="33" spans="1:37" s="5" customFormat="1" ht="17.100000000000001" customHeight="1" thickBot="1" x14ac:dyDescent="0.25">
      <c r="A33" s="118" t="s">
        <v>33</v>
      </c>
      <c r="B33" s="119">
        <f t="shared" ref="B33:AG33" si="5">MAX(B5:B32)</f>
        <v>50.04</v>
      </c>
      <c r="C33" s="120">
        <f t="shared" si="5"/>
        <v>38.159999999999997</v>
      </c>
      <c r="D33" s="120">
        <f t="shared" si="5"/>
        <v>27.36</v>
      </c>
      <c r="E33" s="120">
        <f t="shared" si="5"/>
        <v>25.56</v>
      </c>
      <c r="F33" s="120">
        <f t="shared" si="5"/>
        <v>28.44</v>
      </c>
      <c r="G33" s="120">
        <f t="shared" si="5"/>
        <v>23.759999999999998</v>
      </c>
      <c r="H33" s="120">
        <f t="shared" si="5"/>
        <v>41.76</v>
      </c>
      <c r="I33" s="120">
        <f t="shared" si="5"/>
        <v>35.28</v>
      </c>
      <c r="J33" s="120">
        <f t="shared" si="5"/>
        <v>28.44</v>
      </c>
      <c r="K33" s="120">
        <f t="shared" si="5"/>
        <v>26.64</v>
      </c>
      <c r="L33" s="120">
        <f t="shared" si="5"/>
        <v>30.240000000000002</v>
      </c>
      <c r="M33" s="120">
        <f t="shared" si="5"/>
        <v>25.56</v>
      </c>
      <c r="N33" s="120">
        <f t="shared" si="5"/>
        <v>33.119999999999997</v>
      </c>
      <c r="O33" s="120">
        <f t="shared" si="5"/>
        <v>30.96</v>
      </c>
      <c r="P33" s="120">
        <f t="shared" si="5"/>
        <v>23.759999999999998</v>
      </c>
      <c r="Q33" s="120">
        <f t="shared" si="5"/>
        <v>28.8</v>
      </c>
      <c r="R33" s="120">
        <f t="shared" si="5"/>
        <v>36.36</v>
      </c>
      <c r="S33" s="120">
        <f t="shared" si="5"/>
        <v>45.72</v>
      </c>
      <c r="T33" s="120">
        <f t="shared" si="5"/>
        <v>49.680000000000007</v>
      </c>
      <c r="U33" s="120">
        <f t="shared" si="5"/>
        <v>30.96</v>
      </c>
      <c r="V33" s="120">
        <f t="shared" si="5"/>
        <v>48.6</v>
      </c>
      <c r="W33" s="120">
        <f t="shared" si="5"/>
        <v>35.28</v>
      </c>
      <c r="X33" s="120">
        <f t="shared" si="5"/>
        <v>26.28</v>
      </c>
      <c r="Y33" s="120">
        <f t="shared" si="5"/>
        <v>23.400000000000002</v>
      </c>
      <c r="Z33" s="120">
        <f t="shared" si="5"/>
        <v>34.92</v>
      </c>
      <c r="AA33" s="120">
        <f t="shared" si="5"/>
        <v>29.880000000000003</v>
      </c>
      <c r="AB33" s="120">
        <f t="shared" si="5"/>
        <v>40.680000000000007</v>
      </c>
      <c r="AC33" s="120">
        <f t="shared" si="5"/>
        <v>37.800000000000004</v>
      </c>
      <c r="AD33" s="120">
        <f t="shared" si="5"/>
        <v>30.240000000000002</v>
      </c>
      <c r="AE33" s="120">
        <f t="shared" si="5"/>
        <v>38.519999999999996</v>
      </c>
      <c r="AF33" s="187">
        <f t="shared" si="5"/>
        <v>35.28</v>
      </c>
      <c r="AG33" s="186">
        <f t="shared" si="5"/>
        <v>50.04</v>
      </c>
      <c r="AH33" s="179">
        <f>AVERAGE(AH5:AH32)</f>
        <v>18.091237327188942</v>
      </c>
    </row>
    <row r="34" spans="1:37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</row>
    <row r="35" spans="1:37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</row>
    <row r="36" spans="1:37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7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7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127"/>
      <c r="AK38" s="17" t="s">
        <v>49</v>
      </c>
    </row>
    <row r="46" spans="1:37" x14ac:dyDescent="0.2">
      <c r="C46" s="3" t="s">
        <v>49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workbookViewId="0">
      <selection activeCell="AJ9" sqref="AJ9"/>
    </sheetView>
  </sheetViews>
  <sheetFormatPr defaultRowHeight="12.75" x14ac:dyDescent="0.2"/>
  <cols>
    <col min="1" max="1" width="23.57031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3.140625" style="2" bestFit="1" customWidth="1"/>
    <col min="33" max="33" width="18.140625" style="6" bestFit="1" customWidth="1"/>
    <col min="34" max="34" width="9.140625" style="1"/>
  </cols>
  <sheetData>
    <row r="1" spans="1:36" ht="20.100000000000001" customHeight="1" thickBot="1" x14ac:dyDescent="0.25">
      <c r="A1" s="209" t="s">
        <v>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1"/>
    </row>
    <row r="2" spans="1:36" s="4" customFormat="1" ht="16.5" customHeight="1" thickBot="1" x14ac:dyDescent="0.25">
      <c r="A2" s="212" t="s">
        <v>21</v>
      </c>
      <c r="B2" s="206" t="s">
        <v>130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47"/>
      <c r="AH2" s="7"/>
    </row>
    <row r="3" spans="1:36" s="5" customFormat="1" ht="12" customHeight="1" thickBot="1" x14ac:dyDescent="0.25">
      <c r="A3" s="213"/>
      <c r="B3" s="221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97" t="s">
        <v>131</v>
      </c>
      <c r="AH3" s="10"/>
    </row>
    <row r="4" spans="1:36" s="5" customFormat="1" ht="13.5" customHeight="1" thickBot="1" x14ac:dyDescent="0.25">
      <c r="A4" s="240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98" t="s">
        <v>37</v>
      </c>
      <c r="AH4" s="10"/>
    </row>
    <row r="5" spans="1:36" s="5" customFormat="1" ht="13.5" customHeight="1" x14ac:dyDescent="0.2">
      <c r="A5" s="84" t="s">
        <v>42</v>
      </c>
      <c r="B5" s="100" t="str">
        <f>[1]Outubro!$I$5</f>
        <v>L</v>
      </c>
      <c r="C5" s="95" t="str">
        <f>[1]Outubro!$I$6</f>
        <v>O</v>
      </c>
      <c r="D5" s="95" t="str">
        <f>[1]Outubro!$I$7</f>
        <v>O</v>
      </c>
      <c r="E5" s="95" t="str">
        <f>[1]Outubro!$I$8</f>
        <v>O</v>
      </c>
      <c r="F5" s="95" t="str">
        <f>[1]Outubro!$I$9</f>
        <v>SE</v>
      </c>
      <c r="G5" s="95" t="str">
        <f>[1]Outubro!$I$10</f>
        <v>SE</v>
      </c>
      <c r="H5" s="95" t="str">
        <f>[1]Outubro!$I$11</f>
        <v>SO</v>
      </c>
      <c r="I5" s="95" t="str">
        <f>[1]Outubro!$I$12</f>
        <v>O</v>
      </c>
      <c r="J5" s="95" t="str">
        <f>[1]Outubro!$I$13</f>
        <v>NO</v>
      </c>
      <c r="K5" s="95" t="str">
        <f>[1]Outubro!$I$14</f>
        <v>O</v>
      </c>
      <c r="L5" s="95" t="str">
        <f>[1]Outubro!$I$15</f>
        <v>L</v>
      </c>
      <c r="M5" s="95" t="str">
        <f>[1]Outubro!$I$16</f>
        <v>SE</v>
      </c>
      <c r="N5" s="95" t="str">
        <f>[1]Outubro!$I$17</f>
        <v>*</v>
      </c>
      <c r="O5" s="95" t="str">
        <f>[1]Outubro!$I$18</f>
        <v>*</v>
      </c>
      <c r="P5" s="95" t="str">
        <f>[1]Outubro!$I$19</f>
        <v>*</v>
      </c>
      <c r="Q5" s="95" t="str">
        <f>[1]Outubro!$I$20</f>
        <v>*</v>
      </c>
      <c r="R5" s="95" t="str">
        <f>[1]Outubro!$I$21</f>
        <v>*</v>
      </c>
      <c r="S5" s="95" t="str">
        <f>[1]Outubro!$I$22</f>
        <v>*</v>
      </c>
      <c r="T5" s="95" t="str">
        <f>[1]Outubro!$I$23</f>
        <v>*</v>
      </c>
      <c r="U5" s="95" t="str">
        <f>[1]Outubro!$I$24</f>
        <v>*</v>
      </c>
      <c r="V5" s="95" t="str">
        <f>[1]Outubro!$I$25</f>
        <v>*</v>
      </c>
      <c r="W5" s="95" t="str">
        <f>[1]Outubro!$I$26</f>
        <v>*</v>
      </c>
      <c r="X5" s="95" t="str">
        <f>[1]Outubro!$I$27</f>
        <v>*</v>
      </c>
      <c r="Y5" s="95" t="str">
        <f>[1]Outubro!$I$28</f>
        <v>*</v>
      </c>
      <c r="Z5" s="95" t="str">
        <f>[1]Outubro!$I$29</f>
        <v>*</v>
      </c>
      <c r="AA5" s="95" t="str">
        <f>[1]Outubro!$I$30</f>
        <v>*</v>
      </c>
      <c r="AB5" s="95" t="str">
        <f>[1]Outubro!$I$31</f>
        <v>*</v>
      </c>
      <c r="AC5" s="95" t="str">
        <f>[1]Outubro!$I$32</f>
        <v>*</v>
      </c>
      <c r="AD5" s="95" t="str">
        <f>[1]Outubro!$I$33</f>
        <v>*</v>
      </c>
      <c r="AE5" s="95" t="str">
        <f>[1]Outubro!$I$34</f>
        <v>*</v>
      </c>
      <c r="AF5" s="96" t="str">
        <f>[1]Outubro!$I$35</f>
        <v>*</v>
      </c>
      <c r="AG5" s="110" t="str">
        <f>[1]Outubro!$I$36</f>
        <v>O</v>
      </c>
      <c r="AH5" s="10"/>
    </row>
    <row r="6" spans="1:36" s="1" customFormat="1" ht="12.75" customHeight="1" x14ac:dyDescent="0.2">
      <c r="A6" s="85" t="s">
        <v>0</v>
      </c>
      <c r="B6" s="82" t="str">
        <f>[2]Outubro!$I$5</f>
        <v>SO</v>
      </c>
      <c r="C6" s="15" t="str">
        <f>[2]Outubro!$I$6</f>
        <v>SO</v>
      </c>
      <c r="D6" s="15" t="str">
        <f>[2]Outubro!$I$7</f>
        <v>SO</v>
      </c>
      <c r="E6" s="15" t="str">
        <f>[2]Outubro!$I$8</f>
        <v>SO</v>
      </c>
      <c r="F6" s="15" t="str">
        <f>[2]Outubro!$I$9</f>
        <v>SO</v>
      </c>
      <c r="G6" s="15" t="str">
        <f>[2]Outubro!$I$10</f>
        <v>SO</v>
      </c>
      <c r="H6" s="15" t="str">
        <f>[2]Outubro!$I$11</f>
        <v>SO</v>
      </c>
      <c r="I6" s="15" t="str">
        <f>[2]Outubro!$I$12</f>
        <v>SO</v>
      </c>
      <c r="J6" s="15" t="str">
        <f>[2]Outubro!$I$13</f>
        <v>SO</v>
      </c>
      <c r="K6" s="15" t="str">
        <f>[2]Outubro!$I$14</f>
        <v>SO</v>
      </c>
      <c r="L6" s="15" t="str">
        <f>[2]Outubro!$I$15</f>
        <v>SO</v>
      </c>
      <c r="M6" s="15" t="str">
        <f>[2]Outubro!$I$16</f>
        <v>SO</v>
      </c>
      <c r="N6" s="15" t="str">
        <f>[2]Outubro!$I$17</f>
        <v>SO</v>
      </c>
      <c r="O6" s="15" t="str">
        <f>[2]Outubro!$I$18</f>
        <v>SO</v>
      </c>
      <c r="P6" s="15" t="str">
        <f>[2]Outubro!$I$19</f>
        <v>SO</v>
      </c>
      <c r="Q6" s="15" t="str">
        <f>[2]Outubro!$I$20</f>
        <v>SO</v>
      </c>
      <c r="R6" s="15" t="str">
        <f>[2]Outubro!$I$21</f>
        <v>SO</v>
      </c>
      <c r="S6" s="15" t="str">
        <f>[2]Outubro!$I$22</f>
        <v>SO</v>
      </c>
      <c r="T6" s="53" t="str">
        <f>[2]Outubro!$I$23</f>
        <v>SO</v>
      </c>
      <c r="U6" s="53" t="str">
        <f>[2]Outubro!$I$24</f>
        <v>SO</v>
      </c>
      <c r="V6" s="53" t="str">
        <f>[2]Outubro!$I$25</f>
        <v>SO</v>
      </c>
      <c r="W6" s="53" t="str">
        <f>[2]Outubro!$I$26</f>
        <v>SO</v>
      </c>
      <c r="X6" s="53" t="str">
        <f>[2]Outubro!$I$27</f>
        <v>SO</v>
      </c>
      <c r="Y6" s="53" t="str">
        <f>[2]Outubro!$I$28</f>
        <v>SO</v>
      </c>
      <c r="Z6" s="53" t="str">
        <f>[2]Outubro!$I$29</f>
        <v>SO</v>
      </c>
      <c r="AA6" s="53" t="str">
        <f>[2]Outubro!$I$30</f>
        <v>SO</v>
      </c>
      <c r="AB6" s="53" t="str">
        <f>[2]Outubro!$I$31</f>
        <v>SO</v>
      </c>
      <c r="AC6" s="53" t="str">
        <f>[2]Outubro!$I$32</f>
        <v>SO</v>
      </c>
      <c r="AD6" s="53" t="str">
        <f>[2]Outubro!$I$33</f>
        <v>SO</v>
      </c>
      <c r="AE6" s="53" t="str">
        <f>[2]Outubro!$I$34</f>
        <v>SO</v>
      </c>
      <c r="AF6" s="106" t="str">
        <f>[2]Outubro!$I$35</f>
        <v>SO</v>
      </c>
      <c r="AG6" s="111" t="str">
        <f>[2]Outubro!$I$36</f>
        <v>SO</v>
      </c>
      <c r="AH6" s="2"/>
    </row>
    <row r="7" spans="1:36" ht="12" customHeight="1" x14ac:dyDescent="0.2">
      <c r="A7" s="85" t="s">
        <v>1</v>
      </c>
      <c r="B7" s="82" t="str">
        <f>[3]Outubro!$I$5</f>
        <v>N</v>
      </c>
      <c r="C7" s="15" t="str">
        <f>[3]Outubro!$I$6</f>
        <v>S</v>
      </c>
      <c r="D7" s="15" t="str">
        <f>[3]Outubro!$I$7</f>
        <v>SE</v>
      </c>
      <c r="E7" s="15" t="str">
        <f>[3]Outubro!$I$8</f>
        <v>S</v>
      </c>
      <c r="F7" s="15" t="str">
        <f>[3]Outubro!$I$9</f>
        <v>SE</v>
      </c>
      <c r="G7" s="15" t="str">
        <f>[3]Outubro!$I$10</f>
        <v>SE</v>
      </c>
      <c r="H7" s="15" t="str">
        <f>[3]Outubro!$I$11</f>
        <v>L</v>
      </c>
      <c r="I7" s="15" t="str">
        <f>[3]Outubro!$I$12</f>
        <v>L</v>
      </c>
      <c r="J7" s="15" t="str">
        <f>[3]Outubro!$I$13</f>
        <v>NO</v>
      </c>
      <c r="K7" s="15" t="str">
        <f>[3]Outubro!$I$14</f>
        <v>NO</v>
      </c>
      <c r="L7" s="15" t="str">
        <f>[3]Outubro!$I$15</f>
        <v>NO</v>
      </c>
      <c r="M7" s="15" t="str">
        <f>[3]Outubro!$I$16</f>
        <v>SE</v>
      </c>
      <c r="N7" s="15" t="str">
        <f>[3]Outubro!$I$17</f>
        <v>SO</v>
      </c>
      <c r="O7" s="15" t="str">
        <f>[3]Outubro!$I$18</f>
        <v>SO</v>
      </c>
      <c r="P7" s="15" t="str">
        <f>[3]Outubro!$I$19</f>
        <v>S</v>
      </c>
      <c r="Q7" s="15" t="str">
        <f>[3]Outubro!$I$20</f>
        <v>SE</v>
      </c>
      <c r="R7" s="15" t="str">
        <f>[3]Outubro!$I$21</f>
        <v>SE</v>
      </c>
      <c r="S7" s="15" t="str">
        <f>[3]Outubro!$I$22</f>
        <v>N</v>
      </c>
      <c r="T7" s="53" t="str">
        <f>[3]Outubro!$I$23</f>
        <v>SE</v>
      </c>
      <c r="U7" s="53" t="str">
        <f>[3]Outubro!$I$24</f>
        <v>N</v>
      </c>
      <c r="V7" s="53" t="str">
        <f>[3]Outubro!$I$25</f>
        <v>NE</v>
      </c>
      <c r="W7" s="53" t="str">
        <f>[3]Outubro!$I$26</f>
        <v>N</v>
      </c>
      <c r="X7" s="53" t="str">
        <f>[3]Outubro!$I$27</f>
        <v>S</v>
      </c>
      <c r="Y7" s="53" t="str">
        <f>[3]Outubro!$I$28</f>
        <v>SE</v>
      </c>
      <c r="Z7" s="53" t="str">
        <f>[3]Outubro!$I$29</f>
        <v>SE</v>
      </c>
      <c r="AA7" s="53" t="str">
        <f>[3]Outubro!$I$30</f>
        <v>SE</v>
      </c>
      <c r="AB7" s="53" t="str">
        <f>[3]Outubro!$I$31</f>
        <v>NO</v>
      </c>
      <c r="AC7" s="53" t="str">
        <f>[3]Outubro!$I$32</f>
        <v>NO</v>
      </c>
      <c r="AD7" s="53" t="str">
        <f>[3]Outubro!$I$33</f>
        <v>N</v>
      </c>
      <c r="AE7" s="53" t="str">
        <f>[3]Outubro!$I$34</f>
        <v>NO</v>
      </c>
      <c r="AF7" s="106" t="str">
        <f>[3]Outubro!$I$35</f>
        <v>SE</v>
      </c>
      <c r="AG7" s="112" t="str">
        <f>[3]Outubro!$I$36</f>
        <v>SE</v>
      </c>
      <c r="AH7" s="2"/>
    </row>
    <row r="8" spans="1:36" ht="12" customHeight="1" x14ac:dyDescent="0.2">
      <c r="A8" s="85" t="s">
        <v>70</v>
      </c>
      <c r="B8" s="82" t="str">
        <f>[4]Outubro!$I$5</f>
        <v>NE</v>
      </c>
      <c r="C8" s="15" t="str">
        <f>[4]Outubro!$I$6</f>
        <v>N</v>
      </c>
      <c r="D8" s="15" t="str">
        <f>[4]Outubro!$I$7</f>
        <v>S</v>
      </c>
      <c r="E8" s="15" t="str">
        <f>[4]Outubro!$I$8</f>
        <v>SE</v>
      </c>
      <c r="F8" s="15" t="str">
        <f>[4]Outubro!$I$9</f>
        <v>L</v>
      </c>
      <c r="G8" s="15" t="str">
        <f>[4]Outubro!$I$10</f>
        <v>NE</v>
      </c>
      <c r="H8" s="15" t="str">
        <f>[4]Outubro!$I$11</f>
        <v>L</v>
      </c>
      <c r="I8" s="15" t="str">
        <f>[4]Outubro!$I$12</f>
        <v>L</v>
      </c>
      <c r="J8" s="15" t="str">
        <f>[4]Outubro!$I$13</f>
        <v>L</v>
      </c>
      <c r="K8" s="15" t="str">
        <f>[4]Outubro!$I$14</f>
        <v>NE</v>
      </c>
      <c r="L8" s="15" t="str">
        <f>[4]Outubro!$I$15</f>
        <v>SE</v>
      </c>
      <c r="M8" s="15" t="str">
        <f>[4]Outubro!$I$16</f>
        <v>L</v>
      </c>
      <c r="N8" s="15" t="str">
        <f>[4]Outubro!$I$17</f>
        <v>L</v>
      </c>
      <c r="O8" s="15" t="str">
        <f>[4]Outubro!$I$18</f>
        <v>SO</v>
      </c>
      <c r="P8" s="15" t="str">
        <f>[4]Outubro!$I$19</f>
        <v>SO</v>
      </c>
      <c r="Q8" s="15" t="str">
        <f>[4]Outubro!$I$20</f>
        <v>L</v>
      </c>
      <c r="R8" s="15" t="str">
        <f>[4]Outubro!$I$21</f>
        <v>SE</v>
      </c>
      <c r="S8" s="15" t="str">
        <f>[4]Outubro!$I$22</f>
        <v>L</v>
      </c>
      <c r="T8" s="53" t="str">
        <f>[4]Outubro!$I$23</f>
        <v>N</v>
      </c>
      <c r="U8" s="53" t="str">
        <f>[4]Outubro!$I$24</f>
        <v>L</v>
      </c>
      <c r="V8" s="53" t="str">
        <f>[4]Outubro!$I$25</f>
        <v>L</v>
      </c>
      <c r="W8" s="53" t="str">
        <f>[4]Outubro!$I$26</f>
        <v>N</v>
      </c>
      <c r="X8" s="53" t="str">
        <f>[4]Outubro!$I$27</f>
        <v>L</v>
      </c>
      <c r="Y8" s="53" t="str">
        <f>[4]Outubro!$I$28</f>
        <v>L</v>
      </c>
      <c r="Z8" s="53" t="str">
        <f>[4]Outubro!$I$29</f>
        <v>L</v>
      </c>
      <c r="AA8" s="53" t="str">
        <f>[4]Outubro!$I$30</f>
        <v>SE</v>
      </c>
      <c r="AB8" s="53" t="str">
        <f>[4]Outubro!$I$31</f>
        <v>N</v>
      </c>
      <c r="AC8" s="53" t="str">
        <f>[4]Outubro!$I$32</f>
        <v>NO</v>
      </c>
      <c r="AD8" s="53" t="str">
        <f>[4]Outubro!$I$33</f>
        <v>NO</v>
      </c>
      <c r="AE8" s="53" t="str">
        <f>[4]Outubro!$I$34</f>
        <v>SE</v>
      </c>
      <c r="AF8" s="106" t="str">
        <f>[4]Outubro!$I$35</f>
        <v>S</v>
      </c>
      <c r="AG8" s="112" t="str">
        <f>[4]Outubro!$I$36</f>
        <v>L</v>
      </c>
      <c r="AH8" s="2"/>
    </row>
    <row r="9" spans="1:36" ht="13.5" customHeight="1" x14ac:dyDescent="0.2">
      <c r="A9" s="85" t="s">
        <v>43</v>
      </c>
      <c r="B9" s="101" t="str">
        <f>[5]Outubro!$I$5</f>
        <v>N</v>
      </c>
      <c r="C9" s="52" t="str">
        <f>[5]Outubro!$I$6</f>
        <v>SO</v>
      </c>
      <c r="D9" s="52" t="str">
        <f>[5]Outubro!$I$7</f>
        <v>NE</v>
      </c>
      <c r="E9" s="52" t="str">
        <f>[5]Outubro!$I$8</f>
        <v>NE</v>
      </c>
      <c r="F9" s="52" t="str">
        <f>[5]Outubro!$I$9</f>
        <v>N</v>
      </c>
      <c r="G9" s="52" t="str">
        <f>[5]Outubro!$I$10</f>
        <v>NE</v>
      </c>
      <c r="H9" s="52" t="str">
        <f>[5]Outubro!$I$11</f>
        <v>NE</v>
      </c>
      <c r="I9" s="52" t="str">
        <f>[5]Outubro!$I$12</f>
        <v>NE</v>
      </c>
      <c r="J9" s="52" t="str">
        <f>[5]Outubro!$I$13</f>
        <v>N</v>
      </c>
      <c r="K9" s="52" t="str">
        <f>[5]Outubro!$I$14</f>
        <v>NE</v>
      </c>
      <c r="L9" s="52" t="str">
        <f>[5]Outubro!$I$15</f>
        <v>NE</v>
      </c>
      <c r="M9" s="52" t="str">
        <f>[5]Outubro!$I$16</f>
        <v>NE</v>
      </c>
      <c r="N9" s="52" t="str">
        <f>[5]Outubro!$I$17</f>
        <v>SO</v>
      </c>
      <c r="O9" s="52" t="str">
        <f>[5]Outubro!$I$18</f>
        <v>S</v>
      </c>
      <c r="P9" s="52" t="str">
        <f>[5]Outubro!$I$19</f>
        <v>SO</v>
      </c>
      <c r="Q9" s="52" t="str">
        <f>[5]Outubro!$I$20</f>
        <v>NE</v>
      </c>
      <c r="R9" s="52" t="str">
        <f>[5]Outubro!$I$21</f>
        <v>NE</v>
      </c>
      <c r="S9" s="52" t="str">
        <f>[5]Outubro!$I$22</f>
        <v>NE</v>
      </c>
      <c r="T9" s="53" t="str">
        <f>[5]Outubro!$I$23</f>
        <v>NE</v>
      </c>
      <c r="U9" s="53" t="str">
        <f>[5]Outubro!$I$24</f>
        <v>N</v>
      </c>
      <c r="V9" s="53" t="str">
        <f>[5]Outubro!$I$25</f>
        <v>N</v>
      </c>
      <c r="W9" s="53" t="str">
        <f>[5]Outubro!$I$26</f>
        <v>S</v>
      </c>
      <c r="X9" s="53" t="str">
        <f>[5]Outubro!$I$27</f>
        <v>S</v>
      </c>
      <c r="Y9" s="53" t="str">
        <f>[5]Outubro!$I$28</f>
        <v>NE</v>
      </c>
      <c r="Z9" s="53" t="str">
        <f>[5]Outubro!$I$29</f>
        <v>NE</v>
      </c>
      <c r="AA9" s="53" t="str">
        <f>[5]Outubro!$I$30</f>
        <v>NE</v>
      </c>
      <c r="AB9" s="53" t="str">
        <f>[5]Outubro!$I$31</f>
        <v>N</v>
      </c>
      <c r="AC9" s="53" t="str">
        <f>[5]Outubro!$I$32</f>
        <v>S</v>
      </c>
      <c r="AD9" s="53" t="str">
        <f>[5]Outubro!$I$33</f>
        <v>N</v>
      </c>
      <c r="AE9" s="53" t="str">
        <f>[5]Outubro!$I$34</f>
        <v>N</v>
      </c>
      <c r="AF9" s="106" t="str">
        <f>[5]Outubro!$I$35</f>
        <v>SE</v>
      </c>
      <c r="AG9" s="112" t="str">
        <f>[5]Outubro!$I$36</f>
        <v>NE</v>
      </c>
      <c r="AH9" s="2"/>
    </row>
    <row r="10" spans="1:36" ht="13.5" customHeight="1" x14ac:dyDescent="0.2">
      <c r="A10" s="85" t="s">
        <v>2</v>
      </c>
      <c r="B10" s="101" t="str">
        <f>[6]Outubro!$I$5</f>
        <v>N</v>
      </c>
      <c r="C10" s="52" t="str">
        <f>[6]Outubro!$I$6</f>
        <v>N</v>
      </c>
      <c r="D10" s="52" t="str">
        <f>[6]Outubro!$I$7</f>
        <v>SE</v>
      </c>
      <c r="E10" s="52" t="str">
        <f>[6]Outubro!$I$8</f>
        <v>SE</v>
      </c>
      <c r="F10" s="52" t="str">
        <f>[6]Outubro!$I$9</f>
        <v>N</v>
      </c>
      <c r="G10" s="52" t="str">
        <f>[6]Outubro!$I$10</f>
        <v>NE</v>
      </c>
      <c r="H10" s="52" t="str">
        <f>[6]Outubro!$I$11</f>
        <v>NE</v>
      </c>
      <c r="I10" s="52" t="str">
        <f>[6]Outubro!$I$12</f>
        <v>L</v>
      </c>
      <c r="J10" s="52" t="str">
        <f>[6]Outubro!$I$13</f>
        <v>N</v>
      </c>
      <c r="K10" s="52" t="str">
        <f>[6]Outubro!$I$14</f>
        <v>L</v>
      </c>
      <c r="L10" s="52" t="str">
        <f>[6]Outubro!$I$15</f>
        <v>NE</v>
      </c>
      <c r="M10" s="52" t="str">
        <f>[6]Outubro!$I$16</f>
        <v>L</v>
      </c>
      <c r="N10" s="52" t="str">
        <f>[6]Outubro!$I$17</f>
        <v>SE</v>
      </c>
      <c r="O10" s="52" t="str">
        <f>[6]Outubro!$I$18</f>
        <v>N</v>
      </c>
      <c r="P10" s="52" t="str">
        <f>[6]Outubro!$I$19</f>
        <v>NE</v>
      </c>
      <c r="Q10" s="52" t="str">
        <f>[6]Outubro!$I$20</f>
        <v>L</v>
      </c>
      <c r="R10" s="52" t="str">
        <f>[6]Outubro!$I$21</f>
        <v>L</v>
      </c>
      <c r="S10" s="52" t="str">
        <f>[6]Outubro!$I$22</f>
        <v>N</v>
      </c>
      <c r="T10" s="53" t="str">
        <f>[6]Outubro!$I$23</f>
        <v>NE</v>
      </c>
      <c r="U10" s="53" t="str">
        <f>[6]Outubro!$I$24</f>
        <v>N</v>
      </c>
      <c r="V10" s="52" t="str">
        <f>[6]Outubro!$I$25</f>
        <v>L</v>
      </c>
      <c r="W10" s="53" t="str">
        <f>[6]Outubro!$I$26</f>
        <v>NE</v>
      </c>
      <c r="X10" s="53" t="str">
        <f>[6]Outubro!$I$27</f>
        <v>L</v>
      </c>
      <c r="Y10" s="53" t="str">
        <f>[6]Outubro!$I$28</f>
        <v>L</v>
      </c>
      <c r="Z10" s="53" t="str">
        <f>[6]Outubro!$I$29</f>
        <v>L</v>
      </c>
      <c r="AA10" s="53" t="str">
        <f>[6]Outubro!$I$30</f>
        <v>L</v>
      </c>
      <c r="AB10" s="53" t="str">
        <f>[6]Outubro!$I$31</f>
        <v>N</v>
      </c>
      <c r="AC10" s="53" t="str">
        <f>[6]Outubro!$I$32</f>
        <v>N</v>
      </c>
      <c r="AD10" s="53" t="str">
        <f>[6]Outubro!$I$33</f>
        <v>NE</v>
      </c>
      <c r="AE10" s="53" t="str">
        <f>[6]Outubro!$I$34</f>
        <v>N</v>
      </c>
      <c r="AF10" s="106" t="str">
        <f>[6]Outubro!$I$35</f>
        <v>L</v>
      </c>
      <c r="AG10" s="112" t="str">
        <f>[6]Outubro!$I$36</f>
        <v>L</v>
      </c>
      <c r="AH10" s="2"/>
    </row>
    <row r="11" spans="1:36" ht="12.75" customHeight="1" x14ac:dyDescent="0.2">
      <c r="A11" s="85" t="s">
        <v>3</v>
      </c>
      <c r="B11" s="101" t="str">
        <f>[7]Outubro!$I$5</f>
        <v>NO</v>
      </c>
      <c r="C11" s="52" t="str">
        <f>[7]Outubro!$I$6</f>
        <v>NO</v>
      </c>
      <c r="D11" s="52" t="str">
        <f>[7]Outubro!$I$7</f>
        <v>S</v>
      </c>
      <c r="E11" s="52" t="str">
        <f>[7]Outubro!$I$8</f>
        <v>L</v>
      </c>
      <c r="F11" s="52" t="str">
        <f>[7]Outubro!$I$9</f>
        <v>SO</v>
      </c>
      <c r="G11" s="52" t="str">
        <f>[7]Outubro!$I$10</f>
        <v>NE</v>
      </c>
      <c r="H11" s="52" t="str">
        <f>[7]Outubro!$I$11</f>
        <v>O</v>
      </c>
      <c r="I11" s="52" t="str">
        <f>[7]Outubro!$I$12</f>
        <v>SE</v>
      </c>
      <c r="J11" s="52" t="str">
        <f>[7]Outubro!$I$13</f>
        <v>SO</v>
      </c>
      <c r="K11" s="52" t="str">
        <f>[7]Outubro!$I$14</f>
        <v>O</v>
      </c>
      <c r="L11" s="52" t="str">
        <f>[7]Outubro!$I$15</f>
        <v>O</v>
      </c>
      <c r="M11" s="52" t="str">
        <f>[7]Outubro!$I$16</f>
        <v>NE</v>
      </c>
      <c r="N11" s="52" t="str">
        <f>[7]Outubro!$I$17</f>
        <v>O</v>
      </c>
      <c r="O11" s="52" t="str">
        <f>[7]Outubro!$I$18</f>
        <v>SO</v>
      </c>
      <c r="P11" s="52" t="str">
        <f>[7]Outubro!$I$19</f>
        <v>SE</v>
      </c>
      <c r="Q11" s="52" t="str">
        <f>[7]Outubro!$I$20</f>
        <v>SE</v>
      </c>
      <c r="R11" s="52" t="str">
        <f>[7]Outubro!$I$21</f>
        <v>L</v>
      </c>
      <c r="S11" s="52" t="str">
        <f>[7]Outubro!$I$22</f>
        <v>SO</v>
      </c>
      <c r="T11" s="53" t="str">
        <f>[7]Outubro!$I$23</f>
        <v>O</v>
      </c>
      <c r="U11" s="53" t="str">
        <f>[7]Outubro!$I$24</f>
        <v>SO</v>
      </c>
      <c r="V11" s="53" t="str">
        <f>[7]Outubro!$I$25</f>
        <v>NE</v>
      </c>
      <c r="W11" s="53" t="str">
        <f>[7]Outubro!$I$26</f>
        <v>SE</v>
      </c>
      <c r="X11" s="53" t="str">
        <f>[7]Outubro!$I$27</f>
        <v>SE</v>
      </c>
      <c r="Y11" s="53" t="str">
        <f>[7]Outubro!$I$28</f>
        <v>L</v>
      </c>
      <c r="Z11" s="53" t="str">
        <f>[7]Outubro!$I$29</f>
        <v>L</v>
      </c>
      <c r="AA11" s="53" t="str">
        <f>[7]Outubro!$I$30</f>
        <v>O</v>
      </c>
      <c r="AB11" s="53" t="str">
        <f>[7]Outubro!$I$31</f>
        <v>O</v>
      </c>
      <c r="AC11" s="53" t="str">
        <f>[7]Outubro!$I$32</f>
        <v>O</v>
      </c>
      <c r="AD11" s="53" t="str">
        <f>[7]Outubro!$I$33</f>
        <v>O</v>
      </c>
      <c r="AE11" s="53" t="str">
        <f>[7]Outubro!$I$34</f>
        <v>O</v>
      </c>
      <c r="AF11" s="106" t="str">
        <f>[7]Outubro!$I$35</f>
        <v>SE</v>
      </c>
      <c r="AG11" s="112" t="str">
        <f>[7]Outubro!$I$36</f>
        <v>O</v>
      </c>
      <c r="AH11" s="2" t="s">
        <v>49</v>
      </c>
    </row>
    <row r="12" spans="1:36" ht="13.5" customHeight="1" x14ac:dyDescent="0.2">
      <c r="A12" s="85" t="s">
        <v>4</v>
      </c>
      <c r="B12" s="101" t="str">
        <f>[8]Outubro!$I$5</f>
        <v>SO</v>
      </c>
      <c r="C12" s="52" t="str">
        <f>[8]Outubro!$I$6</f>
        <v>SO</v>
      </c>
      <c r="D12" s="52" t="str">
        <f>[8]Outubro!$I$7</f>
        <v>N</v>
      </c>
      <c r="E12" s="52" t="str">
        <f>[8]Outubro!$I$8</f>
        <v>NO</v>
      </c>
      <c r="F12" s="52" t="str">
        <f>[8]Outubro!$I$9</f>
        <v>O</v>
      </c>
      <c r="G12" s="52" t="str">
        <f>[8]Outubro!$I$10</f>
        <v>O</v>
      </c>
      <c r="H12" s="52" t="str">
        <f>[8]Outubro!$I$11</f>
        <v>NO</v>
      </c>
      <c r="I12" s="52" t="str">
        <f>[8]Outubro!$I$12</f>
        <v>O</v>
      </c>
      <c r="J12" s="52" t="str">
        <f>[8]Outubro!$I$13</f>
        <v>O</v>
      </c>
      <c r="K12" s="52" t="str">
        <f>[8]Outubro!$I$14</f>
        <v>S</v>
      </c>
      <c r="L12" s="52" t="str">
        <f>[8]Outubro!$I$15</f>
        <v>SO</v>
      </c>
      <c r="M12" s="52" t="str">
        <f>[8]Outubro!$I$16</f>
        <v>O</v>
      </c>
      <c r="N12" s="52" t="str">
        <f>[8]Outubro!$I$17</f>
        <v>L</v>
      </c>
      <c r="O12" s="52" t="str">
        <f>[8]Outubro!$I$18</f>
        <v>NE</v>
      </c>
      <c r="P12" s="52" t="str">
        <f>[8]Outubro!$I$19</f>
        <v>NE</v>
      </c>
      <c r="Q12" s="52" t="str">
        <f>[8]Outubro!$I$20</f>
        <v>N</v>
      </c>
      <c r="R12" s="52" t="str">
        <f>[8]Outubro!$I$21</f>
        <v>NO</v>
      </c>
      <c r="S12" s="52" t="str">
        <f>[8]Outubro!$I$22</f>
        <v>S</v>
      </c>
      <c r="T12" s="53" t="str">
        <f>[8]Outubro!$I$23</f>
        <v>S</v>
      </c>
      <c r="U12" s="53" t="str">
        <f>[8]Outubro!$I$24</f>
        <v>N</v>
      </c>
      <c r="V12" s="53" t="str">
        <f>[8]Outubro!$I$25</f>
        <v>NO</v>
      </c>
      <c r="W12" s="53" t="str">
        <f>[8]Outubro!$I$26</f>
        <v>N</v>
      </c>
      <c r="X12" s="53" t="str">
        <f>[8]Outubro!$I$27</f>
        <v>N</v>
      </c>
      <c r="Y12" s="53" t="str">
        <f>[8]Outubro!$I$28</f>
        <v>NO</v>
      </c>
      <c r="Z12" s="53" t="str">
        <f>[8]Outubro!$I$29</f>
        <v>O</v>
      </c>
      <c r="AA12" s="53" t="str">
        <f>[8]Outubro!$I$30</f>
        <v>NO</v>
      </c>
      <c r="AB12" s="53" t="str">
        <f>[8]Outubro!$I$31</f>
        <v>SE</v>
      </c>
      <c r="AC12" s="53" t="str">
        <f>[8]Outubro!$I$32</f>
        <v>SE</v>
      </c>
      <c r="AD12" s="53" t="str">
        <f>[8]Outubro!$I$33</f>
        <v>SO</v>
      </c>
      <c r="AE12" s="53" t="str">
        <f>[8]Outubro!$I$34</f>
        <v>SE</v>
      </c>
      <c r="AF12" s="106" t="str">
        <f>[8]Outubro!$I$35</f>
        <v>NE</v>
      </c>
      <c r="AG12" s="112" t="str">
        <f>[8]Outubro!$I$36</f>
        <v>NO</v>
      </c>
      <c r="AH12" s="2"/>
    </row>
    <row r="13" spans="1:36" ht="12" customHeight="1" x14ac:dyDescent="0.2">
      <c r="A13" s="85" t="s">
        <v>5</v>
      </c>
      <c r="B13" s="102" t="str">
        <f>[9]Outubro!$I$5</f>
        <v>L</v>
      </c>
      <c r="C13" s="53" t="str">
        <f>[9]Outubro!$I$6</f>
        <v>S</v>
      </c>
      <c r="D13" s="53" t="str">
        <f>[9]Outubro!$I$7</f>
        <v>L</v>
      </c>
      <c r="E13" s="53" t="str">
        <f>[9]Outubro!$I$8</f>
        <v>L</v>
      </c>
      <c r="F13" s="53" t="str">
        <f>[9]Outubro!$I$9</f>
        <v>L</v>
      </c>
      <c r="G13" s="53" t="str">
        <f>[9]Outubro!$I$10</f>
        <v>L</v>
      </c>
      <c r="H13" s="53" t="str">
        <f>[9]Outubro!$I$11</f>
        <v>NO</v>
      </c>
      <c r="I13" s="53" t="str">
        <f>[9]Outubro!$I$12</f>
        <v>NE</v>
      </c>
      <c r="J13" s="53" t="str">
        <f>[9]Outubro!$I$13</f>
        <v>L</v>
      </c>
      <c r="K13" s="53" t="str">
        <f>[9]Outubro!$I$14</f>
        <v>NE</v>
      </c>
      <c r="L13" s="53" t="str">
        <f>[9]Outubro!$I$15</f>
        <v>L</v>
      </c>
      <c r="M13" s="53" t="str">
        <f>[9]Outubro!$I$16</f>
        <v>NO</v>
      </c>
      <c r="N13" s="53" t="str">
        <f>[9]Outubro!$I$17</f>
        <v>SO</v>
      </c>
      <c r="O13" s="53" t="str">
        <f>[9]Outubro!$I$18</f>
        <v>SO</v>
      </c>
      <c r="P13" s="53" t="str">
        <f>[9]Outubro!$I$19</f>
        <v>SO</v>
      </c>
      <c r="Q13" s="53" t="str">
        <f>[9]Outubro!$I$20</f>
        <v>N</v>
      </c>
      <c r="R13" s="53" t="str">
        <f>[9]Outubro!$I$21</f>
        <v>L</v>
      </c>
      <c r="S13" s="53" t="str">
        <f>[9]Outubro!$I$22</f>
        <v>NE</v>
      </c>
      <c r="T13" s="53" t="str">
        <f>[9]Outubro!$I$23</f>
        <v>L</v>
      </c>
      <c r="U13" s="53" t="str">
        <f>[9]Outubro!$I$24</f>
        <v>NE</v>
      </c>
      <c r="V13" s="53" t="str">
        <f>[9]Outubro!$I$25</f>
        <v>NE</v>
      </c>
      <c r="W13" s="53" t="str">
        <f>[9]Outubro!$I$26</f>
        <v>L</v>
      </c>
      <c r="X13" s="53" t="str">
        <f>[9]Outubro!$I$27</f>
        <v>N</v>
      </c>
      <c r="Y13" s="53" t="str">
        <f>[9]Outubro!$I$28</f>
        <v>L</v>
      </c>
      <c r="Z13" s="53" t="str">
        <f>[9]Outubro!$I$29</f>
        <v>L</v>
      </c>
      <c r="AA13" s="53" t="str">
        <f>[9]Outubro!$I$30</f>
        <v>L</v>
      </c>
      <c r="AB13" s="53" t="str">
        <f>[9]Outubro!$I$31</f>
        <v>N</v>
      </c>
      <c r="AC13" s="53" t="str">
        <f>[9]Outubro!$I$32</f>
        <v>SO</v>
      </c>
      <c r="AD13" s="53" t="str">
        <f>[9]Outubro!$I$33</f>
        <v>NE</v>
      </c>
      <c r="AE13" s="53" t="str">
        <f>[9]Outubro!$I$34</f>
        <v>NO</v>
      </c>
      <c r="AF13" s="106" t="str">
        <f>[9]Outubro!$I$35</f>
        <v>L</v>
      </c>
      <c r="AG13" s="112" t="str">
        <f>[9]Outubro!$I$36</f>
        <v>L</v>
      </c>
      <c r="AH13" s="2" t="s">
        <v>49</v>
      </c>
    </row>
    <row r="14" spans="1:36" ht="12.75" customHeight="1" x14ac:dyDescent="0.2">
      <c r="A14" s="85" t="s">
        <v>45</v>
      </c>
      <c r="B14" s="102" t="str">
        <f>[10]Outubro!$I$5</f>
        <v>N</v>
      </c>
      <c r="C14" s="53" t="str">
        <f>[10]Outubro!$I$6</f>
        <v>N</v>
      </c>
      <c r="D14" s="53" t="str">
        <f>[10]Outubro!$I$7</f>
        <v>S</v>
      </c>
      <c r="E14" s="53" t="str">
        <f>[10]Outubro!$I$8</f>
        <v>L</v>
      </c>
      <c r="F14" s="53" t="str">
        <f>[10]Outubro!$I$9</f>
        <v>NE</v>
      </c>
      <c r="G14" s="53" t="str">
        <f>[10]Outubro!$I$10</f>
        <v>NE</v>
      </c>
      <c r="H14" s="53" t="str">
        <f>[10]Outubro!$I$11</f>
        <v>NE</v>
      </c>
      <c r="I14" s="53" t="str">
        <f>[10]Outubro!$I$12</f>
        <v>NE</v>
      </c>
      <c r="J14" s="53" t="str">
        <f>[10]Outubro!$I$13</f>
        <v>NE</v>
      </c>
      <c r="K14" s="53" t="str">
        <f>[10]Outubro!$I$14</f>
        <v>NE</v>
      </c>
      <c r="L14" s="53" t="str">
        <f>[10]Outubro!$I$15</f>
        <v>NE</v>
      </c>
      <c r="M14" s="53" t="str">
        <f>[10]Outubro!$I$16</f>
        <v>NE</v>
      </c>
      <c r="N14" s="53" t="str">
        <f>[10]Outubro!$I$17</f>
        <v>SO</v>
      </c>
      <c r="O14" s="53" t="str">
        <f>[10]Outubro!$I$18</f>
        <v>SO</v>
      </c>
      <c r="P14" s="53" t="str">
        <f>[10]Outubro!$I$19</f>
        <v>S</v>
      </c>
      <c r="Q14" s="53" t="str">
        <f>[10]Outubro!$I$20</f>
        <v>SE</v>
      </c>
      <c r="R14" s="53" t="str">
        <f>[10]Outubro!$I$21</f>
        <v>SE</v>
      </c>
      <c r="S14" s="53" t="str">
        <f>[10]Outubro!$I$22</f>
        <v>NE</v>
      </c>
      <c r="T14" s="53" t="str">
        <f>[10]Outubro!$I$23</f>
        <v>NE</v>
      </c>
      <c r="U14" s="53" t="str">
        <f>[10]Outubro!$I$24</f>
        <v>SE</v>
      </c>
      <c r="V14" s="53" t="str">
        <f>[10]Outubro!$I$25</f>
        <v>NE</v>
      </c>
      <c r="W14" s="53" t="str">
        <f>[10]Outubro!$I$26</f>
        <v>S</v>
      </c>
      <c r="X14" s="53" t="str">
        <f>[10]Outubro!$I$27</f>
        <v>L</v>
      </c>
      <c r="Y14" s="53" t="str">
        <f>[10]Outubro!$I$28</f>
        <v>L</v>
      </c>
      <c r="Z14" s="53" t="str">
        <f>[10]Outubro!$I$29</f>
        <v>NE</v>
      </c>
      <c r="AA14" s="53" t="str">
        <f>[10]Outubro!$I$30</f>
        <v>N</v>
      </c>
      <c r="AB14" s="53" t="str">
        <f>[10]Outubro!$I$31</f>
        <v>N</v>
      </c>
      <c r="AC14" s="53" t="str">
        <f>[10]Outubro!$I$32</f>
        <v>NO</v>
      </c>
      <c r="AD14" s="53" t="str">
        <f>[10]Outubro!$I$33</f>
        <v>NE</v>
      </c>
      <c r="AE14" s="53" t="str">
        <f>[10]Outubro!$I$34</f>
        <v>NE</v>
      </c>
      <c r="AF14" s="106" t="str">
        <f>[10]Outubro!$I$35</f>
        <v>SE</v>
      </c>
      <c r="AG14" s="112" t="str">
        <f>[10]Outubro!$I$36</f>
        <v>NE</v>
      </c>
      <c r="AH14" s="2"/>
    </row>
    <row r="15" spans="1:36" ht="13.5" customHeight="1" x14ac:dyDescent="0.2">
      <c r="A15" s="85" t="s">
        <v>6</v>
      </c>
      <c r="B15" s="102" t="str">
        <f>[11]Outubro!$I$5</f>
        <v>NE</v>
      </c>
      <c r="C15" s="53" t="str">
        <f>[11]Outubro!$I$6</f>
        <v>NE</v>
      </c>
      <c r="D15" s="53" t="str">
        <f>[11]Outubro!$I$7</f>
        <v>SE</v>
      </c>
      <c r="E15" s="53" t="str">
        <f>[11]Outubro!$I$8</f>
        <v>SE</v>
      </c>
      <c r="F15" s="53" t="str">
        <f>[11]Outubro!$I$9</f>
        <v>SE</v>
      </c>
      <c r="G15" s="53" t="str">
        <f>[11]Outubro!$I$10</f>
        <v>L</v>
      </c>
      <c r="H15" s="53" t="str">
        <f>[11]Outubro!$I$11</f>
        <v>SE</v>
      </c>
      <c r="I15" s="53" t="str">
        <f>[11]Outubro!$I$12</f>
        <v>SE</v>
      </c>
      <c r="J15" s="53" t="str">
        <f>[11]Outubro!$I$13</f>
        <v>SE</v>
      </c>
      <c r="K15" s="53" t="str">
        <f>[11]Outubro!$I$14</f>
        <v>NO</v>
      </c>
      <c r="L15" s="53" t="str">
        <f>[11]Outubro!$I$15</f>
        <v>S</v>
      </c>
      <c r="M15" s="53" t="str">
        <f>[11]Outubro!$I$16</f>
        <v>O</v>
      </c>
      <c r="N15" s="53" t="str">
        <f>[11]Outubro!$I$17</f>
        <v>O</v>
      </c>
      <c r="O15" s="53" t="str">
        <f>[11]Outubro!$I$18</f>
        <v>SO</v>
      </c>
      <c r="P15" s="53" t="str">
        <f>[11]Outubro!$I$19</f>
        <v>S</v>
      </c>
      <c r="Q15" s="53" t="str">
        <f>[11]Outubro!$I$20</f>
        <v>SE</v>
      </c>
      <c r="R15" s="53" t="str">
        <f>[11]Outubro!$I$21</f>
        <v>SE</v>
      </c>
      <c r="S15" s="53" t="str">
        <f>[11]Outubro!$I$22</f>
        <v>O</v>
      </c>
      <c r="T15" s="53" t="str">
        <f>[11]Outubro!$I$23</f>
        <v>SE</v>
      </c>
      <c r="U15" s="53" t="str">
        <f>[11]Outubro!$I$24</f>
        <v>SE</v>
      </c>
      <c r="V15" s="53" t="str">
        <f>[11]Outubro!$I$25</f>
        <v>SE</v>
      </c>
      <c r="W15" s="53" t="str">
        <f>[11]Outubro!$I$26</f>
        <v>SE</v>
      </c>
      <c r="X15" s="53" t="str">
        <f>[11]Outubro!$I$27</f>
        <v>SE</v>
      </c>
      <c r="Y15" s="53" t="str">
        <f>[11]Outubro!$I$28</f>
        <v>L</v>
      </c>
      <c r="Z15" s="53" t="str">
        <f>[11]Outubro!$I$29</f>
        <v>SE</v>
      </c>
      <c r="AA15" s="53" t="str">
        <f>[11]Outubro!$I$30</f>
        <v>O</v>
      </c>
      <c r="AB15" s="53" t="str">
        <f>[11]Outubro!$I$31</f>
        <v>NO</v>
      </c>
      <c r="AC15" s="53" t="str">
        <f>[11]Outubro!$I$32</f>
        <v>N</v>
      </c>
      <c r="AD15" s="53" t="str">
        <f>[11]Outubro!$I$33</f>
        <v>SE</v>
      </c>
      <c r="AE15" s="53" t="str">
        <f>[11]Outubro!$I$34</f>
        <v>O</v>
      </c>
      <c r="AF15" s="106" t="str">
        <f>[11]Outubro!$I$35</f>
        <v>SE</v>
      </c>
      <c r="AG15" s="112" t="str">
        <f>[11]Outubro!$I$36</f>
        <v>SE</v>
      </c>
      <c r="AH15" s="2"/>
      <c r="AI15" s="17" t="s">
        <v>49</v>
      </c>
    </row>
    <row r="16" spans="1:36" ht="13.5" customHeight="1" x14ac:dyDescent="0.2">
      <c r="A16" s="85" t="s">
        <v>7</v>
      </c>
      <c r="B16" s="101" t="str">
        <f>[12]Outubro!$I$5</f>
        <v>N</v>
      </c>
      <c r="C16" s="52" t="str">
        <f>[12]Outubro!$I$6</f>
        <v>SO</v>
      </c>
      <c r="D16" s="52" t="str">
        <f>[12]Outubro!$I$7</f>
        <v>SE</v>
      </c>
      <c r="E16" s="52" t="str">
        <f>[12]Outubro!$I$8</f>
        <v>L</v>
      </c>
      <c r="F16" s="52" t="str">
        <f>[12]Outubro!$I$9</f>
        <v>NE</v>
      </c>
      <c r="G16" s="52" t="str">
        <f>[12]Outubro!$I$10</f>
        <v>N</v>
      </c>
      <c r="H16" s="52" t="str">
        <f>[12]Outubro!$I$11</f>
        <v>NE</v>
      </c>
      <c r="I16" s="52" t="str">
        <f>[12]Outubro!$I$12</f>
        <v>NE</v>
      </c>
      <c r="J16" s="52" t="str">
        <f>[12]Outubro!$I$13</f>
        <v>N</v>
      </c>
      <c r="K16" s="52" t="str">
        <f>[12]Outubro!$I$14</f>
        <v>N</v>
      </c>
      <c r="L16" s="52" t="str">
        <f>[12]Outubro!$I$15</f>
        <v>NE</v>
      </c>
      <c r="M16" s="52" t="str">
        <f>[12]Outubro!$I$16</f>
        <v>NE</v>
      </c>
      <c r="N16" s="52" t="str">
        <f>[12]Outubro!$I$17</f>
        <v>SO</v>
      </c>
      <c r="O16" s="52" t="str">
        <f>[12]Outubro!$I$18</f>
        <v>SO</v>
      </c>
      <c r="P16" s="52" t="str">
        <f>[12]Outubro!$I$19</f>
        <v>S</v>
      </c>
      <c r="Q16" s="52" t="str">
        <f>[12]Outubro!$I$20</f>
        <v>L</v>
      </c>
      <c r="R16" s="52" t="str">
        <f>[12]Outubro!$I$21</f>
        <v>L</v>
      </c>
      <c r="S16" s="52" t="str">
        <f>[12]Outubro!$I$22</f>
        <v>NE</v>
      </c>
      <c r="T16" s="53" t="str">
        <f>[12]Outubro!$I$23</f>
        <v>N</v>
      </c>
      <c r="U16" s="53" t="str">
        <f>[12]Outubro!$I$24</f>
        <v>N</v>
      </c>
      <c r="V16" s="53" t="str">
        <f>[12]Outubro!$I$25</f>
        <v>NE</v>
      </c>
      <c r="W16" s="53" t="str">
        <f>[12]Outubro!$I$26</f>
        <v>N</v>
      </c>
      <c r="X16" s="53" t="str">
        <f>[12]Outubro!$I$27</f>
        <v>S</v>
      </c>
      <c r="Y16" s="53" t="str">
        <f>[12]Outubro!$I$28</f>
        <v>L</v>
      </c>
      <c r="Z16" s="53" t="str">
        <f>[12]Outubro!$I$29</f>
        <v>NE</v>
      </c>
      <c r="AA16" s="53" t="str">
        <f>[12]Outubro!$I$30</f>
        <v>SE</v>
      </c>
      <c r="AB16" s="53" t="str">
        <f>[12]Outubro!$I$31</f>
        <v>N</v>
      </c>
      <c r="AC16" s="53" t="str">
        <f>[12]Outubro!$I$32</f>
        <v>S</v>
      </c>
      <c r="AD16" s="53" t="str">
        <f>[12]Outubro!$I$33</f>
        <v>N</v>
      </c>
      <c r="AE16" s="53" t="str">
        <f>[12]Outubro!$I$34</f>
        <v>N</v>
      </c>
      <c r="AF16" s="106" t="str">
        <f>[12]Outubro!$I$35</f>
        <v>SE</v>
      </c>
      <c r="AG16" s="112" t="str">
        <f>[12]Outubro!$I$36</f>
        <v>N</v>
      </c>
      <c r="AH16" s="2"/>
      <c r="AJ16" t="s">
        <v>49</v>
      </c>
    </row>
    <row r="17" spans="1:35" ht="12.75" customHeight="1" x14ac:dyDescent="0.2">
      <c r="A17" s="85" t="s">
        <v>8</v>
      </c>
      <c r="B17" s="101" t="str">
        <f>[13]Outubro!$I$5</f>
        <v>NE</v>
      </c>
      <c r="C17" s="52" t="str">
        <f>[13]Outubro!$I$6</f>
        <v>SO</v>
      </c>
      <c r="D17" s="52" t="str">
        <f>[13]Outubro!$I$7</f>
        <v>SE</v>
      </c>
      <c r="E17" s="52" t="str">
        <f>[13]Outubro!$I$8</f>
        <v>NE</v>
      </c>
      <c r="F17" s="52" t="str">
        <f>[13]Outubro!$I$9</f>
        <v>NE</v>
      </c>
      <c r="G17" s="52" t="str">
        <f>[13]Outubro!$I$10</f>
        <v>N</v>
      </c>
      <c r="H17" s="52" t="str">
        <f>[13]Outubro!$I$11</f>
        <v>SE</v>
      </c>
      <c r="I17" s="52" t="str">
        <f>[13]Outubro!$I$12</f>
        <v>NE</v>
      </c>
      <c r="J17" s="52" t="str">
        <f>[13]Outubro!$I$13</f>
        <v>L</v>
      </c>
      <c r="K17" s="52" t="str">
        <f>[13]Outubro!$I$14</f>
        <v>NE</v>
      </c>
      <c r="L17" s="52" t="str">
        <f>[13]Outubro!$I$15</f>
        <v>NE</v>
      </c>
      <c r="M17" s="52" t="str">
        <f>[13]Outubro!$I$16</f>
        <v>N</v>
      </c>
      <c r="N17" s="52" t="str">
        <f>[13]Outubro!$I$17</f>
        <v>S</v>
      </c>
      <c r="O17" s="52" t="str">
        <f>[13]Outubro!$I$18</f>
        <v>S</v>
      </c>
      <c r="P17" s="52" t="str">
        <f>[13]Outubro!$I$19</f>
        <v>S</v>
      </c>
      <c r="Q17" s="53" t="str">
        <f>[13]Outubro!$I$20</f>
        <v>NE</v>
      </c>
      <c r="R17" s="53" t="str">
        <f>[13]Outubro!$I$21</f>
        <v>NE</v>
      </c>
      <c r="S17" s="53" t="str">
        <f>[13]Outubro!$I$22</f>
        <v>NE</v>
      </c>
      <c r="T17" s="53" t="str">
        <f>[13]Outubro!$I$23</f>
        <v>SE</v>
      </c>
      <c r="U17" s="53" t="str">
        <f>[13]Outubro!$I$24</f>
        <v>L</v>
      </c>
      <c r="V17" s="53" t="str">
        <f>[13]Outubro!$I$25</f>
        <v>N</v>
      </c>
      <c r="W17" s="53" t="str">
        <f>[13]Outubro!$I$26</f>
        <v>S</v>
      </c>
      <c r="X17" s="53" t="str">
        <f>[13]Outubro!$I$27</f>
        <v>S</v>
      </c>
      <c r="Y17" s="53" t="str">
        <f>[13]Outubro!$I$28</f>
        <v>NE</v>
      </c>
      <c r="Z17" s="53" t="str">
        <f>[13]Outubro!$I$29</f>
        <v>NE</v>
      </c>
      <c r="AA17" s="53" t="str">
        <f>[13]Outubro!$I$30</f>
        <v>L</v>
      </c>
      <c r="AB17" s="53" t="str">
        <f>[13]Outubro!$I$31</f>
        <v>NO</v>
      </c>
      <c r="AC17" s="53" t="str">
        <f>[13]Outubro!$I$32</f>
        <v>S</v>
      </c>
      <c r="AD17" s="53" t="str">
        <f>[13]Outubro!$I$33</f>
        <v>N</v>
      </c>
      <c r="AE17" s="53" t="str">
        <f>[13]Outubro!$I$34</f>
        <v>N</v>
      </c>
      <c r="AF17" s="106" t="str">
        <f>[13]Outubro!$I$35</f>
        <v>SE</v>
      </c>
      <c r="AG17" s="112" t="str">
        <f>[13]Outubro!$I$36</f>
        <v>NE</v>
      </c>
      <c r="AH17" s="2"/>
    </row>
    <row r="18" spans="1:35" ht="13.5" customHeight="1" x14ac:dyDescent="0.2">
      <c r="A18" s="85" t="s">
        <v>9</v>
      </c>
      <c r="B18" s="101" t="str">
        <f>[14]Outubro!$I$5</f>
        <v>NE</v>
      </c>
      <c r="C18" s="52" t="str">
        <f>[14]Outubro!$I$6</f>
        <v>SO</v>
      </c>
      <c r="D18" s="52" t="str">
        <f>[14]Outubro!$I$7</f>
        <v>S</v>
      </c>
      <c r="E18" s="52" t="str">
        <f>[14]Outubro!$I$8</f>
        <v>NE</v>
      </c>
      <c r="F18" s="52" t="str">
        <f>[14]Outubro!$I$9</f>
        <v>NE</v>
      </c>
      <c r="G18" s="52" t="str">
        <f>[14]Outubro!$I$10</f>
        <v>N</v>
      </c>
      <c r="H18" s="52" t="str">
        <f>[14]Outubro!$I$11</f>
        <v>L</v>
      </c>
      <c r="I18" s="52" t="str">
        <f>[14]Outubro!$I$12</f>
        <v>NE</v>
      </c>
      <c r="J18" s="52" t="str">
        <f>[14]Outubro!$I$13</f>
        <v>L</v>
      </c>
      <c r="K18" s="52" t="str">
        <f>[14]Outubro!$I$14</f>
        <v>NE</v>
      </c>
      <c r="L18" s="52" t="str">
        <f>[14]Outubro!$I$15</f>
        <v>L</v>
      </c>
      <c r="M18" s="52" t="str">
        <f>[14]Outubro!$I$16</f>
        <v>L</v>
      </c>
      <c r="N18" s="52" t="str">
        <f>[14]Outubro!$I$17</f>
        <v>S</v>
      </c>
      <c r="O18" s="52" t="str">
        <f>[14]Outubro!$I$18</f>
        <v>SO</v>
      </c>
      <c r="P18" s="52" t="str">
        <f>[14]Outubro!$I$19</f>
        <v>SE</v>
      </c>
      <c r="Q18" s="52" t="str">
        <f>[14]Outubro!$I$20</f>
        <v>*</v>
      </c>
      <c r="R18" s="52" t="str">
        <f>[14]Outubro!$I$21</f>
        <v>*</v>
      </c>
      <c r="S18" s="52" t="str">
        <f>[14]Outubro!$I$22</f>
        <v>*</v>
      </c>
      <c r="T18" s="53" t="str">
        <f>[14]Outubro!$I$23</f>
        <v>*</v>
      </c>
      <c r="U18" s="53" t="str">
        <f>[14]Outubro!$I$24</f>
        <v>*</v>
      </c>
      <c r="V18" s="53" t="str">
        <f>[14]Outubro!$I$25</f>
        <v>*</v>
      </c>
      <c r="W18" s="53" t="str">
        <f>[14]Outubro!$I$26</f>
        <v>*</v>
      </c>
      <c r="X18" s="53" t="str">
        <f>[14]Outubro!$I$27</f>
        <v>*</v>
      </c>
      <c r="Y18" s="53" t="str">
        <f>[14]Outubro!$I$28</f>
        <v>*</v>
      </c>
      <c r="Z18" s="53" t="str">
        <f>[14]Outubro!$I$29</f>
        <v>*</v>
      </c>
      <c r="AA18" s="53" t="str">
        <f>[14]Outubro!$I$30</f>
        <v>*</v>
      </c>
      <c r="AB18" s="53" t="str">
        <f>[14]Outubro!$I$31</f>
        <v>*</v>
      </c>
      <c r="AC18" s="53" t="str">
        <f>[14]Outubro!$I$32</f>
        <v>*</v>
      </c>
      <c r="AD18" s="53" t="str">
        <f>[14]Outubro!$I$33</f>
        <v>*</v>
      </c>
      <c r="AE18" s="53" t="str">
        <f>[14]Outubro!$I$34</f>
        <v>*</v>
      </c>
      <c r="AF18" s="106" t="str">
        <f>[14]Outubro!$I$35</f>
        <v>*</v>
      </c>
      <c r="AG18" s="112" t="str">
        <f>[14]Outubro!$I$36</f>
        <v>NE</v>
      </c>
      <c r="AH18" s="2"/>
    </row>
    <row r="19" spans="1:35" ht="12.75" customHeight="1" x14ac:dyDescent="0.2">
      <c r="A19" s="85" t="s">
        <v>44</v>
      </c>
      <c r="B19" s="101" t="str">
        <f>[15]Outubro!$I$5</f>
        <v>N</v>
      </c>
      <c r="C19" s="52" t="str">
        <f>[15]Outubro!$I$6</f>
        <v>SO</v>
      </c>
      <c r="D19" s="52" t="str">
        <f>[15]Outubro!$I$7</f>
        <v>L</v>
      </c>
      <c r="E19" s="52" t="str">
        <f>[15]Outubro!$I$8</f>
        <v>SE</v>
      </c>
      <c r="F19" s="52" t="str">
        <f>[15]Outubro!$I$9</f>
        <v>N</v>
      </c>
      <c r="G19" s="52" t="str">
        <f>[15]Outubro!$I$10</f>
        <v>N</v>
      </c>
      <c r="H19" s="52" t="str">
        <f>[15]Outubro!$I$11</f>
        <v>L</v>
      </c>
      <c r="I19" s="52" t="str">
        <f>[15]Outubro!$I$12</f>
        <v>L</v>
      </c>
      <c r="J19" s="52" t="str">
        <f>[15]Outubro!$I$13</f>
        <v>N</v>
      </c>
      <c r="K19" s="52" t="str">
        <f>[15]Outubro!$I$14</f>
        <v>N</v>
      </c>
      <c r="L19" s="52" t="str">
        <f>[15]Outubro!$I$15</f>
        <v>N</v>
      </c>
      <c r="M19" s="52" t="str">
        <f>[15]Outubro!$I$16</f>
        <v>SE</v>
      </c>
      <c r="N19" s="52" t="str">
        <f>[15]Outubro!$I$17</f>
        <v>SO</v>
      </c>
      <c r="O19" s="52" t="str">
        <f>[15]Outubro!$I$18</f>
        <v>S</v>
      </c>
      <c r="P19" s="52" t="str">
        <f>[15]Outubro!$I$19</f>
        <v>SO</v>
      </c>
      <c r="Q19" s="52" t="str">
        <f>[15]Outubro!$I$20</f>
        <v>L</v>
      </c>
      <c r="R19" s="52" t="str">
        <f>[15]Outubro!$I$21</f>
        <v>SE</v>
      </c>
      <c r="S19" s="52" t="str">
        <f>[15]Outubro!$I$22</f>
        <v>N</v>
      </c>
      <c r="T19" s="53" t="str">
        <f>[15]Outubro!$I$23</f>
        <v>SE</v>
      </c>
      <c r="U19" s="53" t="str">
        <f>[15]Outubro!$I$24</f>
        <v>N</v>
      </c>
      <c r="V19" s="53" t="str">
        <f>[15]Outubro!$I$25</f>
        <v>N</v>
      </c>
      <c r="W19" s="53" t="str">
        <f>[15]Outubro!$I$26</f>
        <v>N</v>
      </c>
      <c r="X19" s="53" t="str">
        <f>[15]Outubro!$I$27</f>
        <v>S</v>
      </c>
      <c r="Y19" s="53" t="str">
        <f>[15]Outubro!$I$28</f>
        <v>N</v>
      </c>
      <c r="Z19" s="53" t="str">
        <f>[15]Outubro!$I$29</f>
        <v>N</v>
      </c>
      <c r="AA19" s="53" t="str">
        <f>[15]Outubro!$I$30</f>
        <v>SE</v>
      </c>
      <c r="AB19" s="53" t="str">
        <f>[15]Outubro!$I$31</f>
        <v>N</v>
      </c>
      <c r="AC19" s="53" t="str">
        <f>[15]Outubro!$I$32</f>
        <v>S</v>
      </c>
      <c r="AD19" s="53" t="str">
        <f>[15]Outubro!$I$33</f>
        <v>N</v>
      </c>
      <c r="AE19" s="53" t="str">
        <f>[15]Outubro!$I$34</f>
        <v>N</v>
      </c>
      <c r="AF19" s="106" t="str">
        <f>[15]Outubro!$I$35</f>
        <v>S</v>
      </c>
      <c r="AG19" s="112" t="str">
        <f>[15]Outubro!$I$36</f>
        <v>N</v>
      </c>
      <c r="AH19" s="2"/>
    </row>
    <row r="20" spans="1:35" ht="12.75" customHeight="1" x14ac:dyDescent="0.2">
      <c r="A20" s="85" t="s">
        <v>10</v>
      </c>
      <c r="B20" s="82" t="str">
        <f>[16]Outubro!$I$5</f>
        <v>SO</v>
      </c>
      <c r="C20" s="15" t="str">
        <f>[16]Outubro!$I$6</f>
        <v>L</v>
      </c>
      <c r="D20" s="15" t="str">
        <f>[16]Outubro!$I$7</f>
        <v>O</v>
      </c>
      <c r="E20" s="15" t="str">
        <f>[16]Outubro!$I$8</f>
        <v>O</v>
      </c>
      <c r="F20" s="15" t="str">
        <f>[16]Outubro!$I$9</f>
        <v>O</v>
      </c>
      <c r="G20" s="15" t="str">
        <f>[16]Outubro!$I$10</f>
        <v>SO</v>
      </c>
      <c r="H20" s="15" t="str">
        <f>[16]Outubro!$I$11</f>
        <v>N</v>
      </c>
      <c r="I20" s="15" t="str">
        <f>[16]Outubro!$I$12</f>
        <v>O</v>
      </c>
      <c r="J20" s="15" t="str">
        <f>[16]Outubro!$I$13</f>
        <v>NO</v>
      </c>
      <c r="K20" s="15" t="str">
        <f>[16]Outubro!$I$14</f>
        <v>SO</v>
      </c>
      <c r="L20" s="15" t="str">
        <f>[16]Outubro!$I$15</f>
        <v>O</v>
      </c>
      <c r="M20" s="15" t="str">
        <f>[16]Outubro!$I$16</f>
        <v>SO</v>
      </c>
      <c r="N20" s="15" t="str">
        <f>[16]Outubro!$I$17</f>
        <v>NE</v>
      </c>
      <c r="O20" s="15" t="str">
        <f>[16]Outubro!$I$18</f>
        <v>NE</v>
      </c>
      <c r="P20" s="15" t="str">
        <f>[16]Outubro!$I$19</f>
        <v>L</v>
      </c>
      <c r="Q20" s="15" t="str">
        <f>[16]Outubro!$I$20</f>
        <v>O</v>
      </c>
      <c r="R20" s="15" t="str">
        <f>[16]Outubro!$I$21</f>
        <v>O</v>
      </c>
      <c r="S20" s="15" t="str">
        <f>[16]Outubro!$I$22</f>
        <v>O</v>
      </c>
      <c r="T20" s="53" t="str">
        <f>[16]Outubro!$I$23</f>
        <v>SO</v>
      </c>
      <c r="U20" s="53" t="str">
        <f>[16]Outubro!$I$24</f>
        <v>SO</v>
      </c>
      <c r="V20" s="53" t="str">
        <f>[16]Outubro!$I$25</f>
        <v>SO</v>
      </c>
      <c r="W20" s="53" t="str">
        <f>[16]Outubro!$I$26</f>
        <v>N</v>
      </c>
      <c r="X20" s="53" t="str">
        <f>[16]Outubro!$I$27</f>
        <v>N</v>
      </c>
      <c r="Y20" s="53" t="str">
        <f>[16]Outubro!$I$28</f>
        <v>O</v>
      </c>
      <c r="Z20" s="53" t="str">
        <f>[16]Outubro!$I$29</f>
        <v>O</v>
      </c>
      <c r="AA20" s="53" t="str">
        <f>[16]Outubro!$I$30</f>
        <v>NO</v>
      </c>
      <c r="AB20" s="53" t="str">
        <f>[16]Outubro!$I$31</f>
        <v>S</v>
      </c>
      <c r="AC20" s="53" t="str">
        <f>[16]Outubro!$I$32</f>
        <v>N</v>
      </c>
      <c r="AD20" s="53" t="str">
        <f>[16]Outubro!$I$33</f>
        <v>SO</v>
      </c>
      <c r="AE20" s="53" t="str">
        <f>[16]Outubro!$I$34</f>
        <v>S</v>
      </c>
      <c r="AF20" s="106" t="str">
        <f>[16]Outubro!$I$35</f>
        <v>N</v>
      </c>
      <c r="AG20" s="112" t="str">
        <f>[16]Outubro!$I$36</f>
        <v>O</v>
      </c>
      <c r="AH20" s="2"/>
      <c r="AI20" t="s">
        <v>49</v>
      </c>
    </row>
    <row r="21" spans="1:35" ht="13.5" customHeight="1" x14ac:dyDescent="0.2">
      <c r="A21" s="85" t="s">
        <v>11</v>
      </c>
      <c r="B21" s="101" t="str">
        <f>[17]Outubro!$I$5</f>
        <v>L</v>
      </c>
      <c r="C21" s="52" t="str">
        <f>[17]Outubro!$I$6</f>
        <v>N</v>
      </c>
      <c r="D21" s="52" t="str">
        <f>[17]Outubro!$I$7</f>
        <v>SO</v>
      </c>
      <c r="E21" s="52" t="str">
        <f>[17]Outubro!$I$8</f>
        <v>NE</v>
      </c>
      <c r="F21" s="52" t="str">
        <f>[17]Outubro!$I$9</f>
        <v>L</v>
      </c>
      <c r="G21" s="52" t="str">
        <f>[17]Outubro!$I$10</f>
        <v>L</v>
      </c>
      <c r="H21" s="52" t="str">
        <f>[17]Outubro!$I$11</f>
        <v>SO</v>
      </c>
      <c r="I21" s="52" t="str">
        <f>[17]Outubro!$I$12</f>
        <v>SO</v>
      </c>
      <c r="J21" s="52" t="str">
        <f>[17]Outubro!$I$13</f>
        <v>SO</v>
      </c>
      <c r="K21" s="52" t="str">
        <f>[17]Outubro!$I$14</f>
        <v>L</v>
      </c>
      <c r="L21" s="52" t="str">
        <f>[17]Outubro!$I$15</f>
        <v>L</v>
      </c>
      <c r="M21" s="52" t="str">
        <f>[17]Outubro!$I$16</f>
        <v>NE</v>
      </c>
      <c r="N21" s="52" t="str">
        <f>[17]Outubro!$I$17</f>
        <v>NE</v>
      </c>
      <c r="O21" s="52" t="str">
        <f>[17]Outubro!$I$18</f>
        <v>NO</v>
      </c>
      <c r="P21" s="52" t="str">
        <f>[17]Outubro!$I$19</f>
        <v>NO</v>
      </c>
      <c r="Q21" s="52" t="str">
        <f>[17]Outubro!$I$20</f>
        <v>SO</v>
      </c>
      <c r="R21" s="52" t="str">
        <f>[17]Outubro!$I$21</f>
        <v>SO</v>
      </c>
      <c r="S21" s="52" t="str">
        <f>[17]Outubro!$I$22</f>
        <v>L</v>
      </c>
      <c r="T21" s="53" t="str">
        <f>[17]Outubro!$I$23</f>
        <v>NE</v>
      </c>
      <c r="U21" s="53" t="str">
        <f>[17]Outubro!$I$24</f>
        <v>L</v>
      </c>
      <c r="V21" s="53" t="str">
        <f>[17]Outubro!$I$25</f>
        <v>L</v>
      </c>
      <c r="W21" s="53" t="str">
        <f>[17]Outubro!$I$26</f>
        <v>S</v>
      </c>
      <c r="X21" s="53" t="str">
        <f>[17]Outubro!$I$27</f>
        <v>SO</v>
      </c>
      <c r="Y21" s="53" t="str">
        <f>[17]Outubro!$I$28</f>
        <v>SO</v>
      </c>
      <c r="Z21" s="53" t="str">
        <f>[17]Outubro!$I$29</f>
        <v>L</v>
      </c>
      <c r="AA21" s="53" t="str">
        <f>[17]Outubro!$I$30</f>
        <v>SO</v>
      </c>
      <c r="AB21" s="53" t="str">
        <f>[17]Outubro!$I$31</f>
        <v>L</v>
      </c>
      <c r="AC21" s="53" t="str">
        <f>[17]Outubro!$I$32</f>
        <v>L</v>
      </c>
      <c r="AD21" s="53" t="str">
        <f>[17]Outubro!$I$33</f>
        <v>L</v>
      </c>
      <c r="AE21" s="53" t="str">
        <f>[17]Outubro!$I$34</f>
        <v>L</v>
      </c>
      <c r="AF21" s="106" t="str">
        <f>[17]Outubro!$I$35</f>
        <v>SO</v>
      </c>
      <c r="AG21" s="112" t="str">
        <f>[17]Outubro!$I$36</f>
        <v>L</v>
      </c>
      <c r="AH21" s="2"/>
    </row>
    <row r="22" spans="1:35" ht="13.5" customHeight="1" x14ac:dyDescent="0.2">
      <c r="A22" s="85" t="s">
        <v>12</v>
      </c>
      <c r="B22" s="101" t="str">
        <f>[18]Outubro!$I$5</f>
        <v>N</v>
      </c>
      <c r="C22" s="52" t="str">
        <f>[18]Outubro!$I$6</f>
        <v>S</v>
      </c>
      <c r="D22" s="52" t="str">
        <f>[18]Outubro!$I$7</f>
        <v>S</v>
      </c>
      <c r="E22" s="52" t="str">
        <f>[18]Outubro!$I$8</f>
        <v>S</v>
      </c>
      <c r="F22" s="52" t="str">
        <f>[18]Outubro!$I$9</f>
        <v>N</v>
      </c>
      <c r="G22" s="52" t="str">
        <f>[18]Outubro!$I$10</f>
        <v>N</v>
      </c>
      <c r="H22" s="52" t="str">
        <f>[18]Outubro!$I$11</f>
        <v>O</v>
      </c>
      <c r="I22" s="52" t="str">
        <f>[18]Outubro!$I$12</f>
        <v>NE</v>
      </c>
      <c r="J22" s="52" t="str">
        <f>[18]Outubro!$I$13</f>
        <v>N</v>
      </c>
      <c r="K22" s="52" t="str">
        <f>[18]Outubro!$I$14</f>
        <v>NO</v>
      </c>
      <c r="L22" s="52" t="str">
        <f>[18]Outubro!$I$15</f>
        <v>N</v>
      </c>
      <c r="M22" s="52" t="str">
        <f>[18]Outubro!$I$16</f>
        <v>O</v>
      </c>
      <c r="N22" s="52" t="str">
        <f>[18]Outubro!$I$17</f>
        <v>S</v>
      </c>
      <c r="O22" s="52" t="str">
        <f>[18]Outubro!$I$18</f>
        <v>S</v>
      </c>
      <c r="P22" s="52" t="str">
        <f>[18]Outubro!$I$19</f>
        <v>S</v>
      </c>
      <c r="Q22" s="52" t="str">
        <f>[18]Outubro!$I$20</f>
        <v>SE</v>
      </c>
      <c r="R22" s="52" t="str">
        <f>[18]Outubro!$I$21</f>
        <v>S</v>
      </c>
      <c r="S22" s="52" t="str">
        <f>[18]Outubro!$I$22</f>
        <v>NE</v>
      </c>
      <c r="T22" s="52" t="str">
        <f>[18]Outubro!$I$23</f>
        <v>O</v>
      </c>
      <c r="U22" s="52" t="str">
        <f>[18]Outubro!$I$24</f>
        <v>N</v>
      </c>
      <c r="V22" s="52" t="str">
        <f>[18]Outubro!$I$25</f>
        <v>NE</v>
      </c>
      <c r="W22" s="52" t="str">
        <f>[18]Outubro!$I$26</f>
        <v>L</v>
      </c>
      <c r="X22" s="52" t="str">
        <f>[18]Outubro!$I$27</f>
        <v>S</v>
      </c>
      <c r="Y22" s="52" t="str">
        <f>[18]Outubro!$I$28</f>
        <v>S</v>
      </c>
      <c r="Z22" s="52" t="str">
        <f>[18]Outubro!$I$29</f>
        <v>N</v>
      </c>
      <c r="AA22" s="52" t="str">
        <f>[18]Outubro!$I$30</f>
        <v>N</v>
      </c>
      <c r="AB22" s="52" t="str">
        <f>[18]Outubro!$I$31</f>
        <v>N</v>
      </c>
      <c r="AC22" s="52" t="str">
        <f>[18]Outubro!$I$32</f>
        <v>N</v>
      </c>
      <c r="AD22" s="52" t="str">
        <f>[18]Outubro!$I$33</f>
        <v>NE</v>
      </c>
      <c r="AE22" s="52" t="str">
        <f>[18]Outubro!$I$34</f>
        <v>N</v>
      </c>
      <c r="AF22" s="107" t="str">
        <f>[18]Outubro!$I$35</f>
        <v>S</v>
      </c>
      <c r="AG22" s="113" t="str">
        <f>[18]Outubro!$I$36</f>
        <v>N</v>
      </c>
      <c r="AH22" s="2"/>
    </row>
    <row r="23" spans="1:35" ht="13.5" customHeight="1" x14ac:dyDescent="0.2">
      <c r="A23" s="85" t="s">
        <v>13</v>
      </c>
      <c r="B23" s="102" t="str">
        <f>[19]Outubro!$I$5</f>
        <v>NO</v>
      </c>
      <c r="C23" s="53" t="str">
        <f>[19]Outubro!$I$6</f>
        <v>N</v>
      </c>
      <c r="D23" s="53" t="str">
        <f>[19]Outubro!$I$7</f>
        <v>L</v>
      </c>
      <c r="E23" s="53" t="str">
        <f>[19]Outubro!$I$8</f>
        <v>SE</v>
      </c>
      <c r="F23" s="53" t="str">
        <f>[19]Outubro!$I$9</f>
        <v>N</v>
      </c>
      <c r="G23" s="53" t="str">
        <f>[19]Outubro!$I$10</f>
        <v>NO</v>
      </c>
      <c r="H23" s="53" t="str">
        <f>[19]Outubro!$I$11</f>
        <v>N</v>
      </c>
      <c r="I23" s="53" t="str">
        <f>[19]Outubro!$I$12</f>
        <v>NO</v>
      </c>
      <c r="J23" s="53" t="str">
        <f>[19]Outubro!$I$13</f>
        <v>N</v>
      </c>
      <c r="K23" s="53" t="str">
        <f>[19]Outubro!$I$14</f>
        <v>N</v>
      </c>
      <c r="L23" s="53" t="str">
        <f>[19]Outubro!$I$15</f>
        <v>NO</v>
      </c>
      <c r="M23" s="53" t="str">
        <f>[19]Outubro!$I$16</f>
        <v>N</v>
      </c>
      <c r="N23" s="53" t="str">
        <f>[19]Outubro!$I$17</f>
        <v>S</v>
      </c>
      <c r="O23" s="53" t="str">
        <f>[19]Outubro!$I$18</f>
        <v>S</v>
      </c>
      <c r="P23" s="53" t="str">
        <f>[19]Outubro!$I$19</f>
        <v>S</v>
      </c>
      <c r="Q23" s="53" t="str">
        <f>[19]Outubro!$I$20</f>
        <v>S</v>
      </c>
      <c r="R23" s="53" t="str">
        <f>[19]Outubro!$I$21</f>
        <v>S</v>
      </c>
      <c r="S23" s="53" t="str">
        <f>[19]Outubro!$I$22</f>
        <v>NO</v>
      </c>
      <c r="T23" s="53" t="str">
        <f>[19]Outubro!$I$23</f>
        <v>N</v>
      </c>
      <c r="U23" s="53" t="str">
        <f>[19]Outubro!$I$24</f>
        <v>N</v>
      </c>
      <c r="V23" s="53" t="str">
        <f>[19]Outubro!$I$25</f>
        <v>N</v>
      </c>
      <c r="W23" s="53" t="str">
        <f>[19]Outubro!$I$26</f>
        <v>NO</v>
      </c>
      <c r="X23" s="53" t="str">
        <f>[19]Outubro!$I$27</f>
        <v>S</v>
      </c>
      <c r="Y23" s="53" t="str">
        <f>[19]Outubro!$I$28</f>
        <v>NE</v>
      </c>
      <c r="Z23" s="53" t="str">
        <f>[19]Outubro!$I$29</f>
        <v>NE</v>
      </c>
      <c r="AA23" s="53" t="str">
        <f>[19]Outubro!$I$30</f>
        <v>NO</v>
      </c>
      <c r="AB23" s="53" t="str">
        <f>[19]Outubro!$I$31</f>
        <v>NO</v>
      </c>
      <c r="AC23" s="53" t="str">
        <f>[19]Outubro!$I$32</f>
        <v>N</v>
      </c>
      <c r="AD23" s="53" t="str">
        <f>[19]Outubro!$I$33</f>
        <v>N</v>
      </c>
      <c r="AE23" s="53" t="str">
        <f>[19]Outubro!$I$34</f>
        <v>NO</v>
      </c>
      <c r="AF23" s="106" t="str">
        <f>[19]Outubro!$I$35</f>
        <v>SE</v>
      </c>
      <c r="AG23" s="112" t="str">
        <f>[19]Outubro!$I$36</f>
        <v>N</v>
      </c>
      <c r="AH23" s="2"/>
    </row>
    <row r="24" spans="1:35" ht="13.5" customHeight="1" x14ac:dyDescent="0.2">
      <c r="A24" s="85" t="s">
        <v>14</v>
      </c>
      <c r="B24" s="101" t="str">
        <f>[20]Outubro!$I$5</f>
        <v>N</v>
      </c>
      <c r="C24" s="52" t="str">
        <f>[20]Outubro!$I$6</f>
        <v>S</v>
      </c>
      <c r="D24" s="52" t="str">
        <f>[20]Outubro!$I$7</f>
        <v>S</v>
      </c>
      <c r="E24" s="52" t="str">
        <f>[20]Outubro!$I$8</f>
        <v>L</v>
      </c>
      <c r="F24" s="52" t="str">
        <f>[20]Outubro!$I$9</f>
        <v>NE</v>
      </c>
      <c r="G24" s="52" t="str">
        <f>[20]Outubro!$I$10</f>
        <v>NE</v>
      </c>
      <c r="H24" s="52" t="str">
        <f>[20]Outubro!$I$11</f>
        <v>S</v>
      </c>
      <c r="I24" s="52" t="str">
        <f>[20]Outubro!$I$12</f>
        <v>S</v>
      </c>
      <c r="J24" s="52" t="str">
        <f>[20]Outubro!$I$13</f>
        <v>SO</v>
      </c>
      <c r="K24" s="52" t="str">
        <f>[20]Outubro!$I$14</f>
        <v>S</v>
      </c>
      <c r="L24" s="52" t="str">
        <f>[20]Outubro!$I$15</f>
        <v>NE</v>
      </c>
      <c r="M24" s="52" t="str">
        <f>[20]Outubro!$I$16</f>
        <v>L</v>
      </c>
      <c r="N24" s="52" t="str">
        <f>[20]Outubro!$I$17</f>
        <v>O</v>
      </c>
      <c r="O24" s="52" t="str">
        <f>[20]Outubro!$I$18</f>
        <v>SO</v>
      </c>
      <c r="P24" s="52" t="str">
        <f>[20]Outubro!$I$19</f>
        <v>SO</v>
      </c>
      <c r="Q24" s="52" t="str">
        <f>[20]Outubro!$I$20</f>
        <v>SE</v>
      </c>
      <c r="R24" s="52" t="str">
        <f>[20]Outubro!$I$21</f>
        <v>SE</v>
      </c>
      <c r="S24" s="52" t="str">
        <f>[20]Outubro!$I$22</f>
        <v>L</v>
      </c>
      <c r="T24" s="52" t="str">
        <f>[20]Outubro!$I$23</f>
        <v>N</v>
      </c>
      <c r="U24" s="52" t="str">
        <f>[20]Outubro!$I$24</f>
        <v>SO</v>
      </c>
      <c r="V24" s="52" t="str">
        <f>[20]Outubro!$I$25</f>
        <v>SO</v>
      </c>
      <c r="W24" s="52" t="str">
        <f>[20]Outubro!$I$26</f>
        <v>S</v>
      </c>
      <c r="X24" s="52" t="str">
        <f>[20]Outubro!$I$27</f>
        <v>S</v>
      </c>
      <c r="Y24" s="52" t="str">
        <f>[20]Outubro!$I$28</f>
        <v>SE</v>
      </c>
      <c r="Z24" s="52" t="str">
        <f>[20]Outubro!$I$29</f>
        <v>NE</v>
      </c>
      <c r="AA24" s="52" t="str">
        <f>[20]Outubro!$I$30</f>
        <v>L</v>
      </c>
      <c r="AB24" s="52" t="str">
        <f>[20]Outubro!$I$31</f>
        <v>O</v>
      </c>
      <c r="AC24" s="52" t="str">
        <f>[20]Outubro!$I$32</f>
        <v>NE</v>
      </c>
      <c r="AD24" s="52" t="str">
        <f>[20]Outubro!$I$33</f>
        <v>N</v>
      </c>
      <c r="AE24" s="52" t="str">
        <f>[20]Outubro!$I$34</f>
        <v>NO</v>
      </c>
      <c r="AF24" s="107" t="str">
        <f>[20]Outubro!$I$35</f>
        <v>S</v>
      </c>
      <c r="AG24" s="113" t="str">
        <f>[20]Outubro!$I$36</f>
        <v>S</v>
      </c>
      <c r="AH24" s="2"/>
    </row>
    <row r="25" spans="1:35" ht="12.75" customHeight="1" x14ac:dyDescent="0.2">
      <c r="A25" s="85" t="s">
        <v>15</v>
      </c>
      <c r="B25" s="101" t="str">
        <f>[21]Outubro!$I$5</f>
        <v>O</v>
      </c>
      <c r="C25" s="52" t="str">
        <f>[21]Outubro!$I$6</f>
        <v>SO</v>
      </c>
      <c r="D25" s="52" t="str">
        <f>[21]Outubro!$I$7</f>
        <v>O</v>
      </c>
      <c r="E25" s="52" t="str">
        <f>[21]Outubro!$I$8</f>
        <v>NO</v>
      </c>
      <c r="F25" s="52" t="str">
        <f>[21]Outubro!$I$9</f>
        <v>NO</v>
      </c>
      <c r="G25" s="52" t="str">
        <f>[21]Outubro!$I$10</f>
        <v>O</v>
      </c>
      <c r="H25" s="52" t="str">
        <f>[21]Outubro!$I$11</f>
        <v>O</v>
      </c>
      <c r="I25" s="52" t="str">
        <f>[21]Outubro!$I$12</f>
        <v>NO</v>
      </c>
      <c r="J25" s="52" t="str">
        <f>[21]Outubro!$I$13</f>
        <v>O</v>
      </c>
      <c r="K25" s="52" t="str">
        <f>[21]Outubro!$I$14</f>
        <v>O</v>
      </c>
      <c r="L25" s="52" t="str">
        <f>[21]Outubro!$I$15</f>
        <v>O</v>
      </c>
      <c r="M25" s="52" t="str">
        <f>[21]Outubro!$I$16</f>
        <v>O</v>
      </c>
      <c r="N25" s="52" t="str">
        <f>[21]Outubro!$I$17</f>
        <v>SO</v>
      </c>
      <c r="O25" s="52" t="str">
        <f>[21]Outubro!$I$18</f>
        <v>SO</v>
      </c>
      <c r="P25" s="52" t="str">
        <f>[21]Outubro!$I$19</f>
        <v>SO</v>
      </c>
      <c r="Q25" s="52" t="str">
        <f>[21]Outubro!$I$20</f>
        <v>NO</v>
      </c>
      <c r="R25" s="52" t="str">
        <f>[21]Outubro!$I$21</f>
        <v>NO</v>
      </c>
      <c r="S25" s="52" t="str">
        <f>[21]Outubro!$I$22</f>
        <v>NO</v>
      </c>
      <c r="T25" s="52" t="str">
        <f>[21]Outubro!$I$23</f>
        <v>O</v>
      </c>
      <c r="U25" s="52" t="str">
        <f>[21]Outubro!$I$24</f>
        <v>O</v>
      </c>
      <c r="V25" s="52" t="str">
        <f>[21]Outubro!$I$25</f>
        <v>O</v>
      </c>
      <c r="W25" s="52" t="str">
        <f>[21]Outubro!$I$26</f>
        <v>SO</v>
      </c>
      <c r="X25" s="52" t="str">
        <f>[21]Outubro!$I$27</f>
        <v>O</v>
      </c>
      <c r="Y25" s="52" t="str">
        <f>[21]Outubro!$I$28</f>
        <v>O</v>
      </c>
      <c r="Z25" s="52" t="str">
        <f>[21]Outubro!$I$29</f>
        <v>O</v>
      </c>
      <c r="AA25" s="52" t="str">
        <f>[21]Outubro!$I$30</f>
        <v>O</v>
      </c>
      <c r="AB25" s="52" t="str">
        <f>[21]Outubro!$I$31</f>
        <v>O</v>
      </c>
      <c r="AC25" s="52" t="str">
        <f>[21]Outubro!$I$32</f>
        <v>O</v>
      </c>
      <c r="AD25" s="52" t="str">
        <f>[21]Outubro!$I$33</f>
        <v>O</v>
      </c>
      <c r="AE25" s="52" t="str">
        <f>[21]Outubro!$I$34</f>
        <v>O</v>
      </c>
      <c r="AF25" s="107" t="str">
        <f>[21]Outubro!$I$35</f>
        <v>SO</v>
      </c>
      <c r="AG25" s="113" t="str">
        <f>[21]Outubro!$I$36</f>
        <v>O</v>
      </c>
      <c r="AH25" s="2"/>
    </row>
    <row r="26" spans="1:35" ht="12.75" customHeight="1" x14ac:dyDescent="0.2">
      <c r="A26" s="85" t="s">
        <v>16</v>
      </c>
      <c r="B26" s="103" t="str">
        <f>[22]Outubro!$I$5</f>
        <v>N</v>
      </c>
      <c r="C26" s="16" t="str">
        <f>[22]Outubro!$I$6</f>
        <v>S</v>
      </c>
      <c r="D26" s="16" t="str">
        <f>[22]Outubro!$I$7</f>
        <v>L</v>
      </c>
      <c r="E26" s="16" t="str">
        <f>[22]Outubro!$I$8</f>
        <v>NE</v>
      </c>
      <c r="F26" s="16" t="str">
        <f>[22]Outubro!$I$9</f>
        <v>N</v>
      </c>
      <c r="G26" s="16" t="str">
        <f>[22]Outubro!$I$10</f>
        <v>N</v>
      </c>
      <c r="H26" s="16" t="str">
        <f>[22]Outubro!$I$11</f>
        <v>N</v>
      </c>
      <c r="I26" s="16" t="str">
        <f>[22]Outubro!$I$12</f>
        <v>N</v>
      </c>
      <c r="J26" s="16" t="str">
        <f>[22]Outubro!$I$13</f>
        <v>N</v>
      </c>
      <c r="K26" s="16" t="str">
        <f>[22]Outubro!$I$14</f>
        <v>N</v>
      </c>
      <c r="L26" s="16" t="str">
        <f>[22]Outubro!$I$15</f>
        <v>N</v>
      </c>
      <c r="M26" s="16" t="str">
        <f>[22]Outubro!$I$16</f>
        <v>N</v>
      </c>
      <c r="N26" s="16" t="str">
        <f>[22]Outubro!$I$17</f>
        <v>S</v>
      </c>
      <c r="O26" s="16" t="str">
        <f>[22]Outubro!$I$18</f>
        <v>S</v>
      </c>
      <c r="P26" s="16" t="str">
        <f>[22]Outubro!$I$19</f>
        <v>S</v>
      </c>
      <c r="Q26" s="16" t="str">
        <f>[22]Outubro!$I$20</f>
        <v>S</v>
      </c>
      <c r="R26" s="16" t="str">
        <f>[22]Outubro!$I$21</f>
        <v>N</v>
      </c>
      <c r="S26" s="16" t="str">
        <f>[22]Outubro!$I$22</f>
        <v>N</v>
      </c>
      <c r="T26" s="16" t="str">
        <f>[22]Outubro!$I$23</f>
        <v>N</v>
      </c>
      <c r="U26" s="16" t="str">
        <f>[22]Outubro!$I$24</f>
        <v>N</v>
      </c>
      <c r="V26" s="16" t="str">
        <f>[22]Outubro!$I$25</f>
        <v>N</v>
      </c>
      <c r="W26" s="16" t="str">
        <f>[22]Outubro!$I$26</f>
        <v>S</v>
      </c>
      <c r="X26" s="16" t="str">
        <f>[22]Outubro!$I$27</f>
        <v>S</v>
      </c>
      <c r="Y26" s="16" t="str">
        <f>[22]Outubro!$I$28</f>
        <v>N</v>
      </c>
      <c r="Z26" s="16" t="str">
        <f>[22]Outubro!$I$29</f>
        <v>N</v>
      </c>
      <c r="AA26" s="16" t="str">
        <f>[22]Outubro!$I$30</f>
        <v>N</v>
      </c>
      <c r="AB26" s="16" t="str">
        <f>[22]Outubro!$I$31</f>
        <v>SE</v>
      </c>
      <c r="AC26" s="16" t="str">
        <f>[22]Outubro!$I$32</f>
        <v>SE</v>
      </c>
      <c r="AD26" s="16" t="str">
        <f>[22]Outubro!$I$33</f>
        <v>N</v>
      </c>
      <c r="AE26" s="16" t="str">
        <f>[22]Outubro!$I$34</f>
        <v>N</v>
      </c>
      <c r="AF26" s="108" t="str">
        <f>[22]Outubro!$I$35</f>
        <v>SE</v>
      </c>
      <c r="AG26" s="114" t="str">
        <f>[22]Outubro!$I$36</f>
        <v>N</v>
      </c>
      <c r="AH26" s="2"/>
    </row>
    <row r="27" spans="1:35" ht="12" customHeight="1" x14ac:dyDescent="0.2">
      <c r="A27" s="85" t="s">
        <v>17</v>
      </c>
      <c r="B27" s="101" t="str">
        <f>[23]Outubro!$I$5</f>
        <v>NO</v>
      </c>
      <c r="C27" s="52" t="str">
        <f>[23]Outubro!$I$6</f>
        <v>S</v>
      </c>
      <c r="D27" s="52" t="str">
        <f>[23]Outubro!$I$7</f>
        <v>NE</v>
      </c>
      <c r="E27" s="52" t="str">
        <f>[23]Outubro!$I$8</f>
        <v>N</v>
      </c>
      <c r="F27" s="52" t="str">
        <f>[23]Outubro!$I$9</f>
        <v>N</v>
      </c>
      <c r="G27" s="52" t="str">
        <f>[23]Outubro!$I$10</f>
        <v>N</v>
      </c>
      <c r="H27" s="52" t="str">
        <f>[23]Outubro!$I$11</f>
        <v>NE</v>
      </c>
      <c r="I27" s="52" t="str">
        <f>[23]Outubro!$I$12</f>
        <v>NE</v>
      </c>
      <c r="J27" s="52" t="str">
        <f>[23]Outubro!$I$13</f>
        <v>L</v>
      </c>
      <c r="K27" s="52" t="str">
        <f>[23]Outubro!$I$14</f>
        <v>NO</v>
      </c>
      <c r="L27" s="52" t="str">
        <f>[23]Outubro!$I$15</f>
        <v>NO</v>
      </c>
      <c r="M27" s="52" t="str">
        <f>[23]Outubro!$I$16</f>
        <v>N</v>
      </c>
      <c r="N27" s="52" t="str">
        <f>[23]Outubro!$I$17</f>
        <v>SE</v>
      </c>
      <c r="O27" s="52" t="str">
        <f>[23]Outubro!$I$18</f>
        <v>SE</v>
      </c>
      <c r="P27" s="52" t="str">
        <f>[23]Outubro!$I$19</f>
        <v>SE</v>
      </c>
      <c r="Q27" s="52" t="str">
        <f>[23]Outubro!$I$20</f>
        <v>NE</v>
      </c>
      <c r="R27" s="52" t="str">
        <f>[23]Outubro!$I$21</f>
        <v>NE</v>
      </c>
      <c r="S27" s="52" t="str">
        <f>[23]Outubro!$I$22</f>
        <v>NO</v>
      </c>
      <c r="T27" s="52" t="str">
        <f>[23]Outubro!$I$23</f>
        <v>L</v>
      </c>
      <c r="U27" s="52" t="str">
        <f>[23]Outubro!$I$24</f>
        <v>NO</v>
      </c>
      <c r="V27" s="52" t="str">
        <f>[23]Outubro!$I$25</f>
        <v>NO</v>
      </c>
      <c r="W27" s="52" t="str">
        <f>[23]Outubro!$I$26</f>
        <v>NO</v>
      </c>
      <c r="X27" s="52" t="str">
        <f>[23]Outubro!$I$27</f>
        <v>SE</v>
      </c>
      <c r="Y27" s="52" t="str">
        <f>[23]Outubro!$I$28</f>
        <v>NE</v>
      </c>
      <c r="Z27" s="52" t="str">
        <f>[23]Outubro!$I$29</f>
        <v>NE</v>
      </c>
      <c r="AA27" s="52" t="str">
        <f>[23]Outubro!$I$30</f>
        <v>L</v>
      </c>
      <c r="AB27" s="52" t="str">
        <f>[23]Outubro!$I$31</f>
        <v>O</v>
      </c>
      <c r="AC27" s="52" t="str">
        <f>[23]Outubro!$I$32</f>
        <v>O</v>
      </c>
      <c r="AD27" s="52" t="str">
        <f>[23]Outubro!$I$33</f>
        <v>NO</v>
      </c>
      <c r="AE27" s="52" t="str">
        <f>[23]Outubro!$I$34</f>
        <v>NO</v>
      </c>
      <c r="AF27" s="107" t="str">
        <f>[23]Outubro!$I$35</f>
        <v>L</v>
      </c>
      <c r="AG27" s="113" t="str">
        <f>[23]Outubro!$I$36</f>
        <v>NO</v>
      </c>
      <c r="AH27" s="2"/>
    </row>
    <row r="28" spans="1:35" ht="12.75" customHeight="1" x14ac:dyDescent="0.2">
      <c r="A28" s="85" t="s">
        <v>18</v>
      </c>
      <c r="B28" s="101" t="str">
        <f>[24]Outubro!$I$5</f>
        <v>N</v>
      </c>
      <c r="C28" s="52" t="str">
        <f>[24]Outubro!$I$6</f>
        <v>S</v>
      </c>
      <c r="D28" s="52" t="str">
        <f>[24]Outubro!$I$7</f>
        <v>L</v>
      </c>
      <c r="E28" s="52" t="str">
        <f>[24]Outubro!$I$8</f>
        <v>L</v>
      </c>
      <c r="F28" s="52" t="str">
        <f>[24]Outubro!$I$9</f>
        <v>L</v>
      </c>
      <c r="G28" s="52" t="str">
        <f>[24]Outubro!$I$10</f>
        <v>NO</v>
      </c>
      <c r="H28" s="52" t="str">
        <f>[24]Outubro!$I$11</f>
        <v>SE</v>
      </c>
      <c r="I28" s="52" t="str">
        <f>[24]Outubro!$I$12</f>
        <v>L</v>
      </c>
      <c r="J28" s="52" t="str">
        <f>[24]Outubro!$I$13</f>
        <v>L</v>
      </c>
      <c r="K28" s="52" t="str">
        <f>[24]Outubro!$I$14</f>
        <v>SE</v>
      </c>
      <c r="L28" s="52" t="str">
        <f>[24]Outubro!$I$15</f>
        <v>N</v>
      </c>
      <c r="M28" s="52" t="str">
        <f>[24]Outubro!$I$16</f>
        <v>L</v>
      </c>
      <c r="N28" s="52" t="str">
        <f>[24]Outubro!$I$17</f>
        <v>SO</v>
      </c>
      <c r="O28" s="52" t="str">
        <f>[24]Outubro!$I$18</f>
        <v>SO</v>
      </c>
      <c r="P28" s="52" t="str">
        <f>[24]Outubro!$I$19</f>
        <v>S</v>
      </c>
      <c r="Q28" s="52" t="str">
        <f>[24]Outubro!$I$20</f>
        <v>L</v>
      </c>
      <c r="R28" s="52" t="str">
        <f>[24]Outubro!$I$21</f>
        <v>L</v>
      </c>
      <c r="S28" s="52" t="str">
        <f>[24]Outubro!$I$22</f>
        <v>S</v>
      </c>
      <c r="T28" s="52" t="str">
        <f>[24]Outubro!$I$23</f>
        <v>L</v>
      </c>
      <c r="U28" s="52" t="str">
        <f>[24]Outubro!$I$24</f>
        <v>L</v>
      </c>
      <c r="V28" s="52" t="str">
        <f>[24]Outubro!$I$25</f>
        <v>L</v>
      </c>
      <c r="W28" s="52" t="str">
        <f>[24]Outubro!$I$26</f>
        <v>N</v>
      </c>
      <c r="X28" s="52" t="str">
        <f>[24]Outubro!$I$27</f>
        <v>L</v>
      </c>
      <c r="Y28" s="52" t="str">
        <f>[24]Outubro!$I$28</f>
        <v>L</v>
      </c>
      <c r="Z28" s="52" t="str">
        <f>[24]Outubro!$I$29</f>
        <v>L</v>
      </c>
      <c r="AA28" s="52" t="str">
        <f>[24]Outubro!$I$30</f>
        <v>L</v>
      </c>
      <c r="AB28" s="52" t="str">
        <f>[24]Outubro!$I$31</f>
        <v>NO</v>
      </c>
      <c r="AC28" s="52" t="str">
        <f>[24]Outubro!$I$32</f>
        <v>NO</v>
      </c>
      <c r="AD28" s="52" t="str">
        <f>[24]Outubro!$I$33</f>
        <v>N</v>
      </c>
      <c r="AE28" s="52" t="str">
        <f>[24]Outubro!$I$34</f>
        <v>NO</v>
      </c>
      <c r="AF28" s="107" t="str">
        <f>[24]Outubro!$I$35</f>
        <v>L</v>
      </c>
      <c r="AG28" s="113" t="str">
        <f>[24]Outubro!$I$36</f>
        <v>L</v>
      </c>
      <c r="AH28" s="2"/>
    </row>
    <row r="29" spans="1:35" ht="13.5" customHeight="1" x14ac:dyDescent="0.2">
      <c r="A29" s="85" t="s">
        <v>19</v>
      </c>
      <c r="B29" s="101" t="str">
        <f>[25]Outubro!$I$5</f>
        <v>N</v>
      </c>
      <c r="C29" s="52" t="str">
        <f>[25]Outubro!$I$6</f>
        <v>SO</v>
      </c>
      <c r="D29" s="52" t="str">
        <f>[25]Outubro!$I$7</f>
        <v>NE</v>
      </c>
      <c r="E29" s="52" t="str">
        <f>[25]Outubro!$I$8</f>
        <v>NE</v>
      </c>
      <c r="F29" s="52" t="str">
        <f>[25]Outubro!$I$9</f>
        <v>NE</v>
      </c>
      <c r="G29" s="52" t="str">
        <f>[25]Outubro!$I$10</f>
        <v>NE</v>
      </c>
      <c r="H29" s="52" t="str">
        <f>[25]Outubro!$I$11</f>
        <v>NE</v>
      </c>
      <c r="I29" s="52" t="str">
        <f>[25]Outubro!$I$12</f>
        <v>NE</v>
      </c>
      <c r="J29" s="52" t="str">
        <f>[25]Outubro!$I$13</f>
        <v>L</v>
      </c>
      <c r="K29" s="52" t="str">
        <f>[25]Outubro!$I$14</f>
        <v>L</v>
      </c>
      <c r="L29" s="52" t="str">
        <f>[25]Outubro!$I$15</f>
        <v>NE</v>
      </c>
      <c r="M29" s="52" t="str">
        <f>[25]Outubro!$I$16</f>
        <v>N</v>
      </c>
      <c r="N29" s="52" t="str">
        <f>[25]Outubro!$I$17</f>
        <v>SO</v>
      </c>
      <c r="O29" s="52" t="str">
        <f>[25]Outubro!$I$18</f>
        <v>S</v>
      </c>
      <c r="P29" s="52" t="str">
        <f>[25]Outubro!$I$19</f>
        <v>S</v>
      </c>
      <c r="Q29" s="52" t="str">
        <f>[25]Outubro!$I$20</f>
        <v>NE</v>
      </c>
      <c r="R29" s="52" t="str">
        <f>[25]Outubro!$I$21</f>
        <v>NE</v>
      </c>
      <c r="S29" s="52" t="str">
        <f>[25]Outubro!$I$22</f>
        <v>NE</v>
      </c>
      <c r="T29" s="52" t="str">
        <f>[25]Outubro!$I$23</f>
        <v>SE</v>
      </c>
      <c r="U29" s="52" t="str">
        <f>[25]Outubro!$I$24</f>
        <v>NE</v>
      </c>
      <c r="V29" s="52" t="str">
        <f>[25]Outubro!$I$25</f>
        <v>N</v>
      </c>
      <c r="W29" s="52" t="str">
        <f>[25]Outubro!$I$26</f>
        <v>S</v>
      </c>
      <c r="X29" s="52" t="str">
        <f>[25]Outubro!$I$27</f>
        <v>L</v>
      </c>
      <c r="Y29" s="52" t="str">
        <f>[25]Outubro!$I$28</f>
        <v>NE</v>
      </c>
      <c r="Z29" s="52" t="str">
        <f>[25]Outubro!$I$29</f>
        <v>SE</v>
      </c>
      <c r="AA29" s="52" t="str">
        <f>[25]Outubro!$I$30</f>
        <v>L</v>
      </c>
      <c r="AB29" s="52" t="str">
        <f>[25]Outubro!$I$31</f>
        <v>O</v>
      </c>
      <c r="AC29" s="52" t="str">
        <f>[25]Outubro!$I$32</f>
        <v>SE</v>
      </c>
      <c r="AD29" s="52" t="str">
        <f>[25]Outubro!$I$33</f>
        <v>N</v>
      </c>
      <c r="AE29" s="52" t="str">
        <f>[25]Outubro!$I$34</f>
        <v>N</v>
      </c>
      <c r="AF29" s="107" t="str">
        <f>[25]Outubro!$I$35</f>
        <v>S</v>
      </c>
      <c r="AG29" s="113" t="str">
        <f>[25]Outubro!$I$36</f>
        <v>NE</v>
      </c>
      <c r="AH29" s="2"/>
    </row>
    <row r="30" spans="1:35" ht="12.75" customHeight="1" x14ac:dyDescent="0.2">
      <c r="A30" s="85" t="s">
        <v>31</v>
      </c>
      <c r="B30" s="101" t="str">
        <f>[26]Outubro!$I$5</f>
        <v>N</v>
      </c>
      <c r="C30" s="52" t="str">
        <f>[26]Outubro!$I$6</f>
        <v>SO</v>
      </c>
      <c r="D30" s="52" t="str">
        <f>[26]Outubro!$I$7</f>
        <v>SE</v>
      </c>
      <c r="E30" s="52" t="str">
        <f>[26]Outubro!$I$8</f>
        <v>SE</v>
      </c>
      <c r="F30" s="52" t="str">
        <f>[26]Outubro!$I$9</f>
        <v>NE</v>
      </c>
      <c r="G30" s="52" t="str">
        <f>[26]Outubro!$I$10</f>
        <v>NO</v>
      </c>
      <c r="H30" s="52" t="str">
        <f>[26]Outubro!$I$11</f>
        <v>L</v>
      </c>
      <c r="I30" s="52" t="str">
        <f>[26]Outubro!$I$12</f>
        <v>L</v>
      </c>
      <c r="J30" s="52" t="str">
        <f>[26]Outubro!$I$13</f>
        <v>NO</v>
      </c>
      <c r="K30" s="52" t="str">
        <f>[26]Outubro!$I$14</f>
        <v>NE</v>
      </c>
      <c r="L30" s="52" t="str">
        <f>[26]Outubro!$I$15</f>
        <v>NO</v>
      </c>
      <c r="M30" s="52" t="str">
        <f>[26]Outubro!$I$16</f>
        <v>L</v>
      </c>
      <c r="N30" s="52" t="str">
        <f>[26]Outubro!$I$17</f>
        <v>S</v>
      </c>
      <c r="O30" s="52" t="str">
        <f>[26]Outubro!$I$18</f>
        <v>S</v>
      </c>
      <c r="P30" s="52" t="str">
        <f>[26]Outubro!$I$19</f>
        <v>S</v>
      </c>
      <c r="Q30" s="52" t="str">
        <f>[26]Outubro!$I$20</f>
        <v>SE</v>
      </c>
      <c r="R30" s="52" t="str">
        <f>[26]Outubro!$I$21</f>
        <v>SE</v>
      </c>
      <c r="S30" s="52" t="str">
        <f>[26]Outubro!$I$22</f>
        <v>L</v>
      </c>
      <c r="T30" s="52" t="str">
        <f>[26]Outubro!$I$23</f>
        <v>NO</v>
      </c>
      <c r="U30" s="52" t="str">
        <f>[26]Outubro!$I$24</f>
        <v>N</v>
      </c>
      <c r="V30" s="52" t="str">
        <f>[26]Outubro!$I$25</f>
        <v>N</v>
      </c>
      <c r="W30" s="52" t="str">
        <f>[26]Outubro!$I$26</f>
        <v>N</v>
      </c>
      <c r="X30" s="52" t="str">
        <f>[26]Outubro!$I$27</f>
        <v>SE</v>
      </c>
      <c r="Y30" s="52" t="str">
        <f>[26]Outubro!$I$28</f>
        <v>NE</v>
      </c>
      <c r="Z30" s="52" t="str">
        <f>[26]Outubro!$I$29</f>
        <v>NE</v>
      </c>
      <c r="AA30" s="52" t="str">
        <f>[26]Outubro!$I$30</f>
        <v>SE</v>
      </c>
      <c r="AB30" s="52" t="str">
        <f>[26]Outubro!$I$31</f>
        <v>NO</v>
      </c>
      <c r="AC30" s="52" t="str">
        <f>[26]Outubro!$I$32</f>
        <v>NO</v>
      </c>
      <c r="AD30" s="52" t="str">
        <f>[26]Outubro!$I$33</f>
        <v>N</v>
      </c>
      <c r="AE30" s="52" t="str">
        <f>[26]Outubro!$I$34</f>
        <v>NO</v>
      </c>
      <c r="AF30" s="107" t="str">
        <f>[26]Outubro!$I$35</f>
        <v>SE</v>
      </c>
      <c r="AG30" s="113" t="str">
        <f>[26]Outubro!$I$36</f>
        <v>SE</v>
      </c>
      <c r="AH30" s="2"/>
    </row>
    <row r="31" spans="1:35" ht="12.75" customHeight="1" x14ac:dyDescent="0.2">
      <c r="A31" s="85" t="s">
        <v>46</v>
      </c>
      <c r="B31" s="101" t="str">
        <f>[27]Outubro!$I$5</f>
        <v>NE</v>
      </c>
      <c r="C31" s="52" t="str">
        <f>[27]Outubro!$I$6</f>
        <v>N</v>
      </c>
      <c r="D31" s="52" t="str">
        <f>[27]Outubro!$I$7</f>
        <v>SE</v>
      </c>
      <c r="E31" s="52" t="str">
        <f>[27]Outubro!$I$8</f>
        <v>SE</v>
      </c>
      <c r="F31" s="52" t="str">
        <f>[27]Outubro!$I$9</f>
        <v>L</v>
      </c>
      <c r="G31" s="52" t="str">
        <f>[27]Outubro!$I$10</f>
        <v>L</v>
      </c>
      <c r="H31" s="52" t="str">
        <f>[27]Outubro!$I$11</f>
        <v>L</v>
      </c>
      <c r="I31" s="52" t="str">
        <f>[27]Outubro!$I$12</f>
        <v>NO</v>
      </c>
      <c r="J31" s="52" t="str">
        <f>[27]Outubro!$I$13</f>
        <v>NO</v>
      </c>
      <c r="K31" s="52" t="str">
        <f>[27]Outubro!$I$14</f>
        <v>NO</v>
      </c>
      <c r="L31" s="52" t="str">
        <f>[27]Outubro!$I$15</f>
        <v>NO</v>
      </c>
      <c r="M31" s="52" t="str">
        <f>[27]Outubro!$I$16</f>
        <v>O</v>
      </c>
      <c r="N31" s="52" t="str">
        <f>[27]Outubro!$I$17</f>
        <v>SE</v>
      </c>
      <c r="O31" s="52" t="str">
        <f>[27]Outubro!$I$18</f>
        <v>SO</v>
      </c>
      <c r="P31" s="52" t="str">
        <f>[27]Outubro!$I$19</f>
        <v>S</v>
      </c>
      <c r="Q31" s="52" t="str">
        <f>[27]Outubro!$I$20</f>
        <v>SE</v>
      </c>
      <c r="R31" s="52" t="str">
        <f>[27]Outubro!$I$21</f>
        <v>NE</v>
      </c>
      <c r="S31" s="52" t="str">
        <f>[27]Outubro!$I$22</f>
        <v>O</v>
      </c>
      <c r="T31" s="52" t="str">
        <f>[27]Outubro!$I$23</f>
        <v>SO</v>
      </c>
      <c r="U31" s="52" t="str">
        <f>[27]Outubro!$I$24</f>
        <v>SO</v>
      </c>
      <c r="V31" s="52" t="str">
        <f>[27]Outubro!$I$25</f>
        <v>SO</v>
      </c>
      <c r="W31" s="52" t="str">
        <f>[27]Outubro!$I$26</f>
        <v>S</v>
      </c>
      <c r="X31" s="52" t="str">
        <f>[27]Outubro!$I$27</f>
        <v>SE</v>
      </c>
      <c r="Y31" s="52" t="str">
        <f>[27]Outubro!$I$28</f>
        <v>SE</v>
      </c>
      <c r="Z31" s="52" t="str">
        <f>[27]Outubro!$I$29</f>
        <v>O</v>
      </c>
      <c r="AA31" s="52" t="str">
        <f>[27]Outubro!$I$30</f>
        <v>O</v>
      </c>
      <c r="AB31" s="52" t="str">
        <f>[27]Outubro!$I$31</f>
        <v>NO</v>
      </c>
      <c r="AC31" s="52" t="str">
        <f>[27]Outubro!$I$32</f>
        <v>NO</v>
      </c>
      <c r="AD31" s="52" t="str">
        <f>[27]Outubro!$I$33</f>
        <v>NE</v>
      </c>
      <c r="AE31" s="52" t="str">
        <f>[27]Outubro!$I$34</f>
        <v>NO</v>
      </c>
      <c r="AF31" s="107" t="str">
        <f>[27]Outubro!$I$35</f>
        <v>L</v>
      </c>
      <c r="AG31" s="113" t="str">
        <f>[27]Outubro!$I$36</f>
        <v>NO</v>
      </c>
      <c r="AH31" s="2"/>
    </row>
    <row r="32" spans="1:35" ht="12.75" customHeight="1" thickBot="1" x14ac:dyDescent="0.25">
      <c r="A32" s="105" t="s">
        <v>20</v>
      </c>
      <c r="B32" s="104" t="str">
        <f>[28]Outubro!$I$5</f>
        <v>*</v>
      </c>
      <c r="C32" s="99" t="str">
        <f>[28]Outubro!$I$6</f>
        <v>NO</v>
      </c>
      <c r="D32" s="99" t="str">
        <f>[28]Outubro!$I$7</f>
        <v>S</v>
      </c>
      <c r="E32" s="99" t="str">
        <f>[28]Outubro!$I$8</f>
        <v>S</v>
      </c>
      <c r="F32" s="99" t="str">
        <f>[28]Outubro!$I$9</f>
        <v>NE</v>
      </c>
      <c r="G32" s="99" t="str">
        <f>[28]Outubro!$I$10</f>
        <v>NE</v>
      </c>
      <c r="H32" s="99" t="str">
        <f>[28]Outubro!$I$11</f>
        <v>SE</v>
      </c>
      <c r="I32" s="99" t="str">
        <f>[28]Outubro!$I$12</f>
        <v>SE</v>
      </c>
      <c r="J32" s="99" t="str">
        <f>[28]Outubro!$I$13</f>
        <v>SE</v>
      </c>
      <c r="K32" s="99" t="str">
        <f>[28]Outubro!$I$14</f>
        <v>NE</v>
      </c>
      <c r="L32" s="99" t="str">
        <f>[28]Outubro!$I$15</f>
        <v>S</v>
      </c>
      <c r="M32" s="99" t="str">
        <f>[28]Outubro!$I$16</f>
        <v>NE</v>
      </c>
      <c r="N32" s="99" t="str">
        <f>[28]Outubro!$I$17</f>
        <v>S</v>
      </c>
      <c r="O32" s="99" t="str">
        <f>[28]Outubro!$I$18</f>
        <v>SO</v>
      </c>
      <c r="P32" s="99" t="str">
        <f>[28]Outubro!$I$19</f>
        <v>S</v>
      </c>
      <c r="Q32" s="99" t="str">
        <f>[28]Outubro!$I$20</f>
        <v>SE</v>
      </c>
      <c r="R32" s="99" t="str">
        <f>[28]Outubro!$I$21</f>
        <v>SE</v>
      </c>
      <c r="S32" s="99" t="str">
        <f>[28]Outubro!$I$22</f>
        <v>NE</v>
      </c>
      <c r="T32" s="99" t="str">
        <f>[28]Outubro!$I$23</f>
        <v>N</v>
      </c>
      <c r="U32" s="99" t="str">
        <f>[28]Outubro!$I$24</f>
        <v>S</v>
      </c>
      <c r="V32" s="99" t="str">
        <f>[28]Outubro!$I$25</f>
        <v>SE</v>
      </c>
      <c r="W32" s="99" t="str">
        <f>[28]Outubro!$I$26</f>
        <v>S</v>
      </c>
      <c r="X32" s="99" t="str">
        <f>[28]Outubro!$I$27</f>
        <v>L</v>
      </c>
      <c r="Y32" s="99" t="str">
        <f>[28]Outubro!$I$28</f>
        <v>SE</v>
      </c>
      <c r="Z32" s="99" t="str">
        <f>[28]Outubro!$I$29</f>
        <v>SE</v>
      </c>
      <c r="AA32" s="99" t="str">
        <f>[28]Outubro!$I$30</f>
        <v>S</v>
      </c>
      <c r="AB32" s="99" t="str">
        <f>[28]Outubro!$I$31</f>
        <v>N</v>
      </c>
      <c r="AC32" s="99" t="str">
        <f>[28]Outubro!$I$32</f>
        <v>NE</v>
      </c>
      <c r="AD32" s="99" t="str">
        <f>[28]Outubro!$I$33</f>
        <v>N</v>
      </c>
      <c r="AE32" s="99" t="str">
        <f>[28]Outubro!$I$34</f>
        <v>N</v>
      </c>
      <c r="AF32" s="109" t="str">
        <f>[28]Outubro!$I$35</f>
        <v>S</v>
      </c>
      <c r="AG32" s="115" t="str">
        <f>[28]Outubro!$I$36</f>
        <v>S</v>
      </c>
      <c r="AH32" s="2"/>
    </row>
    <row r="33" spans="1:37" s="5" customFormat="1" ht="17.100000000000001" customHeight="1" thickBot="1" x14ac:dyDescent="0.25">
      <c r="A33" s="118" t="s">
        <v>128</v>
      </c>
      <c r="B33" s="119" t="s">
        <v>140</v>
      </c>
      <c r="C33" s="120" t="s">
        <v>141</v>
      </c>
      <c r="D33" s="120" t="s">
        <v>142</v>
      </c>
      <c r="E33" s="120" t="s">
        <v>50</v>
      </c>
      <c r="F33" s="120" t="s">
        <v>50</v>
      </c>
      <c r="G33" s="120" t="s">
        <v>50</v>
      </c>
      <c r="H33" s="120" t="s">
        <v>50</v>
      </c>
      <c r="I33" s="120" t="s">
        <v>50</v>
      </c>
      <c r="J33" s="120" t="s">
        <v>140</v>
      </c>
      <c r="K33" s="120" t="s">
        <v>50</v>
      </c>
      <c r="L33" s="120" t="s">
        <v>50</v>
      </c>
      <c r="M33" s="120" t="s">
        <v>145</v>
      </c>
      <c r="N33" s="120" t="s">
        <v>141</v>
      </c>
      <c r="O33" s="120" t="s">
        <v>141</v>
      </c>
      <c r="P33" s="121" t="s">
        <v>143</v>
      </c>
      <c r="Q33" s="121" t="s">
        <v>142</v>
      </c>
      <c r="R33" s="121" t="s">
        <v>142</v>
      </c>
      <c r="S33" s="121" t="s">
        <v>50</v>
      </c>
      <c r="T33" s="121" t="s">
        <v>140</v>
      </c>
      <c r="U33" s="121" t="s">
        <v>140</v>
      </c>
      <c r="V33" s="121" t="s">
        <v>50</v>
      </c>
      <c r="W33" s="121" t="s">
        <v>140</v>
      </c>
      <c r="X33" s="121" t="s">
        <v>143</v>
      </c>
      <c r="Y33" s="121" t="s">
        <v>145</v>
      </c>
      <c r="Z33" s="121" t="s">
        <v>50</v>
      </c>
      <c r="AA33" s="121" t="s">
        <v>145</v>
      </c>
      <c r="AB33" s="121" t="s">
        <v>140</v>
      </c>
      <c r="AC33" s="121" t="s">
        <v>146</v>
      </c>
      <c r="AD33" s="121" t="s">
        <v>140</v>
      </c>
      <c r="AE33" s="121" t="s">
        <v>146</v>
      </c>
      <c r="AF33" s="117" t="s">
        <v>142</v>
      </c>
      <c r="AG33" s="116"/>
      <c r="AH33" s="10"/>
    </row>
    <row r="34" spans="1:37" ht="13.5" thickBot="1" x14ac:dyDescent="0.25">
      <c r="A34" s="244" t="s">
        <v>129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6"/>
      <c r="AF34" s="185"/>
      <c r="AG34" s="184" t="s">
        <v>144</v>
      </c>
      <c r="AH34" s="2"/>
    </row>
    <row r="35" spans="1:37" x14ac:dyDescent="0.2">
      <c r="A35" s="182"/>
      <c r="B35" s="183"/>
      <c r="C35" s="183"/>
      <c r="D35" s="183" t="s">
        <v>132</v>
      </c>
      <c r="E35" s="183"/>
      <c r="F35" s="183"/>
      <c r="G35" s="183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6"/>
      <c r="AE35" s="67"/>
      <c r="AF35" s="68"/>
      <c r="AG35" s="69"/>
      <c r="AH35"/>
    </row>
    <row r="36" spans="1:37" x14ac:dyDescent="0.2">
      <c r="A36" s="177"/>
      <c r="B36" s="156" t="s">
        <v>133</v>
      </c>
      <c r="C36" s="156"/>
      <c r="D36" s="156"/>
      <c r="E36" s="156"/>
      <c r="F36" s="156"/>
      <c r="G36" s="156"/>
      <c r="H36" s="156"/>
      <c r="I36" s="156"/>
      <c r="J36" s="60"/>
      <c r="K36" s="60"/>
      <c r="L36" s="60"/>
      <c r="M36" s="60" t="s">
        <v>47</v>
      </c>
      <c r="N36" s="60"/>
      <c r="O36" s="60"/>
      <c r="P36" s="60"/>
      <c r="Q36" s="60"/>
      <c r="R36" s="60"/>
      <c r="S36" s="60"/>
      <c r="T36" s="202" t="s">
        <v>134</v>
      </c>
      <c r="U36" s="202"/>
      <c r="V36" s="202"/>
      <c r="W36" s="202"/>
      <c r="X36" s="202"/>
      <c r="Y36" s="60"/>
      <c r="Z36" s="60"/>
      <c r="AA36" s="60"/>
      <c r="AB36" s="60"/>
      <c r="AC36" s="60"/>
      <c r="AD36" s="70"/>
      <c r="AE36" s="60"/>
      <c r="AF36" s="60"/>
      <c r="AG36" s="128"/>
      <c r="AH36" s="2"/>
    </row>
    <row r="37" spans="1:37" x14ac:dyDescent="0.2">
      <c r="A37" s="59"/>
      <c r="B37" s="60"/>
      <c r="C37" s="60"/>
      <c r="D37" s="60"/>
      <c r="E37" s="60"/>
      <c r="F37" s="60"/>
      <c r="G37" s="60"/>
      <c r="H37" s="60"/>
      <c r="I37" s="60"/>
      <c r="J37" s="72"/>
      <c r="K37" s="72"/>
      <c r="L37" s="72"/>
      <c r="M37" s="72" t="s">
        <v>48</v>
      </c>
      <c r="N37" s="72"/>
      <c r="O37" s="72"/>
      <c r="P37" s="72"/>
      <c r="Q37" s="60"/>
      <c r="R37" s="60"/>
      <c r="S37" s="60"/>
      <c r="T37" s="203" t="s">
        <v>135</v>
      </c>
      <c r="U37" s="203"/>
      <c r="V37" s="203"/>
      <c r="W37" s="203"/>
      <c r="X37" s="203"/>
      <c r="Y37" s="60"/>
      <c r="Z37" s="60"/>
      <c r="AA37" s="60"/>
      <c r="AB37" s="60"/>
      <c r="AC37" s="60"/>
      <c r="AD37" s="70"/>
      <c r="AE37" s="73"/>
      <c r="AF37" s="74"/>
      <c r="AG37" s="75"/>
      <c r="AH37" s="2"/>
      <c r="AI37" s="2"/>
    </row>
    <row r="38" spans="1:37" x14ac:dyDescent="0.2">
      <c r="A38" s="177"/>
      <c r="B38" s="61"/>
      <c r="C38" s="61"/>
      <c r="D38" s="61"/>
      <c r="E38" s="61"/>
      <c r="F38" s="61"/>
      <c r="G38" s="61"/>
      <c r="H38" s="61"/>
      <c r="I38" s="61"/>
      <c r="J38" s="61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70"/>
      <c r="AE38" s="73"/>
      <c r="AF38" s="74"/>
      <c r="AG38" s="71"/>
      <c r="AH38"/>
    </row>
    <row r="39" spans="1:37" ht="13.5" thickBot="1" x14ac:dyDescent="0.2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129"/>
      <c r="AK39" t="s">
        <v>49</v>
      </c>
    </row>
  </sheetData>
  <mergeCells count="37">
    <mergeCell ref="T36:X36"/>
    <mergeCell ref="T37:X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A13" zoomScale="90" zoomScaleNormal="90" workbookViewId="0">
      <selection activeCell="Y45" sqref="Y4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209" t="s">
        <v>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80"/>
    </row>
    <row r="2" spans="1:34" s="4" customFormat="1" ht="20.100000000000001" customHeight="1" thickBot="1" x14ac:dyDescent="0.25">
      <c r="A2" s="212" t="s">
        <v>21</v>
      </c>
      <c r="B2" s="241" t="s">
        <v>130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3"/>
      <c r="AH2" s="130"/>
    </row>
    <row r="3" spans="1:34" s="5" customFormat="1" ht="20.100000000000001" customHeight="1" x14ac:dyDescent="0.2">
      <c r="A3" s="213"/>
      <c r="B3" s="221">
        <v>1</v>
      </c>
      <c r="C3" s="216">
        <f>SUM(B3+1)</f>
        <v>2</v>
      </c>
      <c r="D3" s="216">
        <f t="shared" ref="D3:AD3" si="0">SUM(C3+1)</f>
        <v>3</v>
      </c>
      <c r="E3" s="216">
        <f t="shared" si="0"/>
        <v>4</v>
      </c>
      <c r="F3" s="216">
        <f t="shared" si="0"/>
        <v>5</v>
      </c>
      <c r="G3" s="216">
        <f t="shared" si="0"/>
        <v>6</v>
      </c>
      <c r="H3" s="216">
        <f t="shared" si="0"/>
        <v>7</v>
      </c>
      <c r="I3" s="216">
        <f t="shared" si="0"/>
        <v>8</v>
      </c>
      <c r="J3" s="216">
        <f t="shared" si="0"/>
        <v>9</v>
      </c>
      <c r="K3" s="216">
        <f t="shared" si="0"/>
        <v>10</v>
      </c>
      <c r="L3" s="216">
        <f t="shared" si="0"/>
        <v>11</v>
      </c>
      <c r="M3" s="216">
        <f t="shared" si="0"/>
        <v>12</v>
      </c>
      <c r="N3" s="216">
        <f t="shared" si="0"/>
        <v>13</v>
      </c>
      <c r="O3" s="216">
        <f t="shared" si="0"/>
        <v>14</v>
      </c>
      <c r="P3" s="216">
        <f t="shared" si="0"/>
        <v>15</v>
      </c>
      <c r="Q3" s="216">
        <f t="shared" si="0"/>
        <v>16</v>
      </c>
      <c r="R3" s="216">
        <f t="shared" si="0"/>
        <v>17</v>
      </c>
      <c r="S3" s="216">
        <f t="shared" si="0"/>
        <v>18</v>
      </c>
      <c r="T3" s="216">
        <f t="shared" si="0"/>
        <v>19</v>
      </c>
      <c r="U3" s="216">
        <f t="shared" si="0"/>
        <v>20</v>
      </c>
      <c r="V3" s="216">
        <f t="shared" si="0"/>
        <v>21</v>
      </c>
      <c r="W3" s="216">
        <f t="shared" si="0"/>
        <v>22</v>
      </c>
      <c r="X3" s="216">
        <f t="shared" si="0"/>
        <v>23</v>
      </c>
      <c r="Y3" s="216">
        <f t="shared" si="0"/>
        <v>24</v>
      </c>
      <c r="Z3" s="216">
        <f t="shared" si="0"/>
        <v>25</v>
      </c>
      <c r="AA3" s="216">
        <f t="shared" si="0"/>
        <v>26</v>
      </c>
      <c r="AB3" s="216">
        <f t="shared" si="0"/>
        <v>27</v>
      </c>
      <c r="AC3" s="216">
        <f t="shared" si="0"/>
        <v>28</v>
      </c>
      <c r="AD3" s="216">
        <f t="shared" si="0"/>
        <v>29</v>
      </c>
      <c r="AE3" s="216">
        <v>30</v>
      </c>
      <c r="AF3" s="219">
        <v>31</v>
      </c>
      <c r="AG3" s="123" t="s">
        <v>39</v>
      </c>
      <c r="AH3" s="125" t="s">
        <v>38</v>
      </c>
    </row>
    <row r="4" spans="1:34" s="5" customFormat="1" ht="20.100000000000001" customHeight="1" thickBot="1" x14ac:dyDescent="0.25">
      <c r="A4" s="240"/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20"/>
      <c r="AG4" s="124" t="s">
        <v>37</v>
      </c>
      <c r="AH4" s="126" t="s">
        <v>37</v>
      </c>
    </row>
    <row r="5" spans="1:34" s="5" customFormat="1" ht="20.100000000000001" customHeight="1" x14ac:dyDescent="0.2">
      <c r="A5" s="84" t="s">
        <v>42</v>
      </c>
      <c r="B5" s="81">
        <f>[1]Outubro!$J$5</f>
        <v>52.92</v>
      </c>
      <c r="C5" s="56">
        <f>[1]Outubro!$J$6</f>
        <v>55.440000000000005</v>
      </c>
      <c r="D5" s="56">
        <f>[1]Outubro!$J$7</f>
        <v>31.319999999999997</v>
      </c>
      <c r="E5" s="56">
        <f>[1]Outubro!$J$8</f>
        <v>30.240000000000002</v>
      </c>
      <c r="F5" s="56">
        <f>[1]Outubro!$J$9</f>
        <v>47.16</v>
      </c>
      <c r="G5" s="56">
        <f>[1]Outubro!$J$10</f>
        <v>34.200000000000003</v>
      </c>
      <c r="H5" s="56">
        <f>[1]Outubro!$J$11</f>
        <v>42.480000000000004</v>
      </c>
      <c r="I5" s="56">
        <f>[1]Outubro!$J$12</f>
        <v>46.080000000000005</v>
      </c>
      <c r="J5" s="56">
        <f>[1]Outubro!$J$13</f>
        <v>25.2</v>
      </c>
      <c r="K5" s="56">
        <f>[1]Outubro!$J$14</f>
        <v>24.12</v>
      </c>
      <c r="L5" s="56">
        <f>[1]Outubro!$J$15</f>
        <v>43.92</v>
      </c>
      <c r="M5" s="56">
        <f>[1]Outubro!$J$16</f>
        <v>38.880000000000003</v>
      </c>
      <c r="N5" s="56" t="str">
        <f>[1]Outubro!$J$17</f>
        <v>*</v>
      </c>
      <c r="O5" s="56" t="str">
        <f>[1]Outubro!$J$18</f>
        <v>*</v>
      </c>
      <c r="P5" s="56" t="str">
        <f>[1]Outubro!$J$19</f>
        <v>*</v>
      </c>
      <c r="Q5" s="56" t="str">
        <f>[1]Outubro!$J$20</f>
        <v>*</v>
      </c>
      <c r="R5" s="56" t="str">
        <f>[1]Outubro!$J$21</f>
        <v>*</v>
      </c>
      <c r="S5" s="56" t="str">
        <f>[1]Outubro!$J$22</f>
        <v>*</v>
      </c>
      <c r="T5" s="56" t="str">
        <f>[1]Outubro!$J$23</f>
        <v>*</v>
      </c>
      <c r="U5" s="56" t="str">
        <f>[1]Outubro!$J$24</f>
        <v>*</v>
      </c>
      <c r="V5" s="56" t="str">
        <f>[1]Outubro!$J$25</f>
        <v>*</v>
      </c>
      <c r="W5" s="56" t="str">
        <f>[1]Outubro!$J$26</f>
        <v>*</v>
      </c>
      <c r="X5" s="56" t="str">
        <f>[1]Outubro!$J$27</f>
        <v>*</v>
      </c>
      <c r="Y5" s="56" t="str">
        <f>[1]Outubro!$J$28</f>
        <v>*</v>
      </c>
      <c r="Z5" s="56" t="str">
        <f>[1]Outubro!$J$29</f>
        <v>*</v>
      </c>
      <c r="AA5" s="56" t="str">
        <f>[1]Outubro!$J$30</f>
        <v>*</v>
      </c>
      <c r="AB5" s="56" t="str">
        <f>[1]Outubro!$J$31</f>
        <v>*</v>
      </c>
      <c r="AC5" s="56" t="str">
        <f>[1]Outubro!$J$32</f>
        <v>*</v>
      </c>
      <c r="AD5" s="56" t="str">
        <f>[1]Outubro!$J$33</f>
        <v>*</v>
      </c>
      <c r="AE5" s="56" t="str">
        <f>[1]Outubro!$J$34</f>
        <v>*</v>
      </c>
      <c r="AF5" s="56" t="str">
        <f>[1]Outubro!$J$35</f>
        <v>*</v>
      </c>
      <c r="AG5" s="57">
        <f>MAX(B5:AF5)</f>
        <v>55.440000000000005</v>
      </c>
      <c r="AH5" s="88">
        <f>AVERAGE(B5:AF5)</f>
        <v>39.330000000000005</v>
      </c>
    </row>
    <row r="6" spans="1:34" s="1" customFormat="1" ht="17.100000000000001" customHeight="1" x14ac:dyDescent="0.2">
      <c r="A6" s="85" t="s">
        <v>0</v>
      </c>
      <c r="B6" s="82">
        <f>[2]Outubro!$J$5</f>
        <v>79.92</v>
      </c>
      <c r="C6" s="15">
        <f>[2]Outubro!$J$6</f>
        <v>54.36</v>
      </c>
      <c r="D6" s="15">
        <f>[2]Outubro!$J$7</f>
        <v>27.36</v>
      </c>
      <c r="E6" s="15">
        <f>[2]Outubro!$J$8</f>
        <v>42.480000000000004</v>
      </c>
      <c r="F6" s="15">
        <f>[2]Outubro!$J$9</f>
        <v>59.760000000000005</v>
      </c>
      <c r="G6" s="15">
        <f>[2]Outubro!$J$10</f>
        <v>46.800000000000004</v>
      </c>
      <c r="H6" s="15">
        <f>[2]Outubro!$J$11</f>
        <v>57.24</v>
      </c>
      <c r="I6" s="15">
        <f>[2]Outubro!$J$12</f>
        <v>57.960000000000008</v>
      </c>
      <c r="J6" s="15">
        <f>[2]Outubro!$J$13</f>
        <v>45</v>
      </c>
      <c r="K6" s="15">
        <f>[2]Outubro!$J$14</f>
        <v>42.84</v>
      </c>
      <c r="L6" s="15">
        <f>[2]Outubro!$J$15</f>
        <v>50.4</v>
      </c>
      <c r="M6" s="15">
        <f>[2]Outubro!$J$16</f>
        <v>63</v>
      </c>
      <c r="N6" s="15">
        <f>[2]Outubro!$J$17</f>
        <v>37.800000000000004</v>
      </c>
      <c r="O6" s="15">
        <f>[2]Outubro!$J$18</f>
        <v>32.04</v>
      </c>
      <c r="P6" s="15">
        <f>[2]Outubro!$J$19</f>
        <v>19.440000000000001</v>
      </c>
      <c r="Q6" s="15">
        <f>[2]Outubro!$J$20</f>
        <v>41.04</v>
      </c>
      <c r="R6" s="15">
        <f>[2]Outubro!$J$21</f>
        <v>45</v>
      </c>
      <c r="S6" s="15">
        <f>[2]Outubro!$J$22</f>
        <v>37.800000000000004</v>
      </c>
      <c r="T6" s="15">
        <f>[2]Outubro!$J$23</f>
        <v>77.400000000000006</v>
      </c>
      <c r="U6" s="15">
        <f>[2]Outubro!$J$24</f>
        <v>41.4</v>
      </c>
      <c r="V6" s="15">
        <f>[2]Outubro!$J$25</f>
        <v>41.76</v>
      </c>
      <c r="W6" s="15">
        <f>[2]Outubro!$J$26</f>
        <v>54</v>
      </c>
      <c r="X6" s="15">
        <f>[2]Outubro!$J$27</f>
        <v>26.64</v>
      </c>
      <c r="Y6" s="15">
        <f>[2]Outubro!$J$28</f>
        <v>33.480000000000004</v>
      </c>
      <c r="Z6" s="15">
        <f>[2]Outubro!$J$29</f>
        <v>45.72</v>
      </c>
      <c r="AA6" s="15">
        <f>[2]Outubro!$J$30</f>
        <v>66.960000000000008</v>
      </c>
      <c r="AB6" s="15">
        <f>[2]Outubro!$J$31</f>
        <v>74.160000000000011</v>
      </c>
      <c r="AC6" s="15">
        <f>[2]Outubro!$J$32</f>
        <v>23.759999999999998</v>
      </c>
      <c r="AD6" s="15">
        <f>[2]Outubro!$J$33</f>
        <v>39.6</v>
      </c>
      <c r="AE6" s="15">
        <f>[2]Outubro!$J$34</f>
        <v>41.76</v>
      </c>
      <c r="AF6" s="15">
        <f>[2]Outubro!$J$35</f>
        <v>27.36</v>
      </c>
      <c r="AG6" s="19">
        <f>MAX(B6:AF6)</f>
        <v>79.92</v>
      </c>
      <c r="AH6" s="89">
        <f t="shared" ref="AH6:AH16" si="1">AVERAGE(B6:AF6)</f>
        <v>46.265806451612896</v>
      </c>
    </row>
    <row r="7" spans="1:34" ht="17.100000000000001" customHeight="1" x14ac:dyDescent="0.2">
      <c r="A7" s="85" t="s">
        <v>1</v>
      </c>
      <c r="B7" s="82">
        <f>[3]Outubro!$J$5</f>
        <v>64.08</v>
      </c>
      <c r="C7" s="15">
        <f>[3]Outubro!$J$6</f>
        <v>46.800000000000004</v>
      </c>
      <c r="D7" s="15">
        <f>[3]Outubro!$J$7</f>
        <v>31.680000000000003</v>
      </c>
      <c r="E7" s="15">
        <f>[3]Outubro!$J$8</f>
        <v>34.200000000000003</v>
      </c>
      <c r="F7" s="15">
        <f>[3]Outubro!$J$9</f>
        <v>43.56</v>
      </c>
      <c r="G7" s="15">
        <f>[3]Outubro!$J$10</f>
        <v>29.16</v>
      </c>
      <c r="H7" s="15">
        <f>[3]Outubro!$J$11</f>
        <v>52.2</v>
      </c>
      <c r="I7" s="15">
        <f>[3]Outubro!$J$12</f>
        <v>29.16</v>
      </c>
      <c r="J7" s="15">
        <f>[3]Outubro!$J$13</f>
        <v>33.119999999999997</v>
      </c>
      <c r="K7" s="15">
        <f>[3]Outubro!$J$14</f>
        <v>27</v>
      </c>
      <c r="L7" s="15">
        <f>[3]Outubro!$J$15</f>
        <v>29.16</v>
      </c>
      <c r="M7" s="15">
        <f>[3]Outubro!$J$16</f>
        <v>29.880000000000003</v>
      </c>
      <c r="N7" s="15">
        <f>[3]Outubro!$J$17</f>
        <v>36.36</v>
      </c>
      <c r="O7" s="15">
        <f>[3]Outubro!$J$18</f>
        <v>30.6</v>
      </c>
      <c r="P7" s="15">
        <f>[3]Outubro!$J$19</f>
        <v>22.68</v>
      </c>
      <c r="Q7" s="15">
        <f>[3]Outubro!$J$20</f>
        <v>22.32</v>
      </c>
      <c r="R7" s="15">
        <f>[3]Outubro!$J$21</f>
        <v>27</v>
      </c>
      <c r="S7" s="15">
        <f>[3]Outubro!$J$22</f>
        <v>32.4</v>
      </c>
      <c r="T7" s="15">
        <f>[3]Outubro!$J$23</f>
        <v>50.04</v>
      </c>
      <c r="U7" s="15">
        <f>[3]Outubro!$J$24</f>
        <v>43.2</v>
      </c>
      <c r="V7" s="15">
        <f>[3]Outubro!$J$25</f>
        <v>26.64</v>
      </c>
      <c r="W7" s="15">
        <f>[3]Outubro!$J$26</f>
        <v>32.04</v>
      </c>
      <c r="X7" s="15">
        <f>[3]Outubro!$J$27</f>
        <v>19.8</v>
      </c>
      <c r="Y7" s="15">
        <f>[3]Outubro!$J$28</f>
        <v>19.440000000000001</v>
      </c>
      <c r="Z7" s="15">
        <f>[3]Outubro!$J$29</f>
        <v>21.96</v>
      </c>
      <c r="AA7" s="15">
        <f>[3]Outubro!$J$30</f>
        <v>33.480000000000004</v>
      </c>
      <c r="AB7" s="15">
        <f>[3]Outubro!$J$31</f>
        <v>64.8</v>
      </c>
      <c r="AC7" s="15">
        <f>[3]Outubro!$J$32</f>
        <v>32.4</v>
      </c>
      <c r="AD7" s="15">
        <f>[3]Outubro!$J$33</f>
        <v>31.319999999999997</v>
      </c>
      <c r="AE7" s="15">
        <f>[3]Outubro!$J$34</f>
        <v>48.96</v>
      </c>
      <c r="AF7" s="15">
        <f>[3]Outubro!$J$35</f>
        <v>32.4</v>
      </c>
      <c r="AG7" s="19">
        <f t="shared" ref="AG7:AG17" si="2">MAX(B7:AF7)</f>
        <v>64.8</v>
      </c>
      <c r="AH7" s="89">
        <f t="shared" si="1"/>
        <v>34.76903225806452</v>
      </c>
    </row>
    <row r="8" spans="1:34" ht="17.100000000000001" customHeight="1" x14ac:dyDescent="0.2">
      <c r="A8" s="85" t="s">
        <v>70</v>
      </c>
      <c r="B8" s="82">
        <f>[4]Outubro!$J$5</f>
        <v>48.96</v>
      </c>
      <c r="C8" s="15">
        <f>[4]Outubro!$J$6</f>
        <v>66.960000000000008</v>
      </c>
      <c r="D8" s="15">
        <f>[4]Outubro!$J$7</f>
        <v>34.200000000000003</v>
      </c>
      <c r="E8" s="15">
        <f>[4]Outubro!$J$8</f>
        <v>37.800000000000004</v>
      </c>
      <c r="F8" s="15">
        <f>[4]Outubro!$J$9</f>
        <v>33.840000000000003</v>
      </c>
      <c r="G8" s="15">
        <f>[4]Outubro!$J$10</f>
        <v>34.200000000000003</v>
      </c>
      <c r="H8" s="15">
        <f>[4]Outubro!$J$11</f>
        <v>61.560000000000009</v>
      </c>
      <c r="I8" s="15">
        <f>[4]Outubro!$J$12</f>
        <v>54.36</v>
      </c>
      <c r="J8" s="15">
        <f>[4]Outubro!$J$13</f>
        <v>35.64</v>
      </c>
      <c r="K8" s="15">
        <f>[4]Outubro!$J$14</f>
        <v>27.36</v>
      </c>
      <c r="L8" s="15">
        <f>[4]Outubro!$J$15</f>
        <v>28.44</v>
      </c>
      <c r="M8" s="15">
        <f>[4]Outubro!$J$16</f>
        <v>32.04</v>
      </c>
      <c r="N8" s="15">
        <f>[4]Outubro!$J$17</f>
        <v>34.200000000000003</v>
      </c>
      <c r="O8" s="15">
        <f>[4]Outubro!$J$18</f>
        <v>48.6</v>
      </c>
      <c r="P8" s="15">
        <f>[4]Outubro!$J$19</f>
        <v>42.84</v>
      </c>
      <c r="Q8" s="15">
        <f>[4]Outubro!$J$20</f>
        <v>40.32</v>
      </c>
      <c r="R8" s="15">
        <f>[4]Outubro!$J$21</f>
        <v>45.36</v>
      </c>
      <c r="S8" s="15">
        <f>[4]Outubro!$J$22</f>
        <v>37.440000000000005</v>
      </c>
      <c r="T8" s="15">
        <f>[4]Outubro!$J$23</f>
        <v>70.2</v>
      </c>
      <c r="U8" s="15">
        <f>[4]Outubro!$J$24</f>
        <v>33.480000000000004</v>
      </c>
      <c r="V8" s="15">
        <f>[4]Outubro!$J$25</f>
        <v>33.840000000000003</v>
      </c>
      <c r="W8" s="15">
        <f>[4]Outubro!$J$26</f>
        <v>56.88</v>
      </c>
      <c r="X8" s="15">
        <f>[4]Outubro!$J$27</f>
        <v>23.759999999999998</v>
      </c>
      <c r="Y8" s="15">
        <f>[4]Outubro!$J$28</f>
        <v>32.04</v>
      </c>
      <c r="Z8" s="15">
        <f>[4]Outubro!$J$29</f>
        <v>40.680000000000007</v>
      </c>
      <c r="AA8" s="15">
        <f>[4]Outubro!$J$30</f>
        <v>43.2</v>
      </c>
      <c r="AB8" s="15">
        <f>[4]Outubro!$J$31</f>
        <v>61.560000000000009</v>
      </c>
      <c r="AC8" s="15">
        <f>[4]Outubro!$J$32</f>
        <v>37.800000000000004</v>
      </c>
      <c r="AD8" s="15">
        <f>[4]Outubro!$J$33</f>
        <v>29.880000000000003</v>
      </c>
      <c r="AE8" s="15">
        <f>[4]Outubro!$J$34</f>
        <v>76.319999999999993</v>
      </c>
      <c r="AF8" s="15">
        <f>[4]Outubro!$J$35</f>
        <v>21.96</v>
      </c>
      <c r="AG8" s="19">
        <f t="shared" si="2"/>
        <v>76.319999999999993</v>
      </c>
      <c r="AH8" s="89">
        <f t="shared" si="1"/>
        <v>42.120000000000012</v>
      </c>
    </row>
    <row r="9" spans="1:34" ht="17.100000000000001" customHeight="1" x14ac:dyDescent="0.2">
      <c r="A9" s="85" t="s">
        <v>43</v>
      </c>
      <c r="B9" s="82">
        <f>[5]Outubro!$J$5</f>
        <v>81</v>
      </c>
      <c r="C9" s="15">
        <f>[5]Outubro!$J$6</f>
        <v>41.04</v>
      </c>
      <c r="D9" s="15">
        <f>[5]Outubro!$J$7</f>
        <v>26.28</v>
      </c>
      <c r="E9" s="15">
        <f>[5]Outubro!$J$8</f>
        <v>37.440000000000005</v>
      </c>
      <c r="F9" s="15">
        <f>[5]Outubro!$J$9</f>
        <v>51.12</v>
      </c>
      <c r="G9" s="15">
        <f>[5]Outubro!$J$10</f>
        <v>40.32</v>
      </c>
      <c r="H9" s="15">
        <f>[5]Outubro!$J$11</f>
        <v>51.12</v>
      </c>
      <c r="I9" s="15">
        <f>[5]Outubro!$J$12</f>
        <v>41.76</v>
      </c>
      <c r="J9" s="15">
        <f>[5]Outubro!$J$13</f>
        <v>30.96</v>
      </c>
      <c r="K9" s="15">
        <f>[5]Outubro!$J$14</f>
        <v>42.480000000000004</v>
      </c>
      <c r="L9" s="15">
        <f>[5]Outubro!$J$15</f>
        <v>87.12</v>
      </c>
      <c r="M9" s="15">
        <f>[5]Outubro!$J$16</f>
        <v>39.96</v>
      </c>
      <c r="N9" s="15">
        <f>[5]Outubro!$J$17</f>
        <v>36.72</v>
      </c>
      <c r="O9" s="15">
        <f>[5]Outubro!$J$18</f>
        <v>36.36</v>
      </c>
      <c r="P9" s="15">
        <f>[5]Outubro!$J$19</f>
        <v>20.52</v>
      </c>
      <c r="Q9" s="15">
        <f>[5]Outubro!$J$20</f>
        <v>27</v>
      </c>
      <c r="R9" s="15">
        <f>[5]Outubro!$J$21</f>
        <v>34.56</v>
      </c>
      <c r="S9" s="15">
        <f>[5]Outubro!$J$22</f>
        <v>40.32</v>
      </c>
      <c r="T9" s="15">
        <f>[5]Outubro!$J$23</f>
        <v>67.319999999999993</v>
      </c>
      <c r="U9" s="15">
        <f>[5]Outubro!$J$24</f>
        <v>34.92</v>
      </c>
      <c r="V9" s="15">
        <f>[5]Outubro!$J$25</f>
        <v>34.200000000000003</v>
      </c>
      <c r="W9" s="15">
        <f>[5]Outubro!$J$26</f>
        <v>40.32</v>
      </c>
      <c r="X9" s="15">
        <f>[5]Outubro!$J$27</f>
        <v>22.68</v>
      </c>
      <c r="Y9" s="15">
        <f>[5]Outubro!$J$28</f>
        <v>28.44</v>
      </c>
      <c r="Z9" s="15">
        <f>[5]Outubro!$J$29</f>
        <v>33.119999999999997</v>
      </c>
      <c r="AA9" s="15">
        <f>[5]Outubro!$J$30</f>
        <v>48.96</v>
      </c>
      <c r="AB9" s="15">
        <f>[5]Outubro!$J$31</f>
        <v>49.680000000000007</v>
      </c>
      <c r="AC9" s="15">
        <f>[5]Outubro!$J$32</f>
        <v>22.32</v>
      </c>
      <c r="AD9" s="15">
        <f>[5]Outubro!$J$33</f>
        <v>38.519999999999996</v>
      </c>
      <c r="AE9" s="15">
        <f>[5]Outubro!$J$34</f>
        <v>56.519999999999996</v>
      </c>
      <c r="AF9" s="15">
        <f>[5]Outubro!$J$35</f>
        <v>29.880000000000003</v>
      </c>
      <c r="AG9" s="19">
        <f t="shared" si="2"/>
        <v>87.12</v>
      </c>
      <c r="AH9" s="89">
        <f t="shared" si="1"/>
        <v>41.063225806451619</v>
      </c>
    </row>
    <row r="10" spans="1:34" ht="17.100000000000001" customHeight="1" x14ac:dyDescent="0.2">
      <c r="A10" s="85" t="s">
        <v>2</v>
      </c>
      <c r="B10" s="82">
        <f>[6]Outubro!$J$5</f>
        <v>61.560000000000009</v>
      </c>
      <c r="C10" s="15">
        <f>[6]Outubro!$J$6</f>
        <v>61.92</v>
      </c>
      <c r="D10" s="15">
        <f>[6]Outubro!$J$7</f>
        <v>28.44</v>
      </c>
      <c r="E10" s="15">
        <f>[6]Outubro!$J$8</f>
        <v>41.76</v>
      </c>
      <c r="F10" s="15">
        <f>[6]Outubro!$J$9</f>
        <v>46.080000000000005</v>
      </c>
      <c r="G10" s="15">
        <f>[6]Outubro!$J$10</f>
        <v>45.36</v>
      </c>
      <c r="H10" s="15">
        <f>[6]Outubro!$J$11</f>
        <v>42.480000000000004</v>
      </c>
      <c r="I10" s="15">
        <f>[6]Outubro!$J$12</f>
        <v>42.480000000000004</v>
      </c>
      <c r="J10" s="15">
        <f>[6]Outubro!$J$13</f>
        <v>39.6</v>
      </c>
      <c r="K10" s="15">
        <f>[6]Outubro!$J$14</f>
        <v>27.720000000000002</v>
      </c>
      <c r="L10" s="15">
        <f>[6]Outubro!$J$15</f>
        <v>31.680000000000003</v>
      </c>
      <c r="M10" s="15">
        <f>[6]Outubro!$J$16</f>
        <v>38.880000000000003</v>
      </c>
      <c r="N10" s="15">
        <f>[6]Outubro!$J$17</f>
        <v>74.160000000000011</v>
      </c>
      <c r="O10" s="15">
        <f>[6]Outubro!$J$18</f>
        <v>42.12</v>
      </c>
      <c r="P10" s="15">
        <f>[6]Outubro!$J$19</f>
        <v>36</v>
      </c>
      <c r="Q10" s="15">
        <f>[6]Outubro!$J$20</f>
        <v>44.64</v>
      </c>
      <c r="R10" s="15">
        <f>[6]Outubro!$J$21</f>
        <v>61.560000000000009</v>
      </c>
      <c r="S10" s="15">
        <f>[6]Outubro!$J$22</f>
        <v>55.800000000000004</v>
      </c>
      <c r="T10" s="15">
        <f>[6]Outubro!$J$23</f>
        <v>63.72</v>
      </c>
      <c r="U10" s="15">
        <f>[6]Outubro!$J$24</f>
        <v>55.440000000000005</v>
      </c>
      <c r="V10" s="15">
        <f>[6]Outubro!$J$25</f>
        <v>32.76</v>
      </c>
      <c r="W10" s="15">
        <f>[6]Outubro!$J$26</f>
        <v>38.519999999999996</v>
      </c>
      <c r="X10" s="15">
        <f>[6]Outubro!$J$27</f>
        <v>26.28</v>
      </c>
      <c r="Y10" s="15">
        <f>[6]Outubro!$J$28</f>
        <v>36</v>
      </c>
      <c r="Z10" s="15">
        <f>[6]Outubro!$J$29</f>
        <v>39.24</v>
      </c>
      <c r="AA10" s="15">
        <f>[6]Outubro!$J$30</f>
        <v>34.200000000000003</v>
      </c>
      <c r="AB10" s="15">
        <f>[6]Outubro!$J$31</f>
        <v>59.04</v>
      </c>
      <c r="AC10" s="15">
        <f>[6]Outubro!$J$32</f>
        <v>55.440000000000005</v>
      </c>
      <c r="AD10" s="15">
        <f>[6]Outubro!$J$33</f>
        <v>28.08</v>
      </c>
      <c r="AE10" s="15">
        <f>[6]Outubro!$J$34</f>
        <v>74.160000000000011</v>
      </c>
      <c r="AF10" s="15">
        <f>[6]Outubro!$J$35</f>
        <v>33.480000000000004</v>
      </c>
      <c r="AG10" s="19">
        <f t="shared" si="2"/>
        <v>74.160000000000011</v>
      </c>
      <c r="AH10" s="89">
        <f>AVERAGE(B10:AF10)</f>
        <v>45.11612903225808</v>
      </c>
    </row>
    <row r="11" spans="1:34" ht="17.100000000000001" customHeight="1" x14ac:dyDescent="0.2">
      <c r="A11" s="85" t="s">
        <v>3</v>
      </c>
      <c r="B11" s="82">
        <f>[7]Outubro!$J$5</f>
        <v>46.440000000000005</v>
      </c>
      <c r="C11" s="15">
        <f>[7]Outubro!$J$6</f>
        <v>64.8</v>
      </c>
      <c r="D11" s="15">
        <f>[7]Outubro!$J$7</f>
        <v>30.96</v>
      </c>
      <c r="E11" s="15">
        <f>[7]Outubro!$J$8</f>
        <v>35.28</v>
      </c>
      <c r="F11" s="15">
        <f>[7]Outubro!$J$9</f>
        <v>49.680000000000007</v>
      </c>
      <c r="G11" s="15">
        <f>[7]Outubro!$J$10</f>
        <v>36.36</v>
      </c>
      <c r="H11" s="15">
        <f>[7]Outubro!$J$11</f>
        <v>34.56</v>
      </c>
      <c r="I11" s="15">
        <f>[7]Outubro!$J$12</f>
        <v>32.4</v>
      </c>
      <c r="J11" s="15">
        <f>[7]Outubro!$J$13</f>
        <v>25.56</v>
      </c>
      <c r="K11" s="15">
        <f>[7]Outubro!$J$14</f>
        <v>32.04</v>
      </c>
      <c r="L11" s="15">
        <f>[7]Outubro!$J$15</f>
        <v>32.04</v>
      </c>
      <c r="M11" s="15">
        <f>[7]Outubro!$J$16</f>
        <v>38.880000000000003</v>
      </c>
      <c r="N11" s="15">
        <f>[7]Outubro!$J$17</f>
        <v>29.880000000000003</v>
      </c>
      <c r="O11" s="15">
        <f>[7]Outubro!$J$18</f>
        <v>29.52</v>
      </c>
      <c r="P11" s="15">
        <f>[7]Outubro!$J$19</f>
        <v>34.92</v>
      </c>
      <c r="Q11" s="15">
        <f>[7]Outubro!$J$20</f>
        <v>31.680000000000003</v>
      </c>
      <c r="R11" s="15">
        <f>[7]Outubro!$J$21</f>
        <v>34.56</v>
      </c>
      <c r="S11" s="15">
        <f>[7]Outubro!$J$22</f>
        <v>34.56</v>
      </c>
      <c r="T11" s="15">
        <f>[7]Outubro!$J$23</f>
        <v>34.200000000000003</v>
      </c>
      <c r="U11" s="15">
        <f>[7]Outubro!$J$24</f>
        <v>43.56</v>
      </c>
      <c r="V11" s="15">
        <f>[7]Outubro!$J$25</f>
        <v>34.92</v>
      </c>
      <c r="W11" s="15">
        <f>[7]Outubro!$J$26</f>
        <v>33.480000000000004</v>
      </c>
      <c r="X11" s="15">
        <f>[7]Outubro!$J$27</f>
        <v>29.52</v>
      </c>
      <c r="Y11" s="15">
        <f>[7]Outubro!$J$28</f>
        <v>28.08</v>
      </c>
      <c r="Z11" s="15">
        <f>[7]Outubro!$J$29</f>
        <v>26.64</v>
      </c>
      <c r="AA11" s="15">
        <f>[7]Outubro!$J$30</f>
        <v>72.360000000000014</v>
      </c>
      <c r="AB11" s="15">
        <f>[7]Outubro!$J$31</f>
        <v>81.360000000000014</v>
      </c>
      <c r="AC11" s="15">
        <f>[7]Outubro!$J$32</f>
        <v>39.96</v>
      </c>
      <c r="AD11" s="15">
        <f>[7]Outubro!$J$33</f>
        <v>24.48</v>
      </c>
      <c r="AE11" s="15">
        <f>[7]Outubro!$J$34</f>
        <v>45.72</v>
      </c>
      <c r="AF11" s="15">
        <f>[7]Outubro!$J$35</f>
        <v>21.96</v>
      </c>
      <c r="AG11" s="19">
        <f>MAX(B11:AF11)</f>
        <v>81.360000000000014</v>
      </c>
      <c r="AH11" s="89">
        <f>AVERAGE(B11:AF11)</f>
        <v>37.753548387096771</v>
      </c>
    </row>
    <row r="12" spans="1:34" ht="17.100000000000001" customHeight="1" x14ac:dyDescent="0.2">
      <c r="A12" s="85" t="s">
        <v>4</v>
      </c>
      <c r="B12" s="82">
        <f>[8]Outubro!$J$5</f>
        <v>61.560000000000009</v>
      </c>
      <c r="C12" s="15">
        <f>[8]Outubro!$J$6</f>
        <v>62.639999999999993</v>
      </c>
      <c r="D12" s="15">
        <f>[8]Outubro!$J$7</f>
        <v>25.2</v>
      </c>
      <c r="E12" s="15">
        <f>[8]Outubro!$J$8</f>
        <v>39.24</v>
      </c>
      <c r="F12" s="15">
        <f>[8]Outubro!$J$9</f>
        <v>43.2</v>
      </c>
      <c r="G12" s="15">
        <f>[8]Outubro!$J$10</f>
        <v>40.32</v>
      </c>
      <c r="H12" s="15">
        <f>[8]Outubro!$J$11</f>
        <v>39.24</v>
      </c>
      <c r="I12" s="15">
        <f>[8]Outubro!$J$12</f>
        <v>46.800000000000004</v>
      </c>
      <c r="J12" s="15">
        <f>[8]Outubro!$J$13</f>
        <v>43.56</v>
      </c>
      <c r="K12" s="15">
        <f>[8]Outubro!$J$14</f>
        <v>43.56</v>
      </c>
      <c r="L12" s="15">
        <f>[8]Outubro!$J$15</f>
        <v>36</v>
      </c>
      <c r="M12" s="15">
        <f>[8]Outubro!$J$16</f>
        <v>47.16</v>
      </c>
      <c r="N12" s="15">
        <f>[8]Outubro!$J$17</f>
        <v>28.44</v>
      </c>
      <c r="O12" s="15">
        <f>[8]Outubro!$J$18</f>
        <v>32.4</v>
      </c>
      <c r="P12" s="15">
        <f>[8]Outubro!$J$19</f>
        <v>32.4</v>
      </c>
      <c r="Q12" s="15">
        <f>[8]Outubro!$J$20</f>
        <v>39.96</v>
      </c>
      <c r="R12" s="15">
        <f>[8]Outubro!$J$21</f>
        <v>46.440000000000005</v>
      </c>
      <c r="S12" s="15">
        <f>[8]Outubro!$J$22</f>
        <v>41.04</v>
      </c>
      <c r="T12" s="15">
        <f>[8]Outubro!$J$23</f>
        <v>77.400000000000006</v>
      </c>
      <c r="U12" s="15">
        <f>[8]Outubro!$J$24</f>
        <v>46.080000000000005</v>
      </c>
      <c r="V12" s="15">
        <f>[8]Outubro!$J$25</f>
        <v>28.8</v>
      </c>
      <c r="W12" s="15">
        <f>[8]Outubro!$J$26</f>
        <v>37.800000000000004</v>
      </c>
      <c r="X12" s="15">
        <f>[8]Outubro!$J$27</f>
        <v>35.64</v>
      </c>
      <c r="Y12" s="15">
        <f>[8]Outubro!$J$28</f>
        <v>35.64</v>
      </c>
      <c r="Z12" s="15">
        <f>[8]Outubro!$J$29</f>
        <v>35.64</v>
      </c>
      <c r="AA12" s="15">
        <f>[8]Outubro!$J$30</f>
        <v>62.639999999999993</v>
      </c>
      <c r="AB12" s="15">
        <f>[8]Outubro!$J$31</f>
        <v>62.28</v>
      </c>
      <c r="AC12" s="15">
        <f>[8]Outubro!$J$32</f>
        <v>54</v>
      </c>
      <c r="AD12" s="15">
        <f>[8]Outubro!$J$33</f>
        <v>27.720000000000002</v>
      </c>
      <c r="AE12" s="15">
        <f>[8]Outubro!$J$34</f>
        <v>55.800000000000004</v>
      </c>
      <c r="AF12" s="15">
        <f>[8]Outubro!$J$35</f>
        <v>27.720000000000002</v>
      </c>
      <c r="AG12" s="19">
        <f t="shared" si="2"/>
        <v>77.400000000000006</v>
      </c>
      <c r="AH12" s="89">
        <f t="shared" si="1"/>
        <v>43.10709677419355</v>
      </c>
    </row>
    <row r="13" spans="1:34" ht="17.100000000000001" customHeight="1" x14ac:dyDescent="0.2">
      <c r="A13" s="85" t="s">
        <v>5</v>
      </c>
      <c r="B13" s="82">
        <f>[9]Outubro!$J$5</f>
        <v>48.6</v>
      </c>
      <c r="C13" s="15">
        <f>[9]Outubro!$J$6</f>
        <v>65.88000000000001</v>
      </c>
      <c r="D13" s="15">
        <f>[9]Outubro!$J$7</f>
        <v>49.32</v>
      </c>
      <c r="E13" s="15">
        <f>[9]Outubro!$J$8</f>
        <v>29.16</v>
      </c>
      <c r="F13" s="15">
        <f>[9]Outubro!$J$9</f>
        <v>40.32</v>
      </c>
      <c r="G13" s="15">
        <f>[9]Outubro!$J$10</f>
        <v>36</v>
      </c>
      <c r="H13" s="15">
        <f>[9]Outubro!$J$11</f>
        <v>49.32</v>
      </c>
      <c r="I13" s="15">
        <f>[9]Outubro!$J$12</f>
        <v>24.48</v>
      </c>
      <c r="J13" s="15">
        <f>[9]Outubro!$J$13</f>
        <v>25.92</v>
      </c>
      <c r="K13" s="15">
        <f>[9]Outubro!$J$14</f>
        <v>28.44</v>
      </c>
      <c r="L13" s="15">
        <f>[9]Outubro!$J$15</f>
        <v>28.8</v>
      </c>
      <c r="M13" s="15">
        <f>[9]Outubro!$J$16</f>
        <v>63.72</v>
      </c>
      <c r="N13" s="15">
        <f>[9]Outubro!$J$17</f>
        <v>61.2</v>
      </c>
      <c r="O13" s="15">
        <f>[9]Outubro!$J$18</f>
        <v>45.72</v>
      </c>
      <c r="P13" s="15">
        <f>[9]Outubro!$J$19</f>
        <v>33.480000000000004</v>
      </c>
      <c r="Q13" s="15">
        <f>[9]Outubro!$J$20</f>
        <v>22.32</v>
      </c>
      <c r="R13" s="15">
        <f>[9]Outubro!$J$21</f>
        <v>20.88</v>
      </c>
      <c r="S13" s="15">
        <f>[9]Outubro!$J$22</f>
        <v>30.96</v>
      </c>
      <c r="T13" s="15">
        <f>[9]Outubro!$J$23</f>
        <v>33.119999999999997</v>
      </c>
      <c r="U13" s="15">
        <f>[9]Outubro!$J$24</f>
        <v>33.119999999999997</v>
      </c>
      <c r="V13" s="15">
        <f>[9]Outubro!$J$25</f>
        <v>19.079999999999998</v>
      </c>
      <c r="W13" s="15">
        <f>[9]Outubro!$J$26</f>
        <v>42.12</v>
      </c>
      <c r="X13" s="15">
        <f>[9]Outubro!$J$27</f>
        <v>14.76</v>
      </c>
      <c r="Y13" s="15">
        <f>[9]Outubro!$J$28</f>
        <v>17.28</v>
      </c>
      <c r="Z13" s="15">
        <f>[9]Outubro!$J$29</f>
        <v>19.079999999999998</v>
      </c>
      <c r="AA13" s="15">
        <f>[9]Outubro!$J$30</f>
        <v>33.480000000000004</v>
      </c>
      <c r="AB13" s="15">
        <f>[9]Outubro!$J$31</f>
        <v>46.800000000000004</v>
      </c>
      <c r="AC13" s="15">
        <f>[9]Outubro!$J$32</f>
        <v>52.92</v>
      </c>
      <c r="AD13" s="15">
        <f>[9]Outubro!$J$33</f>
        <v>42.480000000000004</v>
      </c>
      <c r="AE13" s="15">
        <f>[9]Outubro!$J$34</f>
        <v>43.56</v>
      </c>
      <c r="AF13" s="15">
        <f>[9]Outubro!$J$35</f>
        <v>65.88000000000001</v>
      </c>
      <c r="AG13" s="19">
        <f t="shared" si="2"/>
        <v>65.88000000000001</v>
      </c>
      <c r="AH13" s="89">
        <f t="shared" si="1"/>
        <v>37.683870967741946</v>
      </c>
    </row>
    <row r="14" spans="1:34" ht="17.100000000000001" customHeight="1" x14ac:dyDescent="0.2">
      <c r="A14" s="85" t="s">
        <v>45</v>
      </c>
      <c r="B14" s="82">
        <f>[10]Outubro!$J$5</f>
        <v>55.080000000000005</v>
      </c>
      <c r="C14" s="15">
        <f>[10]Outubro!$J$6</f>
        <v>38.159999999999997</v>
      </c>
      <c r="D14" s="15">
        <f>[10]Outubro!$J$7</f>
        <v>29.16</v>
      </c>
      <c r="E14" s="15">
        <f>[10]Outubro!$J$8</f>
        <v>36.72</v>
      </c>
      <c r="F14" s="15">
        <f>[10]Outubro!$J$9</f>
        <v>59.760000000000005</v>
      </c>
      <c r="G14" s="15">
        <f>[10]Outubro!$J$10</f>
        <v>61.560000000000009</v>
      </c>
      <c r="H14" s="15">
        <f>[10]Outubro!$J$11</f>
        <v>47.16</v>
      </c>
      <c r="I14" s="15">
        <f>[10]Outubro!$J$12</f>
        <v>34.92</v>
      </c>
      <c r="J14" s="15">
        <f>[10]Outubro!$J$13</f>
        <v>34.56</v>
      </c>
      <c r="K14" s="15">
        <f>[10]Outubro!$J$14</f>
        <v>47.88</v>
      </c>
      <c r="L14" s="15">
        <f>[10]Outubro!$J$15</f>
        <v>32.76</v>
      </c>
      <c r="M14" s="15">
        <f>[10]Outubro!$J$16</f>
        <v>39.24</v>
      </c>
      <c r="N14" s="15">
        <f>[10]Outubro!$J$17</f>
        <v>28.44</v>
      </c>
      <c r="O14" s="15">
        <f>[10]Outubro!$J$18</f>
        <v>30.6</v>
      </c>
      <c r="P14" s="15">
        <f>[10]Outubro!$J$19</f>
        <v>37.800000000000004</v>
      </c>
      <c r="Q14" s="15">
        <f>[10]Outubro!$J$20</f>
        <v>37.800000000000004</v>
      </c>
      <c r="R14" s="15">
        <f>[10]Outubro!$J$21</f>
        <v>44.28</v>
      </c>
      <c r="S14" s="15">
        <f>[10]Outubro!$J$22</f>
        <v>32.76</v>
      </c>
      <c r="T14" s="15">
        <f>[10]Outubro!$J$23</f>
        <v>53.28</v>
      </c>
      <c r="U14" s="15">
        <f>[10]Outubro!$J$24</f>
        <v>41.76</v>
      </c>
      <c r="V14" s="15">
        <f>[10]Outubro!$J$25</f>
        <v>59.04</v>
      </c>
      <c r="W14" s="15">
        <f>[10]Outubro!$J$26</f>
        <v>49.32</v>
      </c>
      <c r="X14" s="15">
        <f>[10]Outubro!$J$27</f>
        <v>38.159999999999997</v>
      </c>
      <c r="Y14" s="15">
        <f>[10]Outubro!$J$28</f>
        <v>32.4</v>
      </c>
      <c r="Z14" s="15">
        <f>[10]Outubro!$J$29</f>
        <v>34.92</v>
      </c>
      <c r="AA14" s="15">
        <f>[10]Outubro!$J$30</f>
        <v>50.4</v>
      </c>
      <c r="AB14" s="15">
        <f>[10]Outubro!$J$31</f>
        <v>55.800000000000004</v>
      </c>
      <c r="AC14" s="15">
        <f>[10]Outubro!$J$32</f>
        <v>54.72</v>
      </c>
      <c r="AD14" s="15">
        <f>[10]Outubro!$J$33</f>
        <v>27.720000000000002</v>
      </c>
      <c r="AE14" s="15">
        <f>[10]Outubro!$J$34</f>
        <v>53.64</v>
      </c>
      <c r="AF14" s="15">
        <f>[10]Outubro!$J$35</f>
        <v>40.32</v>
      </c>
      <c r="AG14" s="19">
        <f>MAX(B14:AF14)</f>
        <v>61.560000000000009</v>
      </c>
      <c r="AH14" s="89">
        <f t="shared" si="1"/>
        <v>42.584516129032259</v>
      </c>
    </row>
    <row r="15" spans="1:34" ht="17.100000000000001" customHeight="1" x14ac:dyDescent="0.2">
      <c r="A15" s="85" t="s">
        <v>6</v>
      </c>
      <c r="B15" s="82">
        <f>[11]Outubro!$J$5</f>
        <v>43.92</v>
      </c>
      <c r="C15" s="15">
        <f>[11]Outubro!$J$6</f>
        <v>48.24</v>
      </c>
      <c r="D15" s="15">
        <f>[11]Outubro!$J$7</f>
        <v>25.2</v>
      </c>
      <c r="E15" s="15">
        <f>[11]Outubro!$J$8</f>
        <v>27</v>
      </c>
      <c r="F15" s="15">
        <f>[11]Outubro!$J$9</f>
        <v>36.72</v>
      </c>
      <c r="G15" s="15">
        <f>[11]Outubro!$J$10</f>
        <v>28.08</v>
      </c>
      <c r="H15" s="15">
        <f>[11]Outubro!$J$11</f>
        <v>31.319999999999997</v>
      </c>
      <c r="I15" s="15">
        <f>[11]Outubro!$J$12</f>
        <v>19.8</v>
      </c>
      <c r="J15" s="15">
        <f>[11]Outubro!$J$13</f>
        <v>29.880000000000003</v>
      </c>
      <c r="K15" s="15">
        <f>[11]Outubro!$J$14</f>
        <v>36.72</v>
      </c>
      <c r="L15" s="15">
        <f>[11]Outubro!$J$15</f>
        <v>49.32</v>
      </c>
      <c r="M15" s="15">
        <f>[11]Outubro!$J$16</f>
        <v>23.400000000000002</v>
      </c>
      <c r="N15" s="15">
        <f>[11]Outubro!$J$17</f>
        <v>33.119999999999997</v>
      </c>
      <c r="O15" s="15">
        <f>[11]Outubro!$J$18</f>
        <v>25.56</v>
      </c>
      <c r="P15" s="15">
        <f>[11]Outubro!$J$19</f>
        <v>24.48</v>
      </c>
      <c r="Q15" s="15">
        <f>[11]Outubro!$J$20</f>
        <v>28.44</v>
      </c>
      <c r="R15" s="15">
        <f>[11]Outubro!$J$21</f>
        <v>57.960000000000008</v>
      </c>
      <c r="S15" s="15">
        <f>[11]Outubro!$J$22</f>
        <v>16.920000000000002</v>
      </c>
      <c r="T15" s="15">
        <f>[11]Outubro!$J$23</f>
        <v>18.720000000000002</v>
      </c>
      <c r="U15" s="15">
        <f>[11]Outubro!$J$24</f>
        <v>51.84</v>
      </c>
      <c r="V15" s="15">
        <f>[11]Outubro!$J$25</f>
        <v>31.319999999999997</v>
      </c>
      <c r="W15" s="15">
        <f>[11]Outubro!$J$26</f>
        <v>38.519999999999996</v>
      </c>
      <c r="X15" s="15">
        <f>[11]Outubro!$J$27</f>
        <v>20.16</v>
      </c>
      <c r="Y15" s="15">
        <f>[11]Outubro!$J$28</f>
        <v>27</v>
      </c>
      <c r="Z15" s="15">
        <f>[11]Outubro!$J$29</f>
        <v>28.44</v>
      </c>
      <c r="AA15" s="15">
        <f>[11]Outubro!$J$30</f>
        <v>39.6</v>
      </c>
      <c r="AB15" s="15">
        <f>[11]Outubro!$J$31</f>
        <v>55.440000000000005</v>
      </c>
      <c r="AC15" s="15">
        <f>[11]Outubro!$J$32</f>
        <v>49.680000000000007</v>
      </c>
      <c r="AD15" s="15">
        <f>[11]Outubro!$J$33</f>
        <v>20.52</v>
      </c>
      <c r="AE15" s="15">
        <f>[11]Outubro!$J$34</f>
        <v>41.04</v>
      </c>
      <c r="AF15" s="15">
        <f>[11]Outubro!$J$35</f>
        <v>47.88</v>
      </c>
      <c r="AG15" s="19">
        <f t="shared" si="2"/>
        <v>57.960000000000008</v>
      </c>
      <c r="AH15" s="89">
        <f t="shared" si="1"/>
        <v>34.072258064516134</v>
      </c>
    </row>
    <row r="16" spans="1:34" ht="17.100000000000001" customHeight="1" x14ac:dyDescent="0.2">
      <c r="A16" s="85" t="s">
        <v>7</v>
      </c>
      <c r="B16" s="82">
        <f>[12]Outubro!$J$5</f>
        <v>54</v>
      </c>
      <c r="C16" s="15">
        <f>[12]Outubro!$J$6</f>
        <v>48.96</v>
      </c>
      <c r="D16" s="15">
        <f>[12]Outubro!$J$7</f>
        <v>21.240000000000002</v>
      </c>
      <c r="E16" s="15">
        <f>[12]Outubro!$J$8</f>
        <v>35.64</v>
      </c>
      <c r="F16" s="15">
        <f>[12]Outubro!$J$9</f>
        <v>56.16</v>
      </c>
      <c r="G16" s="15">
        <f>[12]Outubro!$J$10</f>
        <v>49.32</v>
      </c>
      <c r="H16" s="15">
        <f>[12]Outubro!$J$11</f>
        <v>52.2</v>
      </c>
      <c r="I16" s="15">
        <f>[12]Outubro!$J$12</f>
        <v>48.24</v>
      </c>
      <c r="J16" s="15">
        <f>[12]Outubro!$J$13</f>
        <v>30.6</v>
      </c>
      <c r="K16" s="15">
        <f>[12]Outubro!$J$14</f>
        <v>38.159999999999997</v>
      </c>
      <c r="L16" s="15">
        <f>[12]Outubro!$J$15</f>
        <v>47.16</v>
      </c>
      <c r="M16" s="15">
        <f>[12]Outubro!$J$16</f>
        <v>64.8</v>
      </c>
      <c r="N16" s="15">
        <f>[12]Outubro!$J$17</f>
        <v>36.36</v>
      </c>
      <c r="O16" s="15">
        <f>[12]Outubro!$J$18</f>
        <v>36</v>
      </c>
      <c r="P16" s="15">
        <f>[12]Outubro!$J$19</f>
        <v>29.880000000000003</v>
      </c>
      <c r="Q16" s="15">
        <f>[12]Outubro!$J$20</f>
        <v>31.319999999999997</v>
      </c>
      <c r="R16" s="15">
        <f>[12]Outubro!$J$21</f>
        <v>35.28</v>
      </c>
      <c r="S16" s="15">
        <f>[12]Outubro!$J$22</f>
        <v>39.24</v>
      </c>
      <c r="T16" s="15">
        <f>[12]Outubro!$J$23</f>
        <v>64.44</v>
      </c>
      <c r="U16" s="15">
        <f>[12]Outubro!$J$24</f>
        <v>38.159999999999997</v>
      </c>
      <c r="V16" s="15">
        <f>[12]Outubro!$J$25</f>
        <v>47.519999999999996</v>
      </c>
      <c r="W16" s="15">
        <f>[12]Outubro!$J$26</f>
        <v>41.76</v>
      </c>
      <c r="X16" s="15">
        <f>[12]Outubro!$J$27</f>
        <v>25.2</v>
      </c>
      <c r="Y16" s="15">
        <f>[12]Outubro!$J$28</f>
        <v>29.52</v>
      </c>
      <c r="Z16" s="15">
        <f>[12]Outubro!$J$29</f>
        <v>40.680000000000007</v>
      </c>
      <c r="AA16" s="15">
        <f>[12]Outubro!$J$30</f>
        <v>44.28</v>
      </c>
      <c r="AB16" s="15">
        <f>[12]Outubro!$J$31</f>
        <v>74.88000000000001</v>
      </c>
      <c r="AC16" s="15">
        <f>[12]Outubro!$J$32</f>
        <v>24.48</v>
      </c>
      <c r="AD16" s="15">
        <f>[12]Outubro!$J$33</f>
        <v>40.32</v>
      </c>
      <c r="AE16" s="15">
        <f>[12]Outubro!$J$34</f>
        <v>49.680000000000007</v>
      </c>
      <c r="AF16" s="15">
        <f>[12]Outubro!$J$35</f>
        <v>23.759999999999998</v>
      </c>
      <c r="AG16" s="19">
        <f t="shared" si="2"/>
        <v>74.88000000000001</v>
      </c>
      <c r="AH16" s="89">
        <f t="shared" si="1"/>
        <v>41.910967741935487</v>
      </c>
    </row>
    <row r="17" spans="1:37" ht="17.100000000000001" customHeight="1" x14ac:dyDescent="0.2">
      <c r="A17" s="85" t="s">
        <v>8</v>
      </c>
      <c r="B17" s="82">
        <f>[13]Outubro!$J$5</f>
        <v>45.72</v>
      </c>
      <c r="C17" s="15">
        <f>[13]Outubro!$J$6</f>
        <v>51.12</v>
      </c>
      <c r="D17" s="15">
        <f>[13]Outubro!$J$7</f>
        <v>24.48</v>
      </c>
      <c r="E17" s="15">
        <f>[13]Outubro!$J$8</f>
        <v>34.200000000000003</v>
      </c>
      <c r="F17" s="15">
        <f>[13]Outubro!$J$9</f>
        <v>46.080000000000005</v>
      </c>
      <c r="G17" s="15">
        <f>[13]Outubro!$J$10</f>
        <v>41.04</v>
      </c>
      <c r="H17" s="15">
        <f>[13]Outubro!$J$11</f>
        <v>47.16</v>
      </c>
      <c r="I17" s="15">
        <f>[13]Outubro!$J$12</f>
        <v>60.839999999999996</v>
      </c>
      <c r="J17" s="15">
        <f>[13]Outubro!$J$13</f>
        <v>46.800000000000004</v>
      </c>
      <c r="K17" s="15">
        <f>[13]Outubro!$J$14</f>
        <v>49.32</v>
      </c>
      <c r="L17" s="15">
        <f>[13]Outubro!$J$15</f>
        <v>57.6</v>
      </c>
      <c r="M17" s="15">
        <f>[13]Outubro!$J$16</f>
        <v>45.36</v>
      </c>
      <c r="N17" s="15">
        <f>[13]Outubro!$J$17</f>
        <v>47.519999999999996</v>
      </c>
      <c r="O17" s="15">
        <f>[13]Outubro!$J$18</f>
        <v>38.159999999999997</v>
      </c>
      <c r="P17" s="15">
        <f>[13]Outubro!$J$19</f>
        <v>25.56</v>
      </c>
      <c r="Q17" s="15">
        <f>[13]Outubro!$J$20</f>
        <v>40.32</v>
      </c>
      <c r="R17" s="15">
        <f>[13]Outubro!$J$21</f>
        <v>42.480000000000004</v>
      </c>
      <c r="S17" s="15">
        <f>[13]Outubro!$J$22</f>
        <v>38.880000000000003</v>
      </c>
      <c r="T17" s="15">
        <f>[13]Outubro!$J$23</f>
        <v>78.48</v>
      </c>
      <c r="U17" s="15">
        <f>[13]Outubro!$J$24</f>
        <v>23.040000000000003</v>
      </c>
      <c r="V17" s="15">
        <f>[13]Outubro!$J$25</f>
        <v>56.16</v>
      </c>
      <c r="W17" s="15">
        <f>[13]Outubro!$J$26</f>
        <v>57.960000000000008</v>
      </c>
      <c r="X17" s="15">
        <f>[13]Outubro!$J$27</f>
        <v>28.44</v>
      </c>
      <c r="Y17" s="15">
        <f>[13]Outubro!$J$28</f>
        <v>31.319999999999997</v>
      </c>
      <c r="Z17" s="15">
        <f>[13]Outubro!$J$29</f>
        <v>68.039999999999992</v>
      </c>
      <c r="AA17" s="15">
        <f>[13]Outubro!$J$30</f>
        <v>75.960000000000008</v>
      </c>
      <c r="AB17" s="15">
        <f>[13]Outubro!$J$31</f>
        <v>63.72</v>
      </c>
      <c r="AC17" s="15">
        <f>[13]Outubro!$J$32</f>
        <v>24.48</v>
      </c>
      <c r="AD17" s="15">
        <f>[13]Outubro!$J$33</f>
        <v>36.72</v>
      </c>
      <c r="AE17" s="15">
        <f>[13]Outubro!$J$34</f>
        <v>63</v>
      </c>
      <c r="AF17" s="15">
        <f>[13]Outubro!$J$35</f>
        <v>26.28</v>
      </c>
      <c r="AG17" s="19">
        <f t="shared" si="2"/>
        <v>78.48</v>
      </c>
      <c r="AH17" s="89">
        <f>AVERAGE(B17:AF17)</f>
        <v>45.685161290322583</v>
      </c>
    </row>
    <row r="18" spans="1:37" ht="17.100000000000001" customHeight="1" x14ac:dyDescent="0.2">
      <c r="A18" s="85" t="s">
        <v>9</v>
      </c>
      <c r="B18" s="82">
        <f>[14]Outubro!$J$5</f>
        <v>58.680000000000007</v>
      </c>
      <c r="C18" s="15">
        <f>[14]Outubro!$J$6</f>
        <v>47.519999999999996</v>
      </c>
      <c r="D18" s="15">
        <f>[14]Outubro!$J$7</f>
        <v>24.48</v>
      </c>
      <c r="E18" s="15">
        <f>[14]Outubro!$J$8</f>
        <v>37.800000000000004</v>
      </c>
      <c r="F18" s="15">
        <f>[14]Outubro!$J$9</f>
        <v>40.32</v>
      </c>
      <c r="G18" s="15">
        <f>[14]Outubro!$J$10</f>
        <v>50.04</v>
      </c>
      <c r="H18" s="15">
        <f>[14]Outubro!$J$11</f>
        <v>57.24</v>
      </c>
      <c r="I18" s="15">
        <f>[14]Outubro!$J$12</f>
        <v>45.36</v>
      </c>
      <c r="J18" s="15">
        <f>[14]Outubro!$J$13</f>
        <v>33.119999999999997</v>
      </c>
      <c r="K18" s="15">
        <f>[14]Outubro!$J$14</f>
        <v>66.960000000000008</v>
      </c>
      <c r="L18" s="15">
        <f>[14]Outubro!$J$15</f>
        <v>34.56</v>
      </c>
      <c r="M18" s="15">
        <f>[14]Outubro!$J$16</f>
        <v>38.880000000000003</v>
      </c>
      <c r="N18" s="15">
        <f>[14]Outubro!$J$17</f>
        <v>46.080000000000005</v>
      </c>
      <c r="O18" s="15">
        <f>[14]Outubro!$J$18</f>
        <v>42.84</v>
      </c>
      <c r="P18" s="15">
        <f>[14]Outubro!$J$19</f>
        <v>34.56</v>
      </c>
      <c r="Q18" s="15" t="str">
        <f>[14]Outubro!$J$20</f>
        <v>*</v>
      </c>
      <c r="R18" s="15" t="str">
        <f>[14]Outubro!$J$21</f>
        <v>*</v>
      </c>
      <c r="S18" s="15" t="str">
        <f>[14]Outubro!$J$22</f>
        <v>*</v>
      </c>
      <c r="T18" s="15" t="str">
        <f>[14]Outubro!$J$23</f>
        <v>*</v>
      </c>
      <c r="U18" s="15" t="str">
        <f>[14]Outubro!$J$24</f>
        <v>*</v>
      </c>
      <c r="V18" s="15" t="str">
        <f>[14]Outubro!$J$25</f>
        <v>*</v>
      </c>
      <c r="W18" s="15" t="str">
        <f>[14]Outubro!$J$26</f>
        <v>*</v>
      </c>
      <c r="X18" s="15" t="str">
        <f>[14]Outubro!$J$27</f>
        <v>*</v>
      </c>
      <c r="Y18" s="15" t="str">
        <f>[14]Outubro!$J$28</f>
        <v>*</v>
      </c>
      <c r="Z18" s="15" t="str">
        <f>[14]Outubro!$J$29</f>
        <v>*</v>
      </c>
      <c r="AA18" s="15" t="str">
        <f>[14]Outubro!$J$30</f>
        <v>*</v>
      </c>
      <c r="AB18" s="15" t="str">
        <f>[14]Outubro!$J$31</f>
        <v>*</v>
      </c>
      <c r="AC18" s="15" t="str">
        <f>[14]Outubro!$J$32</f>
        <v>*</v>
      </c>
      <c r="AD18" s="15" t="str">
        <f>[14]Outubro!$J$33</f>
        <v>*</v>
      </c>
      <c r="AE18" s="15" t="str">
        <f>[14]Outubro!$J$34</f>
        <v>*</v>
      </c>
      <c r="AF18" s="15" t="str">
        <f>[14]Outubro!$J$35</f>
        <v>*</v>
      </c>
      <c r="AG18" s="19">
        <f t="shared" ref="AG18:AG25" si="3">MAX(B18:AF18)</f>
        <v>66.960000000000008</v>
      </c>
      <c r="AH18" s="89">
        <f t="shared" ref="AH18:AH30" si="4">AVERAGE(B18:AF18)</f>
        <v>43.896000000000022</v>
      </c>
    </row>
    <row r="19" spans="1:37" ht="17.100000000000001" customHeight="1" x14ac:dyDescent="0.2">
      <c r="A19" s="85" t="s">
        <v>44</v>
      </c>
      <c r="B19" s="82">
        <f>[15]Outubro!$J$5</f>
        <v>70.92</v>
      </c>
      <c r="C19" s="15">
        <f>[15]Outubro!$J$6</f>
        <v>24.840000000000003</v>
      </c>
      <c r="D19" s="15">
        <f>[15]Outubro!$J$7</f>
        <v>26.64</v>
      </c>
      <c r="E19" s="15">
        <f>[15]Outubro!$J$8</f>
        <v>32.76</v>
      </c>
      <c r="F19" s="15">
        <f>[15]Outubro!$J$9</f>
        <v>45</v>
      </c>
      <c r="G19" s="15">
        <f>[15]Outubro!$J$10</f>
        <v>34.56</v>
      </c>
      <c r="H19" s="15">
        <f>[15]Outubro!$J$11</f>
        <v>45.72</v>
      </c>
      <c r="I19" s="15">
        <f>[15]Outubro!$J$12</f>
        <v>31.319999999999997</v>
      </c>
      <c r="J19" s="15">
        <f>[15]Outubro!$J$13</f>
        <v>29.16</v>
      </c>
      <c r="K19" s="15">
        <f>[15]Outubro!$J$14</f>
        <v>31.680000000000003</v>
      </c>
      <c r="L19" s="15">
        <f>[15]Outubro!$J$15</f>
        <v>29.16</v>
      </c>
      <c r="M19" s="15">
        <f>[15]Outubro!$J$16</f>
        <v>34.92</v>
      </c>
      <c r="N19" s="15">
        <f>[15]Outubro!$J$17</f>
        <v>39.24</v>
      </c>
      <c r="O19" s="15">
        <f>[15]Outubro!$J$18</f>
        <v>35.64</v>
      </c>
      <c r="P19" s="15">
        <f>[15]Outubro!$J$19</f>
        <v>23.759999999999998</v>
      </c>
      <c r="Q19" s="15">
        <f>[15]Outubro!$J$20</f>
        <v>23.040000000000003</v>
      </c>
      <c r="R19" s="15">
        <f>[15]Outubro!$J$21</f>
        <v>29.16</v>
      </c>
      <c r="S19" s="15">
        <f>[15]Outubro!$J$22</f>
        <v>37.080000000000005</v>
      </c>
      <c r="T19" s="15">
        <f>[15]Outubro!$J$23</f>
        <v>42.12</v>
      </c>
      <c r="U19" s="15">
        <f>[15]Outubro!$J$24</f>
        <v>35.28</v>
      </c>
      <c r="V19" s="15">
        <f>[15]Outubro!$J$25</f>
        <v>35.64</v>
      </c>
      <c r="W19" s="15">
        <f>[15]Outubro!$J$26</f>
        <v>35.28</v>
      </c>
      <c r="X19" s="15">
        <f>[15]Outubro!$J$27</f>
        <v>29.880000000000003</v>
      </c>
      <c r="Y19" s="15">
        <f>[15]Outubro!$J$28</f>
        <v>24.840000000000003</v>
      </c>
      <c r="Z19" s="15">
        <f>[15]Outubro!$J$29</f>
        <v>33.119999999999997</v>
      </c>
      <c r="AA19" s="15">
        <f>[15]Outubro!$J$30</f>
        <v>57.6</v>
      </c>
      <c r="AB19" s="15">
        <f>[15]Outubro!$J$31</f>
        <v>48.96</v>
      </c>
      <c r="AC19" s="15">
        <f>[15]Outubro!$J$32</f>
        <v>36.72</v>
      </c>
      <c r="AD19" s="15">
        <f>[15]Outubro!$J$33</f>
        <v>38.880000000000003</v>
      </c>
      <c r="AE19" s="15">
        <f>[15]Outubro!$J$34</f>
        <v>56.88</v>
      </c>
      <c r="AF19" s="15">
        <f>[15]Outubro!$J$35</f>
        <v>24.48</v>
      </c>
      <c r="AG19" s="19">
        <f t="shared" si="3"/>
        <v>70.92</v>
      </c>
      <c r="AH19" s="89">
        <f t="shared" si="4"/>
        <v>36.267096774193554</v>
      </c>
    </row>
    <row r="20" spans="1:37" ht="17.100000000000001" customHeight="1" x14ac:dyDescent="0.2">
      <c r="A20" s="85" t="s">
        <v>10</v>
      </c>
      <c r="B20" s="82">
        <f>[16]Outubro!$J$5</f>
        <v>51.480000000000004</v>
      </c>
      <c r="C20" s="15">
        <f>[16]Outubro!$J$6</f>
        <v>57.24</v>
      </c>
      <c r="D20" s="15">
        <f>[16]Outubro!$J$7</f>
        <v>21.240000000000002</v>
      </c>
      <c r="E20" s="15">
        <f>[16]Outubro!$J$8</f>
        <v>36.72</v>
      </c>
      <c r="F20" s="15">
        <f>[16]Outubro!$J$9</f>
        <v>45</v>
      </c>
      <c r="G20" s="15">
        <f>[16]Outubro!$J$10</f>
        <v>38.880000000000003</v>
      </c>
      <c r="H20" s="15">
        <f>[16]Outubro!$J$11</f>
        <v>53.64</v>
      </c>
      <c r="I20" s="15">
        <f>[16]Outubro!$J$12</f>
        <v>42.480000000000004</v>
      </c>
      <c r="J20" s="15">
        <f>[16]Outubro!$J$13</f>
        <v>38.159999999999997</v>
      </c>
      <c r="K20" s="15">
        <f>[16]Outubro!$J$14</f>
        <v>54</v>
      </c>
      <c r="L20" s="15">
        <f>[16]Outubro!$J$15</f>
        <v>28.8</v>
      </c>
      <c r="M20" s="15">
        <f>[16]Outubro!$J$16</f>
        <v>47.88</v>
      </c>
      <c r="N20" s="15">
        <f>[16]Outubro!$J$17</f>
        <v>40.32</v>
      </c>
      <c r="O20" s="15">
        <f>[16]Outubro!$J$18</f>
        <v>31.680000000000003</v>
      </c>
      <c r="P20" s="15">
        <f>[16]Outubro!$J$19</f>
        <v>16.2</v>
      </c>
      <c r="Q20" s="15">
        <f>[16]Outubro!$J$20</f>
        <v>33.119999999999997</v>
      </c>
      <c r="R20" s="15">
        <f>[16]Outubro!$J$21</f>
        <v>35.64</v>
      </c>
      <c r="S20" s="15">
        <f>[16]Outubro!$J$22</f>
        <v>31.319999999999997</v>
      </c>
      <c r="T20" s="15">
        <f>[16]Outubro!$J$23</f>
        <v>63.360000000000007</v>
      </c>
      <c r="U20" s="15">
        <f>[16]Outubro!$J$24</f>
        <v>37.440000000000005</v>
      </c>
      <c r="V20" s="15">
        <f>[16]Outubro!$J$25</f>
        <v>59.04</v>
      </c>
      <c r="W20" s="15">
        <f>[16]Outubro!$J$26</f>
        <v>68.400000000000006</v>
      </c>
      <c r="X20" s="15">
        <f>[16]Outubro!$J$27</f>
        <v>27</v>
      </c>
      <c r="Y20" s="15">
        <f>[16]Outubro!$J$28</f>
        <v>23.759999999999998</v>
      </c>
      <c r="Z20" s="15">
        <f>[16]Outubro!$J$29</f>
        <v>54</v>
      </c>
      <c r="AA20" s="15">
        <f>[16]Outubro!$J$30</f>
        <v>47.519999999999996</v>
      </c>
      <c r="AB20" s="15">
        <f>[16]Outubro!$J$31</f>
        <v>59.760000000000005</v>
      </c>
      <c r="AC20" s="15">
        <f>[16]Outubro!$J$32</f>
        <v>21.6</v>
      </c>
      <c r="AD20" s="15">
        <f>[16]Outubro!$J$33</f>
        <v>49.32</v>
      </c>
      <c r="AE20" s="15">
        <f>[16]Outubro!$J$34</f>
        <v>53.28</v>
      </c>
      <c r="AF20" s="15">
        <f>[16]Outubro!$J$35</f>
        <v>28.08</v>
      </c>
      <c r="AG20" s="19">
        <f t="shared" si="3"/>
        <v>68.400000000000006</v>
      </c>
      <c r="AH20" s="89">
        <f t="shared" si="4"/>
        <v>41.818064516129027</v>
      </c>
    </row>
    <row r="21" spans="1:37" ht="17.100000000000001" customHeight="1" x14ac:dyDescent="0.2">
      <c r="A21" s="85" t="s">
        <v>11</v>
      </c>
      <c r="B21" s="82">
        <f>[17]Outubro!$J$5</f>
        <v>69.12</v>
      </c>
      <c r="C21" s="15">
        <f>[17]Outubro!$J$6</f>
        <v>31.319999999999997</v>
      </c>
      <c r="D21" s="15">
        <f>[17]Outubro!$J$7</f>
        <v>26.64</v>
      </c>
      <c r="E21" s="15">
        <f>[17]Outubro!$J$8</f>
        <v>32.76</v>
      </c>
      <c r="F21" s="15">
        <f>[17]Outubro!$J$9</f>
        <v>34.92</v>
      </c>
      <c r="G21" s="15">
        <f>[17]Outubro!$J$10</f>
        <v>33.119999999999997</v>
      </c>
      <c r="H21" s="15">
        <f>[17]Outubro!$J$11</f>
        <v>59.760000000000005</v>
      </c>
      <c r="I21" s="15">
        <f>[17]Outubro!$J$12</f>
        <v>38.519999999999996</v>
      </c>
      <c r="J21" s="15">
        <f>[17]Outubro!$J$13</f>
        <v>40.32</v>
      </c>
      <c r="K21" s="15">
        <f>[17]Outubro!$J$14</f>
        <v>34.92</v>
      </c>
      <c r="L21" s="15">
        <f>[17]Outubro!$J$15</f>
        <v>43.2</v>
      </c>
      <c r="M21" s="15">
        <f>[17]Outubro!$J$16</f>
        <v>40.680000000000007</v>
      </c>
      <c r="N21" s="15">
        <f>[17]Outubro!$J$17</f>
        <v>54</v>
      </c>
      <c r="O21" s="15">
        <f>[17]Outubro!$J$18</f>
        <v>37.440000000000005</v>
      </c>
      <c r="P21" s="15">
        <f>[17]Outubro!$J$19</f>
        <v>26.64</v>
      </c>
      <c r="Q21" s="15">
        <f>[17]Outubro!$J$20</f>
        <v>34.200000000000003</v>
      </c>
      <c r="R21" s="15">
        <f>[17]Outubro!$J$21</f>
        <v>27.720000000000002</v>
      </c>
      <c r="S21" s="15">
        <f>[17]Outubro!$J$22</f>
        <v>52.92</v>
      </c>
      <c r="T21" s="15">
        <f>[17]Outubro!$J$23</f>
        <v>61.92</v>
      </c>
      <c r="U21" s="15">
        <f>[17]Outubro!$J$24</f>
        <v>32.4</v>
      </c>
      <c r="V21" s="15">
        <f>[17]Outubro!$J$25</f>
        <v>28.8</v>
      </c>
      <c r="W21" s="15">
        <f>[17]Outubro!$J$26</f>
        <v>41.04</v>
      </c>
      <c r="X21" s="15">
        <f>[17]Outubro!$J$27</f>
        <v>23.400000000000002</v>
      </c>
      <c r="Y21" s="15">
        <f>[17]Outubro!$J$28</f>
        <v>24.12</v>
      </c>
      <c r="Z21" s="15">
        <f>[17]Outubro!$J$29</f>
        <v>31.319999999999997</v>
      </c>
      <c r="AA21" s="15">
        <f>[17]Outubro!$J$30</f>
        <v>37.080000000000005</v>
      </c>
      <c r="AB21" s="15">
        <f>[17]Outubro!$J$31</f>
        <v>56.519999999999996</v>
      </c>
      <c r="AC21" s="15">
        <f>[17]Outubro!$J$32</f>
        <v>38.159999999999997</v>
      </c>
      <c r="AD21" s="15">
        <f>[17]Outubro!$J$33</f>
        <v>24.840000000000003</v>
      </c>
      <c r="AE21" s="15">
        <f>[17]Outubro!$J$34</f>
        <v>57.6</v>
      </c>
      <c r="AF21" s="15">
        <f>[17]Outubro!$J$35</f>
        <v>25.2</v>
      </c>
      <c r="AG21" s="19">
        <f t="shared" si="3"/>
        <v>69.12</v>
      </c>
      <c r="AH21" s="89">
        <f t="shared" si="4"/>
        <v>38.729032258064514</v>
      </c>
    </row>
    <row r="22" spans="1:37" ht="17.100000000000001" customHeight="1" x14ac:dyDescent="0.2">
      <c r="A22" s="85" t="s">
        <v>12</v>
      </c>
      <c r="B22" s="82">
        <f>[18]Outubro!$J$5</f>
        <v>60.839999999999996</v>
      </c>
      <c r="C22" s="15">
        <f>[18]Outubro!$J$6</f>
        <v>33.840000000000003</v>
      </c>
      <c r="D22" s="15">
        <f>[18]Outubro!$J$7</f>
        <v>25.92</v>
      </c>
      <c r="E22" s="15">
        <f>[18]Outubro!$J$8</f>
        <v>31.319999999999997</v>
      </c>
      <c r="F22" s="15">
        <f>[18]Outubro!$J$9</f>
        <v>46.440000000000005</v>
      </c>
      <c r="G22" s="15">
        <f>[18]Outubro!$J$10</f>
        <v>28.8</v>
      </c>
      <c r="H22" s="15">
        <f>[18]Outubro!$J$11</f>
        <v>33.119999999999997</v>
      </c>
      <c r="I22" s="15">
        <f>[18]Outubro!$J$12</f>
        <v>30.96</v>
      </c>
      <c r="J22" s="15">
        <f>[18]Outubro!$J$13</f>
        <v>32.4</v>
      </c>
      <c r="K22" s="15">
        <f>[18]Outubro!$J$14</f>
        <v>33.119999999999997</v>
      </c>
      <c r="L22" s="15">
        <f>[18]Outubro!$J$15</f>
        <v>28.08</v>
      </c>
      <c r="M22" s="15">
        <f>[18]Outubro!$J$16</f>
        <v>32.76</v>
      </c>
      <c r="N22" s="15">
        <f>[18]Outubro!$J$17</f>
        <v>36.36</v>
      </c>
      <c r="O22" s="15">
        <f>[18]Outubro!$J$18</f>
        <v>33.119999999999997</v>
      </c>
      <c r="P22" s="15">
        <f>[18]Outubro!$J$19</f>
        <v>21.96</v>
      </c>
      <c r="Q22" s="15">
        <f>[18]Outubro!$J$20</f>
        <v>18</v>
      </c>
      <c r="R22" s="15">
        <f>[18]Outubro!$J$21</f>
        <v>20.52</v>
      </c>
      <c r="S22" s="15">
        <f>[18]Outubro!$J$22</f>
        <v>29.880000000000003</v>
      </c>
      <c r="T22" s="15">
        <f>[18]Outubro!$J$23</f>
        <v>50.76</v>
      </c>
      <c r="U22" s="15">
        <f>[18]Outubro!$J$24</f>
        <v>29.16</v>
      </c>
      <c r="V22" s="15">
        <f>[18]Outubro!$J$25</f>
        <v>27.720000000000002</v>
      </c>
      <c r="W22" s="15">
        <f>[18]Outubro!$J$26</f>
        <v>36.36</v>
      </c>
      <c r="X22" s="15">
        <f>[18]Outubro!$J$27</f>
        <v>18.36</v>
      </c>
      <c r="Y22" s="15">
        <f>[18]Outubro!$J$28</f>
        <v>18</v>
      </c>
      <c r="Z22" s="15">
        <f>[18]Outubro!$J$29</f>
        <v>18.36</v>
      </c>
      <c r="AA22" s="15">
        <f>[18]Outubro!$J$30</f>
        <v>30.6</v>
      </c>
      <c r="AB22" s="15">
        <f>[18]Outubro!$J$31</f>
        <v>48.24</v>
      </c>
      <c r="AC22" s="15">
        <f>[18]Outubro!$J$32</f>
        <v>30.96</v>
      </c>
      <c r="AD22" s="15">
        <f>[18]Outubro!$J$33</f>
        <v>32.76</v>
      </c>
      <c r="AE22" s="15">
        <f>[18]Outubro!$J$34</f>
        <v>45.36</v>
      </c>
      <c r="AF22" s="15">
        <f>[18]Outubro!$J$35</f>
        <v>22.32</v>
      </c>
      <c r="AG22" s="19">
        <f t="shared" si="3"/>
        <v>60.839999999999996</v>
      </c>
      <c r="AH22" s="89">
        <f t="shared" si="4"/>
        <v>31.819354838709682</v>
      </c>
      <c r="AK22" s="17" t="s">
        <v>49</v>
      </c>
    </row>
    <row r="23" spans="1:37" ht="17.100000000000001" customHeight="1" x14ac:dyDescent="0.2">
      <c r="A23" s="85" t="s">
        <v>13</v>
      </c>
      <c r="B23" s="82">
        <f>[19]Outubro!$J$5</f>
        <v>63.360000000000007</v>
      </c>
      <c r="C23" s="15">
        <f>[19]Outubro!$J$6</f>
        <v>51.480000000000004</v>
      </c>
      <c r="D23" s="15">
        <f>[19]Outubro!$J$7</f>
        <v>31.680000000000003</v>
      </c>
      <c r="E23" s="15">
        <f>[19]Outubro!$J$8</f>
        <v>29.880000000000003</v>
      </c>
      <c r="F23" s="15">
        <f>[19]Outubro!$J$9</f>
        <v>48.24</v>
      </c>
      <c r="G23" s="15">
        <f>[19]Outubro!$J$10</f>
        <v>38.880000000000003</v>
      </c>
      <c r="H23" s="15">
        <f>[19]Outubro!$J$11</f>
        <v>51.12</v>
      </c>
      <c r="I23" s="15">
        <f>[19]Outubro!$J$12</f>
        <v>26.64</v>
      </c>
      <c r="J23" s="15">
        <f>[19]Outubro!$J$13</f>
        <v>35.28</v>
      </c>
      <c r="K23" s="15">
        <f>[19]Outubro!$J$14</f>
        <v>29.52</v>
      </c>
      <c r="L23" s="15">
        <f>[19]Outubro!$J$15</f>
        <v>34.56</v>
      </c>
      <c r="M23" s="15">
        <f>[19]Outubro!$J$16</f>
        <v>41.04</v>
      </c>
      <c r="N23" s="15">
        <f>[19]Outubro!$J$17</f>
        <v>42.12</v>
      </c>
      <c r="O23" s="15">
        <f>[19]Outubro!$J$18</f>
        <v>46.080000000000005</v>
      </c>
      <c r="P23" s="15">
        <f>[19]Outubro!$J$19</f>
        <v>26.64</v>
      </c>
      <c r="Q23" s="15">
        <f>[19]Outubro!$J$20</f>
        <v>24.48</v>
      </c>
      <c r="R23" s="15">
        <f>[19]Outubro!$J$21</f>
        <v>34.56</v>
      </c>
      <c r="S23" s="15">
        <f>[19]Outubro!$J$22</f>
        <v>37.080000000000005</v>
      </c>
      <c r="T23" s="15">
        <f>[19]Outubro!$J$23</f>
        <v>39.6</v>
      </c>
      <c r="U23" s="15">
        <f>[19]Outubro!$J$24</f>
        <v>46.800000000000004</v>
      </c>
      <c r="V23" s="15">
        <f>[19]Outubro!$J$25</f>
        <v>20.16</v>
      </c>
      <c r="W23" s="15">
        <f>[19]Outubro!$J$26</f>
        <v>42.84</v>
      </c>
      <c r="X23" s="15">
        <f>[19]Outubro!$J$27</f>
        <v>18</v>
      </c>
      <c r="Y23" s="15">
        <f>[19]Outubro!$J$28</f>
        <v>20.16</v>
      </c>
      <c r="Z23" s="15">
        <f>[19]Outubro!$J$29</f>
        <v>21.240000000000002</v>
      </c>
      <c r="AA23" s="15">
        <f>[19]Outubro!$J$30</f>
        <v>38.519999999999996</v>
      </c>
      <c r="AB23" s="15">
        <f>[19]Outubro!$J$31</f>
        <v>50.76</v>
      </c>
      <c r="AC23" s="15">
        <f>[19]Outubro!$J$32</f>
        <v>56.88</v>
      </c>
      <c r="AD23" s="15">
        <f>[19]Outubro!$J$33</f>
        <v>31.680000000000003</v>
      </c>
      <c r="AE23" s="15">
        <f>[19]Outubro!$J$34</f>
        <v>45.36</v>
      </c>
      <c r="AF23" s="15">
        <f>[19]Outubro!$J$35</f>
        <v>50.4</v>
      </c>
      <c r="AG23" s="19">
        <f t="shared" si="3"/>
        <v>63.360000000000007</v>
      </c>
      <c r="AH23" s="89">
        <f t="shared" si="4"/>
        <v>37.904516129032267</v>
      </c>
    </row>
    <row r="24" spans="1:37" ht="17.100000000000001" customHeight="1" x14ac:dyDescent="0.2">
      <c r="A24" s="85" t="s">
        <v>14</v>
      </c>
      <c r="B24" s="82">
        <f>[20]Outubro!$J$5</f>
        <v>50.04</v>
      </c>
      <c r="C24" s="15">
        <f>[20]Outubro!$J$6</f>
        <v>51.84</v>
      </c>
      <c r="D24" s="15">
        <f>[20]Outubro!$J$7</f>
        <v>34.92</v>
      </c>
      <c r="E24" s="15">
        <f>[20]Outubro!$J$8</f>
        <v>30.6</v>
      </c>
      <c r="F24" s="15">
        <f>[20]Outubro!$J$9</f>
        <v>37.800000000000004</v>
      </c>
      <c r="G24" s="15">
        <f>[20]Outubro!$J$10</f>
        <v>37.800000000000004</v>
      </c>
      <c r="H24" s="15">
        <f>[20]Outubro!$J$11</f>
        <v>49.32</v>
      </c>
      <c r="I24" s="15">
        <f>[20]Outubro!$J$12</f>
        <v>38.519999999999996</v>
      </c>
      <c r="J24" s="15">
        <f>[20]Outubro!$J$13</f>
        <v>30.240000000000002</v>
      </c>
      <c r="K24" s="15">
        <f>[20]Outubro!$J$14</f>
        <v>34.200000000000003</v>
      </c>
      <c r="L24" s="15">
        <f>[20]Outubro!$J$15</f>
        <v>28.08</v>
      </c>
      <c r="M24" s="15">
        <f>[20]Outubro!$J$16</f>
        <v>34.56</v>
      </c>
      <c r="N24" s="15">
        <f>[20]Outubro!$J$17</f>
        <v>37.440000000000005</v>
      </c>
      <c r="O24" s="15">
        <f>[20]Outubro!$J$18</f>
        <v>33.119999999999997</v>
      </c>
      <c r="P24" s="15">
        <f>[20]Outubro!$J$19</f>
        <v>34.92</v>
      </c>
      <c r="Q24" s="15">
        <f>[20]Outubro!$J$20</f>
        <v>32.76</v>
      </c>
      <c r="R24" s="15">
        <f>[20]Outubro!$J$21</f>
        <v>42.12</v>
      </c>
      <c r="S24" s="15">
        <f>[20]Outubro!$J$22</f>
        <v>41.04</v>
      </c>
      <c r="T24" s="15">
        <f>[20]Outubro!$J$23</f>
        <v>39.24</v>
      </c>
      <c r="U24" s="15">
        <f>[20]Outubro!$J$24</f>
        <v>51.84</v>
      </c>
      <c r="V24" s="15">
        <f>[20]Outubro!$J$25</f>
        <v>30.6</v>
      </c>
      <c r="W24" s="15">
        <f>[20]Outubro!$J$26</f>
        <v>44.28</v>
      </c>
      <c r="X24" s="15">
        <f>[20]Outubro!$J$27</f>
        <v>30.6</v>
      </c>
      <c r="Y24" s="15">
        <f>[20]Outubro!$J$28</f>
        <v>25.56</v>
      </c>
      <c r="Z24" s="15">
        <f>[20]Outubro!$J$29</f>
        <v>32.4</v>
      </c>
      <c r="AA24" s="15">
        <f>[20]Outubro!$J$30</f>
        <v>69.48</v>
      </c>
      <c r="AB24" s="15">
        <f>[20]Outubro!$J$31</f>
        <v>72.360000000000014</v>
      </c>
      <c r="AC24" s="15">
        <f>[20]Outubro!$J$32</f>
        <v>61.92</v>
      </c>
      <c r="AD24" s="15">
        <f>[20]Outubro!$J$33</f>
        <v>55.080000000000005</v>
      </c>
      <c r="AE24" s="15">
        <f>[20]Outubro!$J$34</f>
        <v>53.28</v>
      </c>
      <c r="AF24" s="15">
        <f>[20]Outubro!$J$35</f>
        <v>27.36</v>
      </c>
      <c r="AG24" s="19">
        <f t="shared" si="3"/>
        <v>72.360000000000014</v>
      </c>
      <c r="AH24" s="89">
        <f t="shared" si="4"/>
        <v>41.074838709677408</v>
      </c>
    </row>
    <row r="25" spans="1:37" ht="17.100000000000001" customHeight="1" x14ac:dyDescent="0.2">
      <c r="A25" s="85" t="s">
        <v>15</v>
      </c>
      <c r="B25" s="82">
        <f>[21]Outubro!$J$5</f>
        <v>53.28</v>
      </c>
      <c r="C25" s="15">
        <f>[21]Outubro!$J$6</f>
        <v>54</v>
      </c>
      <c r="D25" s="15">
        <f>[21]Outubro!$J$7</f>
        <v>28.8</v>
      </c>
      <c r="E25" s="15">
        <f>[21]Outubro!$J$8</f>
        <v>50.4</v>
      </c>
      <c r="F25" s="15">
        <f>[21]Outubro!$J$9</f>
        <v>52.56</v>
      </c>
      <c r="G25" s="15">
        <f>[21]Outubro!$J$10</f>
        <v>47.519999999999996</v>
      </c>
      <c r="H25" s="15">
        <f>[21]Outubro!$J$11</f>
        <v>49.32</v>
      </c>
      <c r="I25" s="15">
        <f>[21]Outubro!$J$12</f>
        <v>53.28</v>
      </c>
      <c r="J25" s="15">
        <f>[21]Outubro!$J$13</f>
        <v>34.200000000000003</v>
      </c>
      <c r="K25" s="15">
        <f>[21]Outubro!$J$14</f>
        <v>41.76</v>
      </c>
      <c r="L25" s="15">
        <f>[21]Outubro!$J$15</f>
        <v>39.96</v>
      </c>
      <c r="M25" s="15">
        <f>[21]Outubro!$J$16</f>
        <v>50.04</v>
      </c>
      <c r="N25" s="15">
        <f>[21]Outubro!$J$17</f>
        <v>39.24</v>
      </c>
      <c r="O25" s="15">
        <f>[21]Outubro!$J$18</f>
        <v>42.12</v>
      </c>
      <c r="P25" s="15">
        <f>[21]Outubro!$J$19</f>
        <v>28.08</v>
      </c>
      <c r="Q25" s="15">
        <f>[21]Outubro!$J$20</f>
        <v>36.36</v>
      </c>
      <c r="R25" s="15">
        <f>[21]Outubro!$J$21</f>
        <v>46.440000000000005</v>
      </c>
      <c r="S25" s="15">
        <f>[21]Outubro!$J$22</f>
        <v>43.2</v>
      </c>
      <c r="T25" s="15">
        <f>[21]Outubro!$J$23</f>
        <v>62.28</v>
      </c>
      <c r="U25" s="15">
        <f>[21]Outubro!$J$24</f>
        <v>37.800000000000004</v>
      </c>
      <c r="V25" s="15">
        <f>[21]Outubro!$J$25</f>
        <v>51.84</v>
      </c>
      <c r="W25" s="15">
        <f>[21]Outubro!$J$26</f>
        <v>48.24</v>
      </c>
      <c r="X25" s="15">
        <f>[21]Outubro!$J$27</f>
        <v>28.8</v>
      </c>
      <c r="Y25" s="15">
        <f>[21]Outubro!$J$28</f>
        <v>34.56</v>
      </c>
      <c r="Z25" s="15">
        <f>[21]Outubro!$J$29</f>
        <v>39.24</v>
      </c>
      <c r="AA25" s="15">
        <f>[21]Outubro!$J$30</f>
        <v>62.639999999999993</v>
      </c>
      <c r="AB25" s="15">
        <f>[21]Outubro!$J$31</f>
        <v>60.12</v>
      </c>
      <c r="AC25" s="15">
        <f>[21]Outubro!$J$32</f>
        <v>24.48</v>
      </c>
      <c r="AD25" s="15">
        <f>[21]Outubro!$J$33</f>
        <v>41.4</v>
      </c>
      <c r="AE25" s="15">
        <f>[21]Outubro!$J$34</f>
        <v>51.12</v>
      </c>
      <c r="AF25" s="15">
        <f>[21]Outubro!$J$35</f>
        <v>29.16</v>
      </c>
      <c r="AG25" s="19">
        <f t="shared" si="3"/>
        <v>62.639999999999993</v>
      </c>
      <c r="AH25" s="89">
        <f t="shared" si="4"/>
        <v>43.943225806451615</v>
      </c>
    </row>
    <row r="26" spans="1:37" ht="17.100000000000001" customHeight="1" x14ac:dyDescent="0.2">
      <c r="A26" s="85" t="s">
        <v>16</v>
      </c>
      <c r="B26" s="82">
        <f>[22]Outubro!$J$5</f>
        <v>60.480000000000004</v>
      </c>
      <c r="C26" s="15">
        <f>[22]Outubro!$J$6</f>
        <v>49.680000000000007</v>
      </c>
      <c r="D26" s="15">
        <f>[22]Outubro!$J$7</f>
        <v>33.840000000000003</v>
      </c>
      <c r="E26" s="15">
        <f>[22]Outubro!$J$8</f>
        <v>38.159999999999997</v>
      </c>
      <c r="F26" s="15">
        <f>[22]Outubro!$J$9</f>
        <v>52.56</v>
      </c>
      <c r="G26" s="15">
        <f>[22]Outubro!$J$10</f>
        <v>41.04</v>
      </c>
      <c r="H26" s="15">
        <f>[22]Outubro!$J$11</f>
        <v>26.64</v>
      </c>
      <c r="I26" s="15">
        <f>[22]Outubro!$J$12</f>
        <v>42.480000000000004</v>
      </c>
      <c r="J26" s="15">
        <f>[22]Outubro!$J$13</f>
        <v>35.28</v>
      </c>
      <c r="K26" s="15">
        <f>[22]Outubro!$J$14</f>
        <v>31.680000000000003</v>
      </c>
      <c r="L26" s="15">
        <f>[22]Outubro!$J$15</f>
        <v>35.28</v>
      </c>
      <c r="M26" s="15">
        <f>[22]Outubro!$J$16</f>
        <v>37.080000000000005</v>
      </c>
      <c r="N26" s="15">
        <f>[22]Outubro!$J$17</f>
        <v>38.159999999999997</v>
      </c>
      <c r="O26" s="15">
        <f>[22]Outubro!$J$18</f>
        <v>37.440000000000005</v>
      </c>
      <c r="P26" s="15">
        <f>[22]Outubro!$J$19</f>
        <v>30.240000000000002</v>
      </c>
      <c r="Q26" s="15">
        <f>[22]Outubro!$J$20</f>
        <v>30.96</v>
      </c>
      <c r="R26" s="15">
        <f>[22]Outubro!$J$21</f>
        <v>39.6</v>
      </c>
      <c r="S26" s="15">
        <f>[22]Outubro!$J$22</f>
        <v>44.28</v>
      </c>
      <c r="T26" s="15">
        <f>[22]Outubro!$J$23</f>
        <v>57.960000000000008</v>
      </c>
      <c r="U26" s="15">
        <f>[22]Outubro!$J$24</f>
        <v>33.840000000000003</v>
      </c>
      <c r="V26" s="15">
        <f>[22]Outubro!$J$25</f>
        <v>36</v>
      </c>
      <c r="W26" s="15">
        <f>[22]Outubro!$J$26</f>
        <v>41.04</v>
      </c>
      <c r="X26" s="15">
        <f>[22]Outubro!$J$27</f>
        <v>26.64</v>
      </c>
      <c r="Y26" s="15">
        <f>[22]Outubro!$J$28</f>
        <v>26.64</v>
      </c>
      <c r="Z26" s="15">
        <f>[22]Outubro!$J$29</f>
        <v>30.6</v>
      </c>
      <c r="AA26" s="15">
        <f>[22]Outubro!$J$30</f>
        <v>47.88</v>
      </c>
      <c r="AB26" s="15">
        <f>[22]Outubro!$J$31</f>
        <v>60.480000000000004</v>
      </c>
      <c r="AC26" s="15">
        <f>[22]Outubro!$J$32</f>
        <v>78.84</v>
      </c>
      <c r="AD26" s="15">
        <f>[22]Outubro!$J$33</f>
        <v>46.800000000000004</v>
      </c>
      <c r="AE26" s="15">
        <f>[22]Outubro!$J$34</f>
        <v>61.560000000000009</v>
      </c>
      <c r="AF26" s="15">
        <f>[22]Outubro!$J$35</f>
        <v>36.72</v>
      </c>
      <c r="AG26" s="19">
        <f t="shared" ref="AG26:AG32" si="5">MAX(B26:AF26)</f>
        <v>78.84</v>
      </c>
      <c r="AH26" s="89">
        <f t="shared" si="4"/>
        <v>41.609032258064509</v>
      </c>
    </row>
    <row r="27" spans="1:37" ht="17.100000000000001" customHeight="1" x14ac:dyDescent="0.2">
      <c r="A27" s="85" t="s">
        <v>17</v>
      </c>
      <c r="B27" s="82">
        <f>[23]Outubro!$J$5</f>
        <v>66.600000000000009</v>
      </c>
      <c r="C27" s="15">
        <f>[23]Outubro!$J$6</f>
        <v>45</v>
      </c>
      <c r="D27" s="15">
        <f>[23]Outubro!$J$7</f>
        <v>24.12</v>
      </c>
      <c r="E27" s="15">
        <f>[23]Outubro!$J$8</f>
        <v>38.159999999999997</v>
      </c>
      <c r="F27" s="15">
        <f>[23]Outubro!$J$9</f>
        <v>50.04</v>
      </c>
      <c r="G27" s="15">
        <f>[23]Outubro!$J$10</f>
        <v>38.880000000000003</v>
      </c>
      <c r="H27" s="15">
        <f>[23]Outubro!$J$11</f>
        <v>55.800000000000004</v>
      </c>
      <c r="I27" s="15">
        <f>[23]Outubro!$J$12</f>
        <v>41.4</v>
      </c>
      <c r="J27" s="15">
        <f>[23]Outubro!$J$13</f>
        <v>34.56</v>
      </c>
      <c r="K27" s="15">
        <f>[23]Outubro!$J$14</f>
        <v>46.080000000000005</v>
      </c>
      <c r="L27" s="15">
        <f>[23]Outubro!$J$15</f>
        <v>35.64</v>
      </c>
      <c r="M27" s="15">
        <f>[23]Outubro!$J$16</f>
        <v>73.8</v>
      </c>
      <c r="N27" s="15">
        <f>[23]Outubro!$J$17</f>
        <v>64.08</v>
      </c>
      <c r="O27" s="15">
        <f>[23]Outubro!$J$18</f>
        <v>41.4</v>
      </c>
      <c r="P27" s="15">
        <f>[23]Outubro!$J$19</f>
        <v>30.96</v>
      </c>
      <c r="Q27" s="15">
        <f>[23]Outubro!$J$20</f>
        <v>30.240000000000002</v>
      </c>
      <c r="R27" s="15">
        <f>[23]Outubro!$J$21</f>
        <v>29.880000000000003</v>
      </c>
      <c r="S27" s="15">
        <f>[23]Outubro!$J$22</f>
        <v>45.36</v>
      </c>
      <c r="T27" s="15">
        <f>[23]Outubro!$J$23</f>
        <v>71.28</v>
      </c>
      <c r="U27" s="15">
        <f>[23]Outubro!$J$24</f>
        <v>41.4</v>
      </c>
      <c r="V27" s="15">
        <f>[23]Outubro!$J$25</f>
        <v>42.480000000000004</v>
      </c>
      <c r="W27" s="15">
        <f>[23]Outubro!$J$26</f>
        <v>40.680000000000007</v>
      </c>
      <c r="X27" s="15">
        <f>[23]Outubro!$J$27</f>
        <v>20.88</v>
      </c>
      <c r="Y27" s="15">
        <f>[23]Outubro!$J$28</f>
        <v>25.2</v>
      </c>
      <c r="Z27" s="15">
        <f>[23]Outubro!$J$29</f>
        <v>27.720000000000002</v>
      </c>
      <c r="AA27" s="15">
        <f>[23]Outubro!$J$30</f>
        <v>44.64</v>
      </c>
      <c r="AB27" s="15">
        <f>[23]Outubro!$J$31</f>
        <v>69.84</v>
      </c>
      <c r="AC27" s="15">
        <f>[23]Outubro!$J$32</f>
        <v>38.159999999999997</v>
      </c>
      <c r="AD27" s="15">
        <f>[23]Outubro!$J$33</f>
        <v>33.840000000000003</v>
      </c>
      <c r="AE27" s="15">
        <f>[23]Outubro!$J$34</f>
        <v>78.12</v>
      </c>
      <c r="AF27" s="15">
        <f>[23]Outubro!$J$35</f>
        <v>22.68</v>
      </c>
      <c r="AG27" s="19">
        <f t="shared" si="5"/>
        <v>78.12</v>
      </c>
      <c r="AH27" s="89">
        <f t="shared" si="4"/>
        <v>43.513548387096769</v>
      </c>
    </row>
    <row r="28" spans="1:37" ht="17.100000000000001" customHeight="1" x14ac:dyDescent="0.2">
      <c r="A28" s="85" t="s">
        <v>18</v>
      </c>
      <c r="B28" s="82">
        <f>[24]Outubro!$J$5</f>
        <v>58.32</v>
      </c>
      <c r="C28" s="15">
        <f>[24]Outubro!$J$6</f>
        <v>72.72</v>
      </c>
      <c r="D28" s="15">
        <f>[24]Outubro!$J$7</f>
        <v>36.36</v>
      </c>
      <c r="E28" s="15">
        <f>[24]Outubro!$J$8</f>
        <v>42.480000000000004</v>
      </c>
      <c r="F28" s="15">
        <f>[24]Outubro!$J$9</f>
        <v>48.96</v>
      </c>
      <c r="G28" s="15">
        <f>[24]Outubro!$J$10</f>
        <v>42.12</v>
      </c>
      <c r="H28" s="15">
        <f>[24]Outubro!$J$11</f>
        <v>51.12</v>
      </c>
      <c r="I28" s="15">
        <f>[24]Outubro!$J$12</f>
        <v>30.240000000000002</v>
      </c>
      <c r="J28" s="15">
        <f>[24]Outubro!$J$13</f>
        <v>42.12</v>
      </c>
      <c r="K28" s="15">
        <f>[24]Outubro!$J$14</f>
        <v>51.480000000000004</v>
      </c>
      <c r="L28" s="15">
        <f>[24]Outubro!$J$15</f>
        <v>36</v>
      </c>
      <c r="M28" s="15">
        <f>[24]Outubro!$J$16</f>
        <v>36</v>
      </c>
      <c r="N28" s="15">
        <f>[24]Outubro!$J$17</f>
        <v>50.4</v>
      </c>
      <c r="O28" s="15">
        <f>[24]Outubro!$J$18</f>
        <v>37.800000000000004</v>
      </c>
      <c r="P28" s="15">
        <f>[24]Outubro!$J$19</f>
        <v>32.04</v>
      </c>
      <c r="Q28" s="15">
        <f>[24]Outubro!$J$20</f>
        <v>42.480000000000004</v>
      </c>
      <c r="R28" s="15">
        <f>[24]Outubro!$J$21</f>
        <v>43.56</v>
      </c>
      <c r="S28" s="15">
        <f>[24]Outubro!$J$22</f>
        <v>90</v>
      </c>
      <c r="T28" s="15">
        <f>[24]Outubro!$J$23</f>
        <v>48.24</v>
      </c>
      <c r="U28" s="15">
        <f>[24]Outubro!$J$24</f>
        <v>55.800000000000004</v>
      </c>
      <c r="V28" s="15">
        <f>[24]Outubro!$J$25</f>
        <v>45</v>
      </c>
      <c r="W28" s="15">
        <f>[24]Outubro!$J$26</f>
        <v>42.480000000000004</v>
      </c>
      <c r="X28" s="15">
        <f>[24]Outubro!$J$27</f>
        <v>28.44</v>
      </c>
      <c r="Y28" s="15">
        <f>[24]Outubro!$J$28</f>
        <v>39.6</v>
      </c>
      <c r="Z28" s="15">
        <f>[24]Outubro!$J$29</f>
        <v>33.480000000000004</v>
      </c>
      <c r="AA28" s="15">
        <f>[24]Outubro!$J$30</f>
        <v>43.92</v>
      </c>
      <c r="AB28" s="15">
        <f>[24]Outubro!$J$31</f>
        <v>63.72</v>
      </c>
      <c r="AC28" s="15">
        <f>[24]Outubro!$J$32</f>
        <v>67.319999999999993</v>
      </c>
      <c r="AD28" s="15">
        <f>[24]Outubro!$J$33</f>
        <v>23.759999999999998</v>
      </c>
      <c r="AE28" s="15">
        <f>[24]Outubro!$J$34</f>
        <v>59.4</v>
      </c>
      <c r="AF28" s="15">
        <f>[24]Outubro!$J$35</f>
        <v>36.72</v>
      </c>
      <c r="AG28" s="19">
        <f t="shared" si="5"/>
        <v>90</v>
      </c>
      <c r="AH28" s="89">
        <f t="shared" si="4"/>
        <v>46.196129032258071</v>
      </c>
    </row>
    <row r="29" spans="1:37" ht="17.100000000000001" customHeight="1" x14ac:dyDescent="0.2">
      <c r="A29" s="85" t="s">
        <v>19</v>
      </c>
      <c r="B29" s="82">
        <f>[25]Outubro!$J$5</f>
        <v>66.239999999999995</v>
      </c>
      <c r="C29" s="15">
        <f>[25]Outubro!$J$6</f>
        <v>36</v>
      </c>
      <c r="D29" s="15">
        <f>[25]Outubro!$J$7</f>
        <v>20.16</v>
      </c>
      <c r="E29" s="15">
        <f>[25]Outubro!$J$8</f>
        <v>39.6</v>
      </c>
      <c r="F29" s="15">
        <f>[25]Outubro!$J$9</f>
        <v>49.32</v>
      </c>
      <c r="G29" s="15">
        <f>[25]Outubro!$J$10</f>
        <v>39.96</v>
      </c>
      <c r="H29" s="15">
        <f>[25]Outubro!$J$11</f>
        <v>40.32</v>
      </c>
      <c r="I29" s="15">
        <f>[25]Outubro!$J$12</f>
        <v>52.56</v>
      </c>
      <c r="J29" s="15">
        <f>[25]Outubro!$J$13</f>
        <v>59.4</v>
      </c>
      <c r="K29" s="15">
        <f>[25]Outubro!$J$14</f>
        <v>33.480000000000004</v>
      </c>
      <c r="L29" s="15">
        <f>[25]Outubro!$J$15</f>
        <v>49.32</v>
      </c>
      <c r="M29" s="15">
        <f>[25]Outubro!$J$16</f>
        <v>49.32</v>
      </c>
      <c r="N29" s="15">
        <f>[25]Outubro!$J$17</f>
        <v>33.480000000000004</v>
      </c>
      <c r="O29" s="15">
        <f>[25]Outubro!$J$18</f>
        <v>26.28</v>
      </c>
      <c r="P29" s="15">
        <f>[25]Outubro!$J$19</f>
        <v>26.64</v>
      </c>
      <c r="Q29" s="15">
        <f>[25]Outubro!$J$20</f>
        <v>36.72</v>
      </c>
      <c r="R29" s="15">
        <f>[25]Outubro!$J$21</f>
        <v>43.2</v>
      </c>
      <c r="S29" s="15">
        <f>[25]Outubro!$J$22</f>
        <v>87.84</v>
      </c>
      <c r="T29" s="15">
        <f>[25]Outubro!$J$23</f>
        <v>69.48</v>
      </c>
      <c r="U29" s="15">
        <f>[25]Outubro!$J$24</f>
        <v>27.720000000000002</v>
      </c>
      <c r="V29" s="15">
        <f>[25]Outubro!$J$25</f>
        <v>30.6</v>
      </c>
      <c r="W29" s="15">
        <f>[25]Outubro!$J$26</f>
        <v>36.72</v>
      </c>
      <c r="X29" s="15">
        <f>[25]Outubro!$J$27</f>
        <v>23.400000000000002</v>
      </c>
      <c r="Y29" s="15">
        <f>[25]Outubro!$J$28</f>
        <v>31.680000000000003</v>
      </c>
      <c r="Z29" s="15">
        <f>[25]Outubro!$J$29</f>
        <v>52.2</v>
      </c>
      <c r="AA29" s="15">
        <f>[25]Outubro!$J$30</f>
        <v>45</v>
      </c>
      <c r="AB29" s="15">
        <f>[25]Outubro!$J$31</f>
        <v>22.68</v>
      </c>
      <c r="AC29" s="15">
        <f>[25]Outubro!$J$32</f>
        <v>22.32</v>
      </c>
      <c r="AD29" s="15">
        <f>[25]Outubro!$J$33</f>
        <v>39.96</v>
      </c>
      <c r="AE29" s="15">
        <f>[25]Outubro!$J$34</f>
        <v>45.36</v>
      </c>
      <c r="AF29" s="15">
        <f>[25]Outubro!$J$35</f>
        <v>30.240000000000002</v>
      </c>
      <c r="AG29" s="19">
        <f t="shared" si="5"/>
        <v>87.84</v>
      </c>
      <c r="AH29" s="89">
        <f>AVERAGE(B29:AF29)</f>
        <v>40.877419354838715</v>
      </c>
    </row>
    <row r="30" spans="1:37" ht="17.100000000000001" customHeight="1" x14ac:dyDescent="0.2">
      <c r="A30" s="85" t="s">
        <v>31</v>
      </c>
      <c r="B30" s="82">
        <f>[26]Outubro!$J$5</f>
        <v>59.04</v>
      </c>
      <c r="C30" s="15">
        <f>[26]Outubro!$J$6</f>
        <v>78.12</v>
      </c>
      <c r="D30" s="15">
        <f>[26]Outubro!$J$7</f>
        <v>26.64</v>
      </c>
      <c r="E30" s="15">
        <f>[26]Outubro!$J$8</f>
        <v>36</v>
      </c>
      <c r="F30" s="15">
        <f>[26]Outubro!$J$9</f>
        <v>46.080000000000005</v>
      </c>
      <c r="G30" s="15">
        <f>[26]Outubro!$J$10</f>
        <v>39.96</v>
      </c>
      <c r="H30" s="15">
        <f>[26]Outubro!$J$11</f>
        <v>56.519999999999996</v>
      </c>
      <c r="I30" s="15">
        <f>[26]Outubro!$J$12</f>
        <v>44.28</v>
      </c>
      <c r="J30" s="15">
        <f>[26]Outubro!$J$13</f>
        <v>36.72</v>
      </c>
      <c r="K30" s="15">
        <f>[26]Outubro!$J$14</f>
        <v>32.04</v>
      </c>
      <c r="L30" s="15">
        <f>[26]Outubro!$J$15</f>
        <v>39.96</v>
      </c>
      <c r="M30" s="15">
        <f>[26]Outubro!$J$16</f>
        <v>43.92</v>
      </c>
      <c r="N30" s="15">
        <f>[26]Outubro!$J$17</f>
        <v>84.960000000000008</v>
      </c>
      <c r="O30" s="15">
        <f>[26]Outubro!$J$18</f>
        <v>37.080000000000005</v>
      </c>
      <c r="P30" s="15">
        <f>[26]Outubro!$J$19</f>
        <v>29.880000000000003</v>
      </c>
      <c r="Q30" s="15">
        <f>[26]Outubro!$J$20</f>
        <v>34.92</v>
      </c>
      <c r="R30" s="15">
        <f>[26]Outubro!$J$21</f>
        <v>33.119999999999997</v>
      </c>
      <c r="S30" s="15">
        <f>[26]Outubro!$J$22</f>
        <v>62.639999999999993</v>
      </c>
      <c r="T30" s="15">
        <f>[26]Outubro!$J$23</f>
        <v>58.680000000000007</v>
      </c>
      <c r="U30" s="15">
        <f>[26]Outubro!$J$24</f>
        <v>45.72</v>
      </c>
      <c r="V30" s="15">
        <f>[26]Outubro!$J$25</f>
        <v>40.680000000000007</v>
      </c>
      <c r="W30" s="15">
        <f>[26]Outubro!$J$26</f>
        <v>44.64</v>
      </c>
      <c r="X30" s="15">
        <f>[26]Outubro!$J$27</f>
        <v>34.56</v>
      </c>
      <c r="Y30" s="15">
        <f>[26]Outubro!$J$28</f>
        <v>29.880000000000003</v>
      </c>
      <c r="Z30" s="15">
        <f>[26]Outubro!$J$29</f>
        <v>41.76</v>
      </c>
      <c r="AA30" s="15">
        <f>[26]Outubro!$J$30</f>
        <v>35.64</v>
      </c>
      <c r="AB30" s="15">
        <f>[26]Outubro!$J$31</f>
        <v>59.4</v>
      </c>
      <c r="AC30" s="15">
        <f>[26]Outubro!$J$32</f>
        <v>44.64</v>
      </c>
      <c r="AD30" s="15">
        <f>[26]Outubro!$J$33</f>
        <v>30.6</v>
      </c>
      <c r="AE30" s="15">
        <f>[26]Outubro!$J$34</f>
        <v>52.92</v>
      </c>
      <c r="AF30" s="15">
        <f>[26]Outubro!$J$35</f>
        <v>30.96</v>
      </c>
      <c r="AG30" s="19">
        <f t="shared" si="5"/>
        <v>84.960000000000008</v>
      </c>
      <c r="AH30" s="89">
        <f t="shared" si="4"/>
        <v>44.256774193548402</v>
      </c>
    </row>
    <row r="31" spans="1:37" ht="17.100000000000001" customHeight="1" x14ac:dyDescent="0.2">
      <c r="A31" s="85" t="s">
        <v>46</v>
      </c>
      <c r="B31" s="82">
        <f>[27]Outubro!$J$5</f>
        <v>51.84</v>
      </c>
      <c r="C31" s="15">
        <f>[27]Outubro!$J$6</f>
        <v>51.12</v>
      </c>
      <c r="D31" s="15">
        <f>[27]Outubro!$J$7</f>
        <v>34.200000000000003</v>
      </c>
      <c r="E31" s="15">
        <f>[27]Outubro!$J$8</f>
        <v>30.96</v>
      </c>
      <c r="F31" s="15">
        <f>[27]Outubro!$J$9</f>
        <v>42.12</v>
      </c>
      <c r="G31" s="15">
        <f>[27]Outubro!$J$10</f>
        <v>44.64</v>
      </c>
      <c r="H31" s="15">
        <f>[27]Outubro!$J$11</f>
        <v>37.080000000000005</v>
      </c>
      <c r="I31" s="15">
        <f>[27]Outubro!$J$12</f>
        <v>28.08</v>
      </c>
      <c r="J31" s="15">
        <f>[27]Outubro!$J$13</f>
        <v>50.76</v>
      </c>
      <c r="K31" s="15">
        <f>[27]Outubro!$J$14</f>
        <v>37.440000000000005</v>
      </c>
      <c r="L31" s="15">
        <f>[27]Outubro!$J$15</f>
        <v>42.84</v>
      </c>
      <c r="M31" s="15">
        <f>[27]Outubro!$J$16</f>
        <v>31.680000000000003</v>
      </c>
      <c r="N31" s="15">
        <f>[27]Outubro!$J$17</f>
        <v>63.72</v>
      </c>
      <c r="O31" s="15">
        <f>[27]Outubro!$J$18</f>
        <v>31.680000000000003</v>
      </c>
      <c r="P31" s="15">
        <f>[27]Outubro!$J$19</f>
        <v>33.840000000000003</v>
      </c>
      <c r="Q31" s="15">
        <f>[27]Outubro!$J$20</f>
        <v>43.2</v>
      </c>
      <c r="R31" s="15">
        <f>[27]Outubro!$J$21</f>
        <v>42.480000000000004</v>
      </c>
      <c r="S31" s="15">
        <f>[27]Outubro!$J$22</f>
        <v>24.12</v>
      </c>
      <c r="T31" s="15">
        <f>[27]Outubro!$J$23</f>
        <v>30.6</v>
      </c>
      <c r="U31" s="15">
        <f>[27]Outubro!$J$24</f>
        <v>29.16</v>
      </c>
      <c r="V31" s="15">
        <f>[27]Outubro!$J$25</f>
        <v>25.92</v>
      </c>
      <c r="W31" s="15">
        <f>[27]Outubro!$J$26</f>
        <v>23.400000000000002</v>
      </c>
      <c r="X31" s="15">
        <f>[27]Outubro!$J$27</f>
        <v>27.36</v>
      </c>
      <c r="Y31" s="15">
        <f>[27]Outubro!$J$28</f>
        <v>28.8</v>
      </c>
      <c r="Z31" s="15">
        <f>[27]Outubro!$J$29</f>
        <v>28.8</v>
      </c>
      <c r="AA31" s="15">
        <f>[27]Outubro!$J$30</f>
        <v>46.080000000000005</v>
      </c>
      <c r="AB31" s="15">
        <f>[27]Outubro!$J$31</f>
        <v>59.4</v>
      </c>
      <c r="AC31" s="15">
        <f>[27]Outubro!$J$32</f>
        <v>46.800000000000004</v>
      </c>
      <c r="AD31" s="15">
        <f>[27]Outubro!$J$33</f>
        <v>33.480000000000004</v>
      </c>
      <c r="AE31" s="15">
        <f>[27]Outubro!$J$34</f>
        <v>50.4</v>
      </c>
      <c r="AF31" s="15">
        <f>[27]Outubro!$J$35</f>
        <v>55.080000000000005</v>
      </c>
      <c r="AG31" s="19">
        <f>MAX(B31:AF31)</f>
        <v>63.72</v>
      </c>
      <c r="AH31" s="89">
        <f>AVERAGE(B31:AF31)</f>
        <v>38.938064516129032</v>
      </c>
    </row>
    <row r="32" spans="1:37" ht="17.100000000000001" customHeight="1" thickBot="1" x14ac:dyDescent="0.25">
      <c r="A32" s="85" t="s">
        <v>20</v>
      </c>
      <c r="B32" s="86" t="str">
        <f>[28]Outubro!$J$5</f>
        <v>*</v>
      </c>
      <c r="C32" s="87">
        <f>[28]Outubro!$J$6</f>
        <v>38.519999999999996</v>
      </c>
      <c r="D32" s="87">
        <f>[28]Outubro!$J$7</f>
        <v>28.8</v>
      </c>
      <c r="E32" s="87">
        <f>[28]Outubro!$J$8</f>
        <v>28.44</v>
      </c>
      <c r="F32" s="87">
        <f>[28]Outubro!$J$9</f>
        <v>24.48</v>
      </c>
      <c r="G32" s="87">
        <f>[28]Outubro!$J$10</f>
        <v>38.519999999999996</v>
      </c>
      <c r="H32" s="87">
        <f>[28]Outubro!$J$11</f>
        <v>48.96</v>
      </c>
      <c r="I32" s="87">
        <f>[28]Outubro!$J$12</f>
        <v>44.28</v>
      </c>
      <c r="J32" s="87">
        <f>[28]Outubro!$J$13</f>
        <v>26.64</v>
      </c>
      <c r="K32" s="87">
        <f>[28]Outubro!$J$14</f>
        <v>26.64</v>
      </c>
      <c r="L32" s="87">
        <f>[28]Outubro!$J$15</f>
        <v>21.240000000000002</v>
      </c>
      <c r="M32" s="87">
        <f>[28]Outubro!$J$16</f>
        <v>29.880000000000003</v>
      </c>
      <c r="N32" s="87">
        <f>[28]Outubro!$J$17</f>
        <v>23.040000000000003</v>
      </c>
      <c r="O32" s="87">
        <f>[28]Outubro!$J$18</f>
        <v>34.92</v>
      </c>
      <c r="P32" s="87">
        <f>[28]Outubro!$J$19</f>
        <v>30.240000000000002</v>
      </c>
      <c r="Q32" s="87">
        <f>[28]Outubro!$J$20</f>
        <v>29.16</v>
      </c>
      <c r="R32" s="87">
        <f>[28]Outubro!$J$21</f>
        <v>30.96</v>
      </c>
      <c r="S32" s="87">
        <f>[28]Outubro!$J$22</f>
        <v>39.6</v>
      </c>
      <c r="T32" s="87">
        <f>[28]Outubro!$J$23</f>
        <v>86.039999999999992</v>
      </c>
      <c r="U32" s="87">
        <f>[28]Outubro!$J$24</f>
        <v>36.72</v>
      </c>
      <c r="V32" s="87">
        <f>[28]Outubro!$J$25</f>
        <v>21.96</v>
      </c>
      <c r="W32" s="87">
        <f>[28]Outubro!$J$26</f>
        <v>44.64</v>
      </c>
      <c r="X32" s="87">
        <f>[28]Outubro!$J$27</f>
        <v>20.88</v>
      </c>
      <c r="Y32" s="87">
        <f>[28]Outubro!$J$28</f>
        <v>23.040000000000003</v>
      </c>
      <c r="Z32" s="87">
        <f>[28]Outubro!$J$29</f>
        <v>21.96</v>
      </c>
      <c r="AA32" s="87">
        <f>[28]Outubro!$J$30</f>
        <v>39.24</v>
      </c>
      <c r="AB32" s="87">
        <f>[28]Outubro!$J$31</f>
        <v>58.680000000000007</v>
      </c>
      <c r="AC32" s="87">
        <f>[28]Outubro!$J$32</f>
        <v>34.92</v>
      </c>
      <c r="AD32" s="87">
        <f>[28]Outubro!$J$33</f>
        <v>24.840000000000003</v>
      </c>
      <c r="AE32" s="87">
        <f>[28]Outubro!$J$34</f>
        <v>44.64</v>
      </c>
      <c r="AF32" s="87">
        <f>[28]Outubro!$J$35</f>
        <v>20.88</v>
      </c>
      <c r="AG32" s="63">
        <f t="shared" si="5"/>
        <v>86.039999999999992</v>
      </c>
      <c r="AH32" s="90">
        <f>AVERAGE(B32:AF32)</f>
        <v>34.091999999999999</v>
      </c>
    </row>
    <row r="33" spans="1:35" s="5" customFormat="1" ht="17.100000000000001" customHeight="1" thickBot="1" x14ac:dyDescent="0.25">
      <c r="A33" s="180" t="s">
        <v>33</v>
      </c>
      <c r="B33" s="181">
        <f t="shared" ref="B33:AG33" si="6">MAX(B5:B32)</f>
        <v>81</v>
      </c>
      <c r="C33" s="120">
        <f t="shared" si="6"/>
        <v>78.12</v>
      </c>
      <c r="D33" s="120">
        <f t="shared" si="6"/>
        <v>49.32</v>
      </c>
      <c r="E33" s="120">
        <f t="shared" si="6"/>
        <v>50.4</v>
      </c>
      <c r="F33" s="120">
        <f t="shared" si="6"/>
        <v>59.760000000000005</v>
      </c>
      <c r="G33" s="120">
        <f t="shared" si="6"/>
        <v>61.560000000000009</v>
      </c>
      <c r="H33" s="120">
        <f t="shared" si="6"/>
        <v>61.560000000000009</v>
      </c>
      <c r="I33" s="120">
        <f t="shared" si="6"/>
        <v>60.839999999999996</v>
      </c>
      <c r="J33" s="120">
        <f t="shared" si="6"/>
        <v>59.4</v>
      </c>
      <c r="K33" s="120">
        <f t="shared" si="6"/>
        <v>66.960000000000008</v>
      </c>
      <c r="L33" s="120">
        <f t="shared" si="6"/>
        <v>87.12</v>
      </c>
      <c r="M33" s="120">
        <f t="shared" si="6"/>
        <v>73.8</v>
      </c>
      <c r="N33" s="120">
        <f t="shared" si="6"/>
        <v>84.960000000000008</v>
      </c>
      <c r="O33" s="120">
        <f t="shared" si="6"/>
        <v>48.6</v>
      </c>
      <c r="P33" s="120">
        <f t="shared" si="6"/>
        <v>42.84</v>
      </c>
      <c r="Q33" s="120">
        <f t="shared" si="6"/>
        <v>44.64</v>
      </c>
      <c r="R33" s="120">
        <f t="shared" si="6"/>
        <v>61.560000000000009</v>
      </c>
      <c r="S33" s="120">
        <f t="shared" si="6"/>
        <v>90</v>
      </c>
      <c r="T33" s="120">
        <f t="shared" si="6"/>
        <v>86.039999999999992</v>
      </c>
      <c r="U33" s="120">
        <f t="shared" si="6"/>
        <v>55.800000000000004</v>
      </c>
      <c r="V33" s="120">
        <f t="shared" si="6"/>
        <v>59.04</v>
      </c>
      <c r="W33" s="120">
        <f t="shared" si="6"/>
        <v>68.400000000000006</v>
      </c>
      <c r="X33" s="120">
        <f t="shared" si="6"/>
        <v>38.159999999999997</v>
      </c>
      <c r="Y33" s="120">
        <f t="shared" si="6"/>
        <v>39.6</v>
      </c>
      <c r="Z33" s="120">
        <f t="shared" si="6"/>
        <v>68.039999999999992</v>
      </c>
      <c r="AA33" s="120">
        <f t="shared" si="6"/>
        <v>75.960000000000008</v>
      </c>
      <c r="AB33" s="120">
        <f t="shared" si="6"/>
        <v>81.360000000000014</v>
      </c>
      <c r="AC33" s="120">
        <f t="shared" si="6"/>
        <v>78.84</v>
      </c>
      <c r="AD33" s="120">
        <f t="shared" si="6"/>
        <v>55.080000000000005</v>
      </c>
      <c r="AE33" s="120">
        <f t="shared" si="6"/>
        <v>78.12</v>
      </c>
      <c r="AF33" s="120">
        <f t="shared" si="6"/>
        <v>65.88000000000001</v>
      </c>
      <c r="AG33" s="178">
        <f t="shared" si="6"/>
        <v>90</v>
      </c>
      <c r="AH33" s="179">
        <f>AVERAGE(AH5:AH32)</f>
        <v>40.585596774193561</v>
      </c>
    </row>
    <row r="34" spans="1:35" x14ac:dyDescent="0.2">
      <c r="A34" s="182"/>
      <c r="B34" s="183"/>
      <c r="C34" s="183"/>
      <c r="D34" s="183" t="s">
        <v>132</v>
      </c>
      <c r="E34" s="183"/>
      <c r="F34" s="183"/>
      <c r="G34" s="183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7"/>
      <c r="AF34" s="68"/>
      <c r="AG34" s="68"/>
      <c r="AH34" s="69"/>
    </row>
    <row r="35" spans="1:35" x14ac:dyDescent="0.2">
      <c r="A35" s="177"/>
      <c r="B35" s="156" t="s">
        <v>133</v>
      </c>
      <c r="C35" s="156"/>
      <c r="D35" s="156"/>
      <c r="E35" s="156"/>
      <c r="F35" s="156"/>
      <c r="G35" s="156"/>
      <c r="H35" s="156"/>
      <c r="I35" s="156"/>
      <c r="J35" s="60"/>
      <c r="K35" s="60"/>
      <c r="L35" s="60"/>
      <c r="M35" s="60" t="s">
        <v>47</v>
      </c>
      <c r="N35" s="60"/>
      <c r="O35" s="60"/>
      <c r="P35" s="60"/>
      <c r="Q35" s="60"/>
      <c r="R35" s="60"/>
      <c r="S35" s="60"/>
      <c r="T35" s="202" t="s">
        <v>134</v>
      </c>
      <c r="U35" s="202"/>
      <c r="V35" s="202"/>
      <c r="W35" s="202"/>
      <c r="X35" s="202"/>
      <c r="Y35" s="60"/>
      <c r="Z35" s="60"/>
      <c r="AA35" s="60"/>
      <c r="AB35" s="60"/>
      <c r="AC35" s="60"/>
      <c r="AD35" s="70"/>
      <c r="AE35" s="60"/>
      <c r="AF35" s="60"/>
      <c r="AG35" s="70"/>
      <c r="AH35" s="75"/>
    </row>
    <row r="36" spans="1:35" x14ac:dyDescent="0.2">
      <c r="A36" s="59"/>
      <c r="B36" s="60"/>
      <c r="C36" s="60"/>
      <c r="D36" s="60"/>
      <c r="E36" s="60"/>
      <c r="F36" s="60"/>
      <c r="G36" s="60"/>
      <c r="H36" s="60"/>
      <c r="I36" s="60"/>
      <c r="J36" s="72"/>
      <c r="K36" s="72"/>
      <c r="L36" s="72"/>
      <c r="M36" s="72" t="s">
        <v>48</v>
      </c>
      <c r="N36" s="72"/>
      <c r="O36" s="72"/>
      <c r="P36" s="72"/>
      <c r="Q36" s="60"/>
      <c r="R36" s="60"/>
      <c r="S36" s="60"/>
      <c r="T36" s="203" t="s">
        <v>135</v>
      </c>
      <c r="U36" s="203"/>
      <c r="V36" s="203"/>
      <c r="W36" s="203"/>
      <c r="X36" s="203"/>
      <c r="Y36" s="60"/>
      <c r="Z36" s="60"/>
      <c r="AA36" s="60"/>
      <c r="AB36" s="60"/>
      <c r="AC36" s="60"/>
      <c r="AD36" s="70"/>
      <c r="AE36" s="73"/>
      <c r="AF36" s="74"/>
      <c r="AG36" s="60"/>
      <c r="AH36" s="75"/>
      <c r="AI36" s="2"/>
    </row>
    <row r="37" spans="1:35" x14ac:dyDescent="0.2">
      <c r="A37" s="177"/>
      <c r="B37" s="61"/>
      <c r="C37" s="61"/>
      <c r="D37" s="61"/>
      <c r="E37" s="61"/>
      <c r="F37" s="61"/>
      <c r="G37" s="61"/>
      <c r="H37" s="61"/>
      <c r="I37" s="61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70"/>
      <c r="AE37" s="73"/>
      <c r="AF37" s="74"/>
      <c r="AG37" s="72"/>
      <c r="AH37" s="91"/>
      <c r="AI37" s="2"/>
    </row>
    <row r="38" spans="1:35" ht="13.5" thickBot="1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92"/>
    </row>
    <row r="40" spans="1:35" x14ac:dyDescent="0.2">
      <c r="V40" s="2" t="s">
        <v>49</v>
      </c>
    </row>
    <row r="46" spans="1:35" x14ac:dyDescent="0.2">
      <c r="C46" s="2" t="s">
        <v>49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2017-11-01T14:41:12Z</cp:lastPrinted>
  <dcterms:created xsi:type="dcterms:W3CDTF">2008-08-15T13:32:29Z</dcterms:created>
  <dcterms:modified xsi:type="dcterms:W3CDTF">2022-03-10T19:22:05Z</dcterms:modified>
</cp:coreProperties>
</file>