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Print_Area" localSheetId="9">Chuva!$A$1:$AH$38</definedName>
    <definedName name="_xlnm.Print_Area" localSheetId="7">DirVento!$A$1:$AF$37</definedName>
    <definedName name="_xlnm.Print_Area" localSheetId="8">RajadaVento!$A$1:$AF$36</definedName>
    <definedName name="_xlnm.Print_Area" localSheetId="1">TempMax!$A$1:$AG$36</definedName>
    <definedName name="_xlnm.Print_Area" localSheetId="2">TempMin!$A$1:$AG$37</definedName>
    <definedName name="_xlnm.Print_Area" localSheetId="3">UmidInst!$A$1:$AF$36</definedName>
    <definedName name="_xlnm.Print_Area" localSheetId="5">UmidMin!$A$1:$AG$36</definedName>
    <definedName name="_xlnm.Print_Area" localSheetId="6">VelVentoMax!$A$1:$AF$36</definedName>
  </definedNames>
  <calcPr calcId="145621"/>
</workbook>
</file>

<file path=xl/calcChain.xml><?xml version="1.0" encoding="utf-8"?>
<calcChain xmlns="http://schemas.openxmlformats.org/spreadsheetml/2006/main">
  <c r="W32" i="7" l="1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W5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AF15" i="13"/>
  <c r="AF10" i="13" l="1"/>
  <c r="AF5" i="13" l="1"/>
  <c r="AE32" i="14" l="1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32" i="7"/>
  <c r="AD32" i="7"/>
  <c r="AC32" i="7"/>
  <c r="AB32" i="7"/>
  <c r="AA32" i="7"/>
  <c r="Z32" i="7"/>
  <c r="Y32" i="7"/>
  <c r="X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B32" i="7"/>
  <c r="AE31" i="7"/>
  <c r="AD31" i="7"/>
  <c r="AC31" i="7"/>
  <c r="AB31" i="7"/>
  <c r="AA31" i="7"/>
  <c r="Z31" i="7"/>
  <c r="Y31" i="7"/>
  <c r="X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B31" i="7"/>
  <c r="AE30" i="7"/>
  <c r="AD30" i="7"/>
  <c r="AC30" i="7"/>
  <c r="AB30" i="7"/>
  <c r="AA30" i="7"/>
  <c r="Z30" i="7"/>
  <c r="Y30" i="7"/>
  <c r="X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B30" i="7"/>
  <c r="AE29" i="7"/>
  <c r="AD29" i="7"/>
  <c r="AC29" i="7"/>
  <c r="AB29" i="7"/>
  <c r="AA29" i="7"/>
  <c r="Z29" i="7"/>
  <c r="Y29" i="7"/>
  <c r="X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B29" i="7"/>
  <c r="AE28" i="7"/>
  <c r="AD28" i="7"/>
  <c r="AC28" i="7"/>
  <c r="AB28" i="7"/>
  <c r="AA28" i="7"/>
  <c r="Z28" i="7"/>
  <c r="Y28" i="7"/>
  <c r="X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B28" i="7"/>
  <c r="AE27" i="7"/>
  <c r="AD27" i="7"/>
  <c r="AC27" i="7"/>
  <c r="AB27" i="7"/>
  <c r="AA27" i="7"/>
  <c r="Z27" i="7"/>
  <c r="Y27" i="7"/>
  <c r="X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B27" i="7"/>
  <c r="AE26" i="7"/>
  <c r="AD26" i="7"/>
  <c r="AC26" i="7"/>
  <c r="AB26" i="7"/>
  <c r="AA26" i="7"/>
  <c r="Z26" i="7"/>
  <c r="Y26" i="7"/>
  <c r="X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B26" i="7"/>
  <c r="AE25" i="7"/>
  <c r="AD25" i="7"/>
  <c r="AC25" i="7"/>
  <c r="AB25" i="7"/>
  <c r="AA25" i="7"/>
  <c r="Z25" i="7"/>
  <c r="Y25" i="7"/>
  <c r="X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B25" i="7"/>
  <c r="AE24" i="7"/>
  <c r="AD24" i="7"/>
  <c r="AC24" i="7"/>
  <c r="AB24" i="7"/>
  <c r="AA24" i="7"/>
  <c r="Z24" i="7"/>
  <c r="Y24" i="7"/>
  <c r="X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B24" i="7"/>
  <c r="AE23" i="7"/>
  <c r="AD23" i="7"/>
  <c r="AC23" i="7"/>
  <c r="AB23" i="7"/>
  <c r="AA23" i="7"/>
  <c r="Z23" i="7"/>
  <c r="Y23" i="7"/>
  <c r="X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B23" i="7"/>
  <c r="AE22" i="7"/>
  <c r="AD22" i="7"/>
  <c r="AC22" i="7"/>
  <c r="AB22" i="7"/>
  <c r="AA22" i="7"/>
  <c r="Z22" i="7"/>
  <c r="Y22" i="7"/>
  <c r="X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B22" i="7"/>
  <c r="AE21" i="7"/>
  <c r="AD21" i="7"/>
  <c r="AC21" i="7"/>
  <c r="AB21" i="7"/>
  <c r="AA21" i="7"/>
  <c r="Z21" i="7"/>
  <c r="Y21" i="7"/>
  <c r="X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B21" i="7"/>
  <c r="AE20" i="7"/>
  <c r="AD20" i="7"/>
  <c r="AC20" i="7"/>
  <c r="AB20" i="7"/>
  <c r="AA20" i="7"/>
  <c r="Z20" i="7"/>
  <c r="Y20" i="7"/>
  <c r="X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B20" i="7"/>
  <c r="AE19" i="7"/>
  <c r="AD19" i="7"/>
  <c r="AC19" i="7"/>
  <c r="AB19" i="7"/>
  <c r="AA19" i="7"/>
  <c r="Z19" i="7"/>
  <c r="Y19" i="7"/>
  <c r="X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B19" i="7"/>
  <c r="AE18" i="7"/>
  <c r="AD18" i="7"/>
  <c r="AC18" i="7"/>
  <c r="AB18" i="7"/>
  <c r="AA18" i="7"/>
  <c r="Z18" i="7"/>
  <c r="Y18" i="7"/>
  <c r="X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B18" i="7"/>
  <c r="AE17" i="7"/>
  <c r="AD17" i="7"/>
  <c r="AC17" i="7"/>
  <c r="AB17" i="7"/>
  <c r="AA17" i="7"/>
  <c r="Z17" i="7"/>
  <c r="Y17" i="7"/>
  <c r="X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B17" i="7"/>
  <c r="AE16" i="7"/>
  <c r="AD16" i="7"/>
  <c r="AC16" i="7"/>
  <c r="AB16" i="7"/>
  <c r="AA16" i="7"/>
  <c r="Z16" i="7"/>
  <c r="Y16" i="7"/>
  <c r="X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B16" i="7"/>
  <c r="AE15" i="7"/>
  <c r="AD15" i="7"/>
  <c r="AC15" i="7"/>
  <c r="AB15" i="7"/>
  <c r="AA15" i="7"/>
  <c r="Z15" i="7"/>
  <c r="Y15" i="7"/>
  <c r="X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B15" i="7"/>
  <c r="AE14" i="7"/>
  <c r="AD14" i="7"/>
  <c r="AC14" i="7"/>
  <c r="AB14" i="7"/>
  <c r="AA14" i="7"/>
  <c r="Z14" i="7"/>
  <c r="Y14" i="7"/>
  <c r="X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B14" i="7"/>
  <c r="AE13" i="7"/>
  <c r="AD13" i="7"/>
  <c r="AC13" i="7"/>
  <c r="AB13" i="7"/>
  <c r="AA13" i="7"/>
  <c r="Z13" i="7"/>
  <c r="Y13" i="7"/>
  <c r="X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B13" i="7"/>
  <c r="AE12" i="7"/>
  <c r="AD12" i="7"/>
  <c r="AC12" i="7"/>
  <c r="AB12" i="7"/>
  <c r="AA12" i="7"/>
  <c r="Z12" i="7"/>
  <c r="Y12" i="7"/>
  <c r="X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B12" i="7"/>
  <c r="AE11" i="7"/>
  <c r="AD11" i="7"/>
  <c r="AC11" i="7"/>
  <c r="AB11" i="7"/>
  <c r="AA11" i="7"/>
  <c r="Z11" i="7"/>
  <c r="Y11" i="7"/>
  <c r="X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B11" i="7"/>
  <c r="AE10" i="7"/>
  <c r="AD10" i="7"/>
  <c r="AC10" i="7"/>
  <c r="AB10" i="7"/>
  <c r="AA10" i="7"/>
  <c r="Z10" i="7"/>
  <c r="Y10" i="7"/>
  <c r="X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B10" i="7"/>
  <c r="AE9" i="7"/>
  <c r="AD9" i="7"/>
  <c r="AC9" i="7"/>
  <c r="AB9" i="7"/>
  <c r="AA9" i="7"/>
  <c r="Z9" i="7"/>
  <c r="Y9" i="7"/>
  <c r="X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B9" i="7"/>
  <c r="AE8" i="7"/>
  <c r="AD8" i="7"/>
  <c r="AC8" i="7"/>
  <c r="AB8" i="7"/>
  <c r="AA8" i="7"/>
  <c r="Z8" i="7"/>
  <c r="Y8" i="7"/>
  <c r="X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B8" i="7"/>
  <c r="AE7" i="7"/>
  <c r="AD7" i="7"/>
  <c r="AC7" i="7"/>
  <c r="AB7" i="7"/>
  <c r="AA7" i="7"/>
  <c r="Z7" i="7"/>
  <c r="Y7" i="7"/>
  <c r="X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B7" i="7"/>
  <c r="AE6" i="7"/>
  <c r="AD6" i="7"/>
  <c r="AC6" i="7"/>
  <c r="AB6" i="7"/>
  <c r="AA6" i="7"/>
  <c r="Z6" i="7"/>
  <c r="Y6" i="7"/>
  <c r="X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B6" i="7"/>
  <c r="AE5" i="7"/>
  <c r="AD5" i="7"/>
  <c r="AC5" i="7"/>
  <c r="AB5" i="7"/>
  <c r="AA5" i="7"/>
  <c r="Z5" i="7"/>
  <c r="Y5" i="7"/>
  <c r="X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B5" i="7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32" i="4"/>
  <c r="AD32" i="4"/>
  <c r="AC32" i="4"/>
  <c r="AB32" i="4"/>
  <c r="AA32" i="4"/>
  <c r="Z32" i="4"/>
  <c r="Y32" i="4"/>
  <c r="X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B32" i="4"/>
  <c r="AE31" i="4"/>
  <c r="AD31" i="4"/>
  <c r="AC31" i="4"/>
  <c r="AB31" i="4"/>
  <c r="AA31" i="4"/>
  <c r="Z31" i="4"/>
  <c r="Y31" i="4"/>
  <c r="X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B31" i="4"/>
  <c r="AE30" i="4"/>
  <c r="AD30" i="4"/>
  <c r="AC30" i="4"/>
  <c r="AB30" i="4"/>
  <c r="AA30" i="4"/>
  <c r="Z30" i="4"/>
  <c r="Y30" i="4"/>
  <c r="X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B30" i="4"/>
  <c r="AE29" i="4"/>
  <c r="AD29" i="4"/>
  <c r="AC29" i="4"/>
  <c r="AB29" i="4"/>
  <c r="AA29" i="4"/>
  <c r="Z29" i="4"/>
  <c r="Y29" i="4"/>
  <c r="X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B29" i="4"/>
  <c r="AE28" i="4"/>
  <c r="AD28" i="4"/>
  <c r="AC28" i="4"/>
  <c r="AB28" i="4"/>
  <c r="AA28" i="4"/>
  <c r="Z28" i="4"/>
  <c r="Y28" i="4"/>
  <c r="X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B28" i="4"/>
  <c r="AE27" i="4"/>
  <c r="AD27" i="4"/>
  <c r="AC27" i="4"/>
  <c r="AB27" i="4"/>
  <c r="AA27" i="4"/>
  <c r="Z27" i="4"/>
  <c r="Y27" i="4"/>
  <c r="X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B27" i="4"/>
  <c r="AE26" i="4"/>
  <c r="AD26" i="4"/>
  <c r="AC26" i="4"/>
  <c r="AB26" i="4"/>
  <c r="AA26" i="4"/>
  <c r="Z26" i="4"/>
  <c r="Y26" i="4"/>
  <c r="X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B26" i="4"/>
  <c r="AE25" i="4"/>
  <c r="AD25" i="4"/>
  <c r="AC25" i="4"/>
  <c r="AB25" i="4"/>
  <c r="AA25" i="4"/>
  <c r="Z25" i="4"/>
  <c r="Y25" i="4"/>
  <c r="X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B25" i="4"/>
  <c r="AE24" i="4"/>
  <c r="AD24" i="4"/>
  <c r="AC24" i="4"/>
  <c r="AB24" i="4"/>
  <c r="AA24" i="4"/>
  <c r="Z24" i="4"/>
  <c r="Y24" i="4"/>
  <c r="X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B24" i="4"/>
  <c r="AE23" i="4"/>
  <c r="AD23" i="4"/>
  <c r="AC23" i="4"/>
  <c r="AB23" i="4"/>
  <c r="AA23" i="4"/>
  <c r="Z23" i="4"/>
  <c r="Y23" i="4"/>
  <c r="X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B23" i="4"/>
  <c r="AE22" i="4"/>
  <c r="AD22" i="4"/>
  <c r="AC22" i="4"/>
  <c r="AB22" i="4"/>
  <c r="AA22" i="4"/>
  <c r="Z22" i="4"/>
  <c r="Y22" i="4"/>
  <c r="X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B22" i="4"/>
  <c r="AE21" i="4"/>
  <c r="AD21" i="4"/>
  <c r="AC21" i="4"/>
  <c r="AB21" i="4"/>
  <c r="AA21" i="4"/>
  <c r="Z21" i="4"/>
  <c r="Y21" i="4"/>
  <c r="X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B21" i="4"/>
  <c r="AE20" i="4"/>
  <c r="AD20" i="4"/>
  <c r="AC20" i="4"/>
  <c r="AB20" i="4"/>
  <c r="AA20" i="4"/>
  <c r="Z20" i="4"/>
  <c r="Y20" i="4"/>
  <c r="X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B20" i="4"/>
  <c r="AE19" i="4"/>
  <c r="AD19" i="4"/>
  <c r="AC19" i="4"/>
  <c r="AB19" i="4"/>
  <c r="AA19" i="4"/>
  <c r="Z19" i="4"/>
  <c r="Y19" i="4"/>
  <c r="X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B19" i="4"/>
  <c r="AE18" i="4"/>
  <c r="AD18" i="4"/>
  <c r="AC18" i="4"/>
  <c r="AB18" i="4"/>
  <c r="AA18" i="4"/>
  <c r="Z18" i="4"/>
  <c r="Y18" i="4"/>
  <c r="X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B18" i="4"/>
  <c r="AE17" i="4"/>
  <c r="AD17" i="4"/>
  <c r="AC17" i="4"/>
  <c r="AB17" i="4"/>
  <c r="AA17" i="4"/>
  <c r="Z17" i="4"/>
  <c r="Y17" i="4"/>
  <c r="X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B17" i="4"/>
  <c r="AE16" i="4"/>
  <c r="AD16" i="4"/>
  <c r="AC16" i="4"/>
  <c r="AB16" i="4"/>
  <c r="AA16" i="4"/>
  <c r="Z16" i="4"/>
  <c r="Y16" i="4"/>
  <c r="X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B16" i="4"/>
  <c r="AE15" i="4"/>
  <c r="AD15" i="4"/>
  <c r="AC15" i="4"/>
  <c r="AB15" i="4"/>
  <c r="AA15" i="4"/>
  <c r="Z15" i="4"/>
  <c r="Y15" i="4"/>
  <c r="X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B15" i="4"/>
  <c r="AE14" i="4"/>
  <c r="AD14" i="4"/>
  <c r="AC14" i="4"/>
  <c r="AB14" i="4"/>
  <c r="AA14" i="4"/>
  <c r="Z14" i="4"/>
  <c r="Y14" i="4"/>
  <c r="X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B14" i="4"/>
  <c r="AE13" i="4"/>
  <c r="AD13" i="4"/>
  <c r="AC13" i="4"/>
  <c r="AB13" i="4"/>
  <c r="AA13" i="4"/>
  <c r="Z13" i="4"/>
  <c r="Y13" i="4"/>
  <c r="X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B13" i="4"/>
  <c r="AE12" i="4"/>
  <c r="AD12" i="4"/>
  <c r="AC12" i="4"/>
  <c r="AB12" i="4"/>
  <c r="AA12" i="4"/>
  <c r="Z12" i="4"/>
  <c r="Y12" i="4"/>
  <c r="X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B12" i="4"/>
  <c r="AE11" i="4"/>
  <c r="AD11" i="4"/>
  <c r="AC11" i="4"/>
  <c r="AB11" i="4"/>
  <c r="AA11" i="4"/>
  <c r="Z11" i="4"/>
  <c r="Y11" i="4"/>
  <c r="X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B11" i="4"/>
  <c r="AE10" i="4"/>
  <c r="AD10" i="4"/>
  <c r="AC10" i="4"/>
  <c r="AB10" i="4"/>
  <c r="AA10" i="4"/>
  <c r="Z10" i="4"/>
  <c r="Y10" i="4"/>
  <c r="X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B10" i="4"/>
  <c r="AE9" i="4"/>
  <c r="AD9" i="4"/>
  <c r="AC9" i="4"/>
  <c r="AB9" i="4"/>
  <c r="AA9" i="4"/>
  <c r="Z9" i="4"/>
  <c r="Y9" i="4"/>
  <c r="X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B9" i="4"/>
  <c r="AE8" i="4"/>
  <c r="AD8" i="4"/>
  <c r="AC8" i="4"/>
  <c r="AB8" i="4"/>
  <c r="AA8" i="4"/>
  <c r="Z8" i="4"/>
  <c r="Y8" i="4"/>
  <c r="X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B8" i="4"/>
  <c r="AE7" i="4"/>
  <c r="AD7" i="4"/>
  <c r="AC7" i="4"/>
  <c r="AB7" i="4"/>
  <c r="AA7" i="4"/>
  <c r="Z7" i="4"/>
  <c r="Y7" i="4"/>
  <c r="X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B7" i="4"/>
  <c r="AE6" i="4"/>
  <c r="AD6" i="4"/>
  <c r="AC6" i="4"/>
  <c r="AB6" i="4"/>
  <c r="AA6" i="4"/>
  <c r="Z6" i="4"/>
  <c r="Y6" i="4"/>
  <c r="X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B6" i="4"/>
  <c r="AE5" i="4"/>
  <c r="AD5" i="4"/>
  <c r="AC5" i="4"/>
  <c r="AB5" i="4"/>
  <c r="AA5" i="4"/>
  <c r="Z5" i="4"/>
  <c r="Y5" i="4"/>
  <c r="X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B5" i="4"/>
  <c r="AF16" i="7" l="1"/>
  <c r="AF16" i="4"/>
  <c r="AF26" i="4" l="1"/>
  <c r="AF26" i="7"/>
  <c r="AF6" i="4"/>
  <c r="AF6" i="7"/>
  <c r="W33" i="7"/>
  <c r="M33" i="7"/>
  <c r="C33" i="7"/>
  <c r="W33" i="4"/>
  <c r="M33" i="4"/>
  <c r="C33" i="4"/>
  <c r="AG8" i="5" l="1"/>
  <c r="AG8" i="9"/>
  <c r="AF8" i="7"/>
  <c r="AH8" i="14"/>
  <c r="AF8" i="14"/>
  <c r="AF9" i="12"/>
  <c r="AG8" i="14"/>
  <c r="AF8" i="5"/>
  <c r="AF8" i="8"/>
  <c r="AF8" i="4"/>
  <c r="AG8" i="8"/>
  <c r="AF8" i="15"/>
  <c r="AG8" i="6"/>
  <c r="AF8" i="12"/>
  <c r="AF8" i="9"/>
  <c r="AF8" i="6"/>
  <c r="AB33" i="12" l="1"/>
  <c r="X33" i="12"/>
  <c r="T33" i="12"/>
  <c r="P33" i="12"/>
  <c r="L33" i="12"/>
  <c r="H33" i="12"/>
  <c r="D33" i="12"/>
  <c r="AC33" i="9"/>
  <c r="Y33" i="9"/>
  <c r="U33" i="9"/>
  <c r="Q33" i="9"/>
  <c r="M33" i="9"/>
  <c r="I33" i="9"/>
  <c r="E33" i="9"/>
  <c r="AC33" i="7"/>
  <c r="Y33" i="7"/>
  <c r="T33" i="7"/>
  <c r="P33" i="7"/>
  <c r="K33" i="7"/>
  <c r="G33" i="7"/>
  <c r="N33" i="4"/>
  <c r="I33" i="4"/>
  <c r="E33" i="4"/>
  <c r="AF21" i="9" l="1"/>
  <c r="E33" i="15"/>
  <c r="M33" i="15"/>
  <c r="Q33" i="15"/>
  <c r="Y33" i="15"/>
  <c r="M33" i="5"/>
  <c r="I33" i="15"/>
  <c r="U33" i="15"/>
  <c r="AC33" i="15"/>
  <c r="F33" i="4"/>
  <c r="J33" i="4"/>
  <c r="O33" i="4"/>
  <c r="S33" i="4"/>
  <c r="X33" i="4"/>
  <c r="AB33" i="4"/>
  <c r="E33" i="5"/>
  <c r="I33" i="5"/>
  <c r="Q33" i="5"/>
  <c r="D33" i="15"/>
  <c r="H33" i="15"/>
  <c r="L33" i="15"/>
  <c r="P33" i="15"/>
  <c r="T33" i="15"/>
  <c r="X33" i="15"/>
  <c r="K33" i="4"/>
  <c r="T33" i="4"/>
  <c r="AC33" i="4"/>
  <c r="F33" i="5"/>
  <c r="J33" i="5"/>
  <c r="R33" i="5"/>
  <c r="AD33" i="5"/>
  <c r="I33" i="6"/>
  <c r="Q33" i="6"/>
  <c r="Y33" i="6"/>
  <c r="I33" i="7"/>
  <c r="R33" i="7"/>
  <c r="AE33" i="7"/>
  <c r="H33" i="8"/>
  <c r="L33" i="8"/>
  <c r="P33" i="8"/>
  <c r="T33" i="8"/>
  <c r="X33" i="8"/>
  <c r="AB33" i="8"/>
  <c r="C33" i="9"/>
  <c r="G33" i="9"/>
  <c r="K33" i="9"/>
  <c r="O33" i="9"/>
  <c r="S33" i="9"/>
  <c r="W33" i="9"/>
  <c r="AA33" i="9"/>
  <c r="AE33" i="9"/>
  <c r="B33" i="12"/>
  <c r="F33" i="12"/>
  <c r="J33" i="12"/>
  <c r="N33" i="12"/>
  <c r="R33" i="12"/>
  <c r="V33" i="12"/>
  <c r="Z33" i="12"/>
  <c r="AD33" i="12"/>
  <c r="F33" i="15"/>
  <c r="J33" i="15"/>
  <c r="N33" i="15"/>
  <c r="R33" i="15"/>
  <c r="V33" i="15"/>
  <c r="Z33" i="15"/>
  <c r="AD33" i="15"/>
  <c r="U33" i="5"/>
  <c r="Y33" i="5"/>
  <c r="AC33" i="5"/>
  <c r="D33" i="6"/>
  <c r="H33" i="6"/>
  <c r="L33" i="6"/>
  <c r="P33" i="6"/>
  <c r="T33" i="6"/>
  <c r="X33" i="6"/>
  <c r="AB33" i="6"/>
  <c r="D33" i="7"/>
  <c r="H33" i="7"/>
  <c r="L33" i="7"/>
  <c r="Q33" i="7"/>
  <c r="U33" i="7"/>
  <c r="Z33" i="7"/>
  <c r="AD33" i="7"/>
  <c r="C33" i="8"/>
  <c r="G33" i="8"/>
  <c r="K33" i="8"/>
  <c r="O33" i="8"/>
  <c r="S33" i="8"/>
  <c r="W33" i="8"/>
  <c r="AA33" i="8"/>
  <c r="AE33" i="8"/>
  <c r="B33" i="9"/>
  <c r="F33" i="9"/>
  <c r="J33" i="9"/>
  <c r="N33" i="9"/>
  <c r="R33" i="9"/>
  <c r="V33" i="9"/>
  <c r="Z33" i="9"/>
  <c r="AD33" i="9"/>
  <c r="E33" i="12"/>
  <c r="I33" i="12"/>
  <c r="M33" i="12"/>
  <c r="Q33" i="12"/>
  <c r="U33" i="12"/>
  <c r="Y33" i="12"/>
  <c r="AC33" i="12"/>
  <c r="G33" i="4"/>
  <c r="P33" i="4"/>
  <c r="Y33" i="4"/>
  <c r="B33" i="5"/>
  <c r="N33" i="5"/>
  <c r="V33" i="5"/>
  <c r="Z33" i="5"/>
  <c r="E33" i="6"/>
  <c r="M33" i="6"/>
  <c r="U33" i="6"/>
  <c r="AC33" i="6"/>
  <c r="E33" i="7"/>
  <c r="N33" i="7"/>
  <c r="V33" i="7"/>
  <c r="D33" i="8"/>
  <c r="E33" i="8"/>
  <c r="I33" i="8"/>
  <c r="M33" i="8"/>
  <c r="Q33" i="8"/>
  <c r="U33" i="8"/>
  <c r="Y33" i="8"/>
  <c r="AC33" i="8"/>
  <c r="D33" i="9"/>
  <c r="H33" i="9"/>
  <c r="L33" i="9"/>
  <c r="P33" i="9"/>
  <c r="T33" i="9"/>
  <c r="X33" i="9"/>
  <c r="AB33" i="9"/>
  <c r="C33" i="12"/>
  <c r="G33" i="12"/>
  <c r="K33" i="12"/>
  <c r="O33" i="12"/>
  <c r="S33" i="12"/>
  <c r="W33" i="12"/>
  <c r="AA33" i="12"/>
  <c r="AE33" i="12"/>
  <c r="C33" i="15"/>
  <c r="G33" i="15"/>
  <c r="K33" i="15"/>
  <c r="O33" i="15"/>
  <c r="S33" i="15"/>
  <c r="W33" i="15"/>
  <c r="AA33" i="15"/>
  <c r="AE33" i="15"/>
  <c r="R33" i="4"/>
  <c r="V33" i="4"/>
  <c r="AA33" i="4"/>
  <c r="AE33" i="4"/>
  <c r="D33" i="5"/>
  <c r="H33" i="5"/>
  <c r="L33" i="5"/>
  <c r="P33" i="5"/>
  <c r="T33" i="5"/>
  <c r="X33" i="5"/>
  <c r="AB33" i="5"/>
  <c r="C33" i="6"/>
  <c r="G33" i="6"/>
  <c r="K33" i="6"/>
  <c r="O33" i="6"/>
  <c r="S33" i="6"/>
  <c r="W33" i="6"/>
  <c r="AA33" i="6"/>
  <c r="AE33" i="6"/>
  <c r="B33" i="7"/>
  <c r="B33" i="8"/>
  <c r="F33" i="8"/>
  <c r="J33" i="8"/>
  <c r="N33" i="8"/>
  <c r="R33" i="8"/>
  <c r="V33" i="8"/>
  <c r="Z33" i="8"/>
  <c r="AD33" i="8"/>
  <c r="C34" i="14"/>
  <c r="C33" i="14"/>
  <c r="G34" i="14"/>
  <c r="G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AA33" i="7"/>
  <c r="D34" i="14"/>
  <c r="D33" i="14"/>
  <c r="H34" i="14"/>
  <c r="H33" i="14"/>
  <c r="L34" i="14"/>
  <c r="L33" i="14"/>
  <c r="P34" i="14"/>
  <c r="P33" i="14"/>
  <c r="T34" i="14"/>
  <c r="T33" i="14"/>
  <c r="X34" i="14"/>
  <c r="X33" i="14"/>
  <c r="AB34" i="14"/>
  <c r="AB33" i="14"/>
  <c r="B33" i="15"/>
  <c r="AF5" i="15"/>
  <c r="E34" i="14"/>
  <c r="E33" i="14"/>
  <c r="I34" i="14"/>
  <c r="I33" i="14"/>
  <c r="M34" i="14"/>
  <c r="M33" i="14"/>
  <c r="Q34" i="14"/>
  <c r="Q33" i="14"/>
  <c r="U34" i="14"/>
  <c r="U33" i="14"/>
  <c r="Y34" i="14"/>
  <c r="Y33" i="14"/>
  <c r="AC34" i="14"/>
  <c r="AC33" i="14"/>
  <c r="B33" i="4"/>
  <c r="D33" i="4"/>
  <c r="H33" i="4"/>
  <c r="L33" i="4"/>
  <c r="Q33" i="4"/>
  <c r="U33" i="4"/>
  <c r="Z33" i="4"/>
  <c r="AD33" i="4"/>
  <c r="C33" i="5"/>
  <c r="G33" i="5"/>
  <c r="K33" i="5"/>
  <c r="O33" i="5"/>
  <c r="S33" i="5"/>
  <c r="W33" i="5"/>
  <c r="AA33" i="5"/>
  <c r="AE33" i="5"/>
  <c r="B33" i="6"/>
  <c r="F33" i="6"/>
  <c r="J33" i="6"/>
  <c r="N33" i="6"/>
  <c r="R33" i="6"/>
  <c r="V33" i="6"/>
  <c r="Z33" i="6"/>
  <c r="AD33" i="6"/>
  <c r="F33" i="7"/>
  <c r="J33" i="7"/>
  <c r="O33" i="7"/>
  <c r="S33" i="7"/>
  <c r="X33" i="7"/>
  <c r="AB33" i="7"/>
  <c r="AB33" i="15"/>
  <c r="B34" i="14"/>
  <c r="B33" i="14"/>
  <c r="F34" i="14"/>
  <c r="F33" i="14"/>
  <c r="J34" i="14"/>
  <c r="J33" i="14"/>
  <c r="N34" i="14"/>
  <c r="N33" i="14"/>
  <c r="R34" i="14"/>
  <c r="R33" i="14"/>
  <c r="V34" i="14"/>
  <c r="V33" i="14"/>
  <c r="Z34" i="14"/>
  <c r="Z33" i="14"/>
  <c r="AD34" i="14"/>
  <c r="AD33" i="14"/>
  <c r="AF31" i="4"/>
  <c r="AG14" i="9"/>
  <c r="AF14" i="9"/>
  <c r="AF14" i="12"/>
  <c r="AF11" i="12"/>
  <c r="AF11" i="15"/>
  <c r="AF14" i="15"/>
  <c r="AF31" i="15"/>
  <c r="AF14" i="4"/>
  <c r="AF15" i="7"/>
  <c r="AF31" i="12"/>
  <c r="AF15" i="5"/>
  <c r="AG15" i="5"/>
  <c r="AF31" i="5"/>
  <c r="AG31" i="5"/>
  <c r="AF14" i="6"/>
  <c r="AG14" i="6"/>
  <c r="AF31" i="9"/>
  <c r="AG31" i="9"/>
  <c r="AF14" i="5"/>
  <c r="AG14" i="5"/>
  <c r="AF15" i="6"/>
  <c r="AG15" i="6"/>
  <c r="AF31" i="6"/>
  <c r="AG31" i="6"/>
  <c r="AF14" i="7"/>
  <c r="AF31" i="8"/>
  <c r="AG31" i="8"/>
  <c r="AH28" i="14"/>
  <c r="AH32" i="14"/>
  <c r="AH30" i="14"/>
  <c r="AH24" i="14"/>
  <c r="AH22" i="14"/>
  <c r="AH20" i="14"/>
  <c r="AH18" i="14"/>
  <c r="AH26" i="14"/>
  <c r="AH12" i="14"/>
  <c r="AH10" i="14"/>
  <c r="AH7" i="14"/>
  <c r="AH5" i="14"/>
  <c r="AH16" i="14"/>
  <c r="AH14" i="14"/>
  <c r="AH11" i="14"/>
  <c r="AH13" i="14"/>
  <c r="AH17" i="14"/>
  <c r="AH19" i="14"/>
  <c r="AH25" i="14"/>
  <c r="AH27" i="14"/>
  <c r="AH6" i="14"/>
  <c r="AH9" i="14"/>
  <c r="AH15" i="14"/>
  <c r="AH21" i="14"/>
  <c r="AH23" i="14"/>
  <c r="AH29" i="14"/>
  <c r="AG31" i="14"/>
  <c r="AH31" i="14"/>
  <c r="AF31" i="14"/>
  <c r="AF31" i="7"/>
  <c r="AG14" i="8"/>
  <c r="AF14" i="8"/>
  <c r="AG14" i="14" l="1"/>
  <c r="AF14" i="14"/>
  <c r="AG9" i="8" l="1"/>
  <c r="AG19" i="9"/>
  <c r="AG19" i="14"/>
  <c r="AF19" i="14"/>
  <c r="AG19" i="8"/>
  <c r="AG9" i="14"/>
  <c r="AF9" i="14"/>
  <c r="AG9" i="9"/>
  <c r="AG9" i="6"/>
  <c r="AG19" i="5"/>
  <c r="AF19" i="12"/>
  <c r="AF19" i="6"/>
  <c r="AF19" i="7"/>
  <c r="AF19" i="15"/>
  <c r="AF9" i="5"/>
  <c r="AF9" i="15"/>
  <c r="AF19" i="5"/>
  <c r="AG19" i="6"/>
  <c r="AF19" i="8"/>
  <c r="AF19" i="9"/>
  <c r="AG9" i="5"/>
  <c r="AF9" i="6"/>
  <c r="AF9" i="8"/>
  <c r="AF9" i="9"/>
  <c r="AF9" i="7"/>
  <c r="AF9" i="4"/>
  <c r="AF19" i="4" l="1"/>
  <c r="AG30" i="14" l="1"/>
  <c r="AF30" i="14"/>
  <c r="AG20" i="14"/>
  <c r="AF20" i="14"/>
  <c r="AF5" i="14"/>
  <c r="AF5" i="12"/>
  <c r="AF5" i="9"/>
  <c r="AF5" i="8"/>
  <c r="AF5" i="7"/>
  <c r="AG5" i="6"/>
  <c r="AF5" i="5"/>
  <c r="AG32" i="14"/>
  <c r="AF27" i="14"/>
  <c r="AG18" i="14"/>
  <c r="AG16" i="14"/>
  <c r="AF7" i="14"/>
  <c r="AF18" i="15"/>
  <c r="AF15" i="15"/>
  <c r="AF15" i="12"/>
  <c r="AF10" i="12"/>
  <c r="AF30" i="9"/>
  <c r="AG16" i="9"/>
  <c r="AF30" i="8"/>
  <c r="AF25" i="8"/>
  <c r="AG15" i="8"/>
  <c r="AG11" i="8"/>
  <c r="AF7" i="8"/>
  <c r="AG6" i="8"/>
  <c r="AF27" i="7"/>
  <c r="AF25" i="7"/>
  <c r="AG28" i="6"/>
  <c r="AG27" i="6"/>
  <c r="AG25" i="6"/>
  <c r="AG11" i="6"/>
  <c r="AG10" i="6"/>
  <c r="AF6" i="6"/>
  <c r="AF30" i="5"/>
  <c r="AF29" i="5"/>
  <c r="AG28" i="5"/>
  <c r="AF26" i="5"/>
  <c r="AG22" i="5"/>
  <c r="AG21" i="5"/>
  <c r="AG11" i="5"/>
  <c r="AF7" i="5"/>
  <c r="AF6" i="5"/>
  <c r="AF15" i="4"/>
  <c r="AF28" i="9"/>
  <c r="AG29" i="8"/>
  <c r="AF6" i="8"/>
  <c r="AF28" i="7"/>
  <c r="AF20" i="7"/>
  <c r="AG24" i="14"/>
  <c r="AG11" i="14"/>
  <c r="AF11" i="14"/>
  <c r="AF21" i="14"/>
  <c r="AF24" i="14"/>
  <c r="AF29" i="14"/>
  <c r="AG29" i="14"/>
  <c r="AG22" i="14"/>
  <c r="AG21" i="14"/>
  <c r="AF20" i="15"/>
  <c r="AF21" i="15"/>
  <c r="AF22" i="15"/>
  <c r="AF27" i="15"/>
  <c r="AF22" i="12"/>
  <c r="AF20" i="12"/>
  <c r="AG29" i="9"/>
  <c r="AF29" i="9"/>
  <c r="AG24" i="9"/>
  <c r="AF24" i="9"/>
  <c r="AF20" i="9"/>
  <c r="AG18" i="9"/>
  <c r="AG15" i="9"/>
  <c r="AF29" i="8"/>
  <c r="AG24" i="8"/>
  <c r="AF24" i="8"/>
  <c r="AF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32" i="7"/>
  <c r="AF24" i="12"/>
  <c r="AF6" i="12"/>
  <c r="AG5" i="14"/>
  <c r="AG22" i="6"/>
  <c r="AG20" i="6"/>
  <c r="AG20" i="8"/>
  <c r="AF28" i="14"/>
  <c r="AG21" i="6"/>
  <c r="AF29" i="7"/>
  <c r="AF28" i="12"/>
  <c r="AF24" i="6"/>
  <c r="AF22" i="5"/>
  <c r="AF20" i="6"/>
  <c r="AF20" i="8"/>
  <c r="AG21" i="9"/>
  <c r="AG32" i="8"/>
  <c r="AF27" i="6"/>
  <c r="AF13" i="14"/>
  <c r="AF12" i="8"/>
  <c r="AF10" i="14"/>
  <c r="AG5" i="5"/>
  <c r="AG11" i="9"/>
  <c r="AF29" i="6"/>
  <c r="AF28" i="6"/>
  <c r="AG28" i="14"/>
  <c r="AF21" i="7"/>
  <c r="AG21" i="8"/>
  <c r="AF21" i="12"/>
  <c r="AF21" i="5"/>
  <c r="AF17" i="12"/>
  <c r="AF13" i="9"/>
  <c r="AF13" i="6"/>
  <c r="AF13" i="12"/>
  <c r="AF13" i="15"/>
  <c r="AF13" i="7"/>
  <c r="AF13" i="8"/>
  <c r="AG12" i="9"/>
  <c r="AF12" i="15"/>
  <c r="AG12" i="8"/>
  <c r="AF12" i="14"/>
  <c r="AG12" i="14"/>
  <c r="AF12" i="9"/>
  <c r="AF10" i="4"/>
  <c r="AG5" i="9"/>
  <c r="AF29" i="12"/>
  <c r="AF24" i="7"/>
  <c r="AF24" i="5"/>
  <c r="AF22" i="6"/>
  <c r="AF22" i="14"/>
  <c r="AG22" i="8"/>
  <c r="AG22" i="9"/>
  <c r="AF21" i="8"/>
  <c r="AF20" i="4"/>
  <c r="AF17" i="14"/>
  <c r="AF17" i="8"/>
  <c r="AG13" i="14"/>
  <c r="AG13" i="8"/>
  <c r="AG13" i="9"/>
  <c r="AG13" i="6"/>
  <c r="AF6" i="14"/>
  <c r="AF6" i="15"/>
  <c r="AF6" i="9"/>
  <c r="AF29" i="15"/>
  <c r="AF28" i="8"/>
  <c r="AG27" i="9"/>
  <c r="AF22" i="7"/>
  <c r="AF22" i="8"/>
  <c r="AF16" i="14"/>
  <c r="AF12" i="12"/>
  <c r="AF11" i="9"/>
  <c r="AF10" i="8"/>
  <c r="AG6" i="14"/>
  <c r="AG6" i="9"/>
  <c r="AG5" i="8"/>
  <c r="AF13" i="4"/>
  <c r="AG32" i="9"/>
  <c r="AF29" i="4"/>
  <c r="AF28" i="5"/>
  <c r="AG28" i="8"/>
  <c r="AG28" i="9"/>
  <c r="AG26" i="6"/>
  <c r="AF26" i="8"/>
  <c r="AG26" i="9"/>
  <c r="AF26" i="12"/>
  <c r="AF26" i="15"/>
  <c r="AG26" i="14"/>
  <c r="AF26" i="9"/>
  <c r="AF26" i="6"/>
  <c r="AG26" i="8"/>
  <c r="AG26" i="5"/>
  <c r="AF26" i="14"/>
  <c r="AF25" i="14"/>
  <c r="AF25" i="9"/>
  <c r="AG25" i="5"/>
  <c r="AF25" i="6"/>
  <c r="AF23" i="7"/>
  <c r="AF23" i="8"/>
  <c r="AF23" i="15"/>
  <c r="AF24" i="15"/>
  <c r="AG23" i="5"/>
  <c r="AG23" i="6"/>
  <c r="AG23" i="8"/>
  <c r="AF23" i="9"/>
  <c r="AF23" i="14"/>
  <c r="AF23" i="12"/>
  <c r="AF23" i="5"/>
  <c r="AF23" i="4"/>
  <c r="AF23" i="6"/>
  <c r="AG23" i="9"/>
  <c r="AG23" i="14"/>
  <c r="AF22" i="9"/>
  <c r="AF21" i="4"/>
  <c r="AG20" i="5"/>
  <c r="AF18" i="7"/>
  <c r="AF18" i="5"/>
  <c r="AF18" i="8"/>
  <c r="AF17" i="9"/>
  <c r="AF17" i="4"/>
  <c r="AF17" i="7"/>
  <c r="AF17" i="15"/>
  <c r="AF17" i="5"/>
  <c r="AG17" i="14"/>
  <c r="AG17" i="6"/>
  <c r="AF16" i="9"/>
  <c r="AG16" i="8"/>
  <c r="AF16" i="5"/>
  <c r="AF16" i="12"/>
  <c r="AF16" i="15"/>
  <c r="AF12" i="5"/>
  <c r="AG7" i="6"/>
  <c r="AF7" i="6"/>
  <c r="AG7" i="8"/>
  <c r="AF7" i="12"/>
  <c r="AG6" i="5"/>
  <c r="AF5" i="6"/>
  <c r="AF5" i="4"/>
  <c r="AF7" i="4" l="1"/>
  <c r="AF22" i="4"/>
  <c r="AF18" i="4"/>
  <c r="AF30" i="4"/>
  <c r="AG7" i="5"/>
  <c r="AF20" i="5"/>
  <c r="AG24" i="5"/>
  <c r="AF21" i="6"/>
  <c r="AG32" i="6"/>
  <c r="AG18" i="8"/>
  <c r="AG27" i="8"/>
  <c r="AG25" i="9"/>
  <c r="AF25" i="12"/>
  <c r="AF27" i="12"/>
  <c r="AF32" i="12"/>
  <c r="AF7" i="15"/>
  <c r="AF32" i="15"/>
  <c r="AG10" i="14"/>
  <c r="AF32" i="14"/>
  <c r="AG32" i="5"/>
  <c r="AF17" i="6"/>
  <c r="AG17" i="8"/>
  <c r="AF18" i="12"/>
  <c r="AF28" i="4"/>
  <c r="AF32" i="4"/>
  <c r="AF13" i="5"/>
  <c r="AF25" i="5"/>
  <c r="AG29" i="5"/>
  <c r="AG18" i="5"/>
  <c r="AG12" i="6"/>
  <c r="AF18" i="6"/>
  <c r="AG29" i="6"/>
  <c r="AF32" i="6"/>
  <c r="AF11" i="7"/>
  <c r="AG25" i="8"/>
  <c r="AF27" i="8"/>
  <c r="AG10" i="9"/>
  <c r="AF15" i="9"/>
  <c r="AF32" i="9"/>
  <c r="AF28" i="15"/>
  <c r="AF24" i="4"/>
  <c r="AG13" i="5"/>
  <c r="AF11" i="4"/>
  <c r="AF12" i="4"/>
  <c r="AF25" i="4"/>
  <c r="AF10" i="5"/>
  <c r="AF11" i="5"/>
  <c r="AG12" i="5"/>
  <c r="AG16" i="5"/>
  <c r="AG27" i="5"/>
  <c r="AG17" i="5"/>
  <c r="AG16" i="6"/>
  <c r="AG24" i="6"/>
  <c r="AF10" i="7"/>
  <c r="AF12" i="7"/>
  <c r="AF16" i="8"/>
  <c r="AF32" i="8"/>
  <c r="AF18" i="9"/>
  <c r="AG17" i="9"/>
  <c r="AF15" i="14"/>
  <c r="AG25" i="14"/>
  <c r="AF30" i="7"/>
  <c r="AG30" i="8"/>
  <c r="AF30" i="12"/>
  <c r="AF30" i="15"/>
  <c r="AG30" i="5"/>
  <c r="AF30" i="6"/>
  <c r="AF32" i="5"/>
  <c r="AG30" i="9"/>
  <c r="AG30" i="6"/>
  <c r="AF27" i="9"/>
  <c r="AF27" i="5"/>
  <c r="AF27" i="4"/>
  <c r="AG27" i="14"/>
  <c r="AF25" i="15"/>
  <c r="AF18" i="14"/>
  <c r="AG18" i="6"/>
  <c r="AF16" i="6"/>
  <c r="AF15" i="8"/>
  <c r="AG15" i="14"/>
  <c r="AF12" i="6"/>
  <c r="AF11" i="6"/>
  <c r="AF10" i="15"/>
  <c r="AG10" i="8"/>
  <c r="AF10" i="6"/>
  <c r="AG10" i="5"/>
  <c r="AF10" i="9"/>
  <c r="AF7" i="9"/>
  <c r="AF7" i="7"/>
  <c r="AG7" i="14"/>
  <c r="AG7" i="9"/>
  <c r="AG6" i="6"/>
  <c r="AG33" i="8" l="1"/>
  <c r="AG33" i="6"/>
  <c r="AG33" i="14"/>
  <c r="AF33" i="5"/>
  <c r="AF33" i="9"/>
  <c r="AF33" i="14"/>
  <c r="AF33" i="15"/>
  <c r="AG33" i="9"/>
  <c r="AF33" i="8"/>
  <c r="AF33" i="12"/>
  <c r="AF33" i="7"/>
  <c r="AF33" i="6"/>
  <c r="AG33" i="5"/>
  <c r="AF33" i="4"/>
  <c r="AF34" i="14"/>
</calcChain>
</file>

<file path=xl/sharedStrings.xml><?xml version="1.0" encoding="utf-8"?>
<sst xmlns="http://schemas.openxmlformats.org/spreadsheetml/2006/main" count="460" uniqueCount="69">
  <si>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</si>
  <si>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</si>
  <si>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</si>
  <si>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</si>
  <si>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</si>
  <si>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</si>
  <si>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</si>
  <si>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</si>
  <si>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</si>
  <si>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</si>
  <si>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</si>
  <si>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</si>
  <si>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</si>
  <si>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</si>
  <si>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</si>
  <si>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</si>
  <si>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</si>
  <si>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</si>
  <si>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</si>
  <si>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</si>
  <si>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</si>
  <si>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</si>
  <si>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</si>
  <si>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</si>
  <si>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</si>
  <si>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</si>
  <si>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</si>
  <si>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</si>
  <si>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</si>
  <si>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</si>
  <si>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</si>
  <si>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</si>
  <si>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</si>
  <si>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</si>
  <si>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</si>
  <si>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</si>
  <si>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</si>
  <si>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</si>
  <si>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</si>
  <si>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</si>
  <si>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</si>
  <si>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</si>
  <si>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</si>
  <si>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</si>
  <si>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</si>
  <si>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</si>
  <si>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</si>
  <si>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</si>
  <si>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</si>
  <si>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</si>
  <si>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</si>
  <si>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</si>
  <si>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 xml:space="preserve"> </t>
  </si>
  <si>
    <t>Bataguassu</t>
  </si>
  <si>
    <t>L</t>
  </si>
  <si>
    <t>Fonte : PCDs_Inmet/Cemtec/Agraer/Seprotur</t>
  </si>
  <si>
    <t>Carlos Eduardo Borges Daniel</t>
  </si>
  <si>
    <t>Geógrafo/Assessoria Técnica/Cemtec</t>
  </si>
  <si>
    <t>Cátia Braga</t>
  </si>
  <si>
    <t>Meteorologista/Cemtec</t>
  </si>
  <si>
    <t>Novembro/2013</t>
  </si>
  <si>
    <t>NE</t>
  </si>
  <si>
    <t>SO</t>
  </si>
  <si>
    <t>S</t>
  </si>
  <si>
    <t>N</t>
  </si>
  <si>
    <t>NO</t>
  </si>
  <si>
    <t>SE</t>
  </si>
  <si>
    <t>O</t>
  </si>
  <si>
    <t>Obs: Pcd de Nhumirim dia 24 sem dados.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</si>
</sst>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sz val="9"/>
      <color rgb="FFC00000"/>
      <name val="Arial"/>
      <family val="2"/>
    </font>
    <font>
      <b/>
      <i/>
      <sz val="9"/>
      <name val="Arial"/>
      <family val="2"/>
    </font>
    <font>
      <b/>
      <sz val="20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10" fillId="0" borderId="1" xfId="0" applyNumberFormat="1" applyFont="1" applyBorder="1"/>
    <xf numFmtId="1" fontId="9" fillId="0" borderId="1" xfId="0" applyNumberFormat="1" applyFont="1" applyBorder="1" applyAlignment="1">
      <alignment horizontal="center"/>
    </xf>
    <xf numFmtId="0" fontId="12" fillId="0" borderId="0" xfId="0" applyFont="1"/>
    <xf numFmtId="1" fontId="13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2" fontId="4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Marco"/>
    </sheetNames>
    <sheetDataSet>
      <sheetData sheetId="0">
        <row r="5">
          <cell r="B5">
            <v>25.149999999999995</v>
          </cell>
        </row>
      </sheetData>
      <sheetData sheetId="1">
        <row r="5">
          <cell r="B5">
            <v>26.612500000000001</v>
          </cell>
        </row>
      </sheetData>
      <sheetData sheetId="2"/>
      <sheetData sheetId="3">
        <row r="5">
          <cell r="B5">
            <v>27.841666666666665</v>
          </cell>
        </row>
      </sheetData>
      <sheetData sheetId="4">
        <row r="5">
          <cell r="B5">
            <v>23.55</v>
          </cell>
        </row>
      </sheetData>
      <sheetData sheetId="5">
        <row r="5">
          <cell r="B5">
            <v>23.379166666666674</v>
          </cell>
        </row>
      </sheetData>
      <sheetData sheetId="6"/>
      <sheetData sheetId="7">
        <row r="5">
          <cell r="B5">
            <v>22.470833333333331</v>
          </cell>
        </row>
      </sheetData>
      <sheetData sheetId="8">
        <row r="5">
          <cell r="B5">
            <v>26.912499999999998</v>
          </cell>
        </row>
      </sheetData>
      <sheetData sheetId="9">
        <row r="5">
          <cell r="B5" t="str">
            <v>*</v>
          </cell>
        </row>
      </sheetData>
      <sheetData sheetId="10">
        <row r="5">
          <cell r="B5">
            <v>28.412499999999998</v>
          </cell>
          <cell r="C5">
            <v>34.6</v>
          </cell>
          <cell r="D5">
            <v>23.9</v>
          </cell>
          <cell r="E5">
            <v>59</v>
          </cell>
          <cell r="F5">
            <v>77</v>
          </cell>
          <cell r="G5">
            <v>35</v>
          </cell>
          <cell r="H5">
            <v>10.08</v>
          </cell>
          <cell r="I5" t="str">
            <v>S</v>
          </cell>
          <cell r="J5">
            <v>32.04</v>
          </cell>
          <cell r="K5">
            <v>0</v>
          </cell>
        </row>
        <row r="6">
          <cell r="B6">
            <v>26.158333333333335</v>
          </cell>
          <cell r="C6">
            <v>32.4</v>
          </cell>
          <cell r="D6">
            <v>21.9</v>
          </cell>
          <cell r="E6">
            <v>74.25</v>
          </cell>
          <cell r="F6">
            <v>97</v>
          </cell>
          <cell r="G6">
            <v>46</v>
          </cell>
          <cell r="H6">
            <v>10.08</v>
          </cell>
          <cell r="I6" t="str">
            <v>N</v>
          </cell>
          <cell r="J6">
            <v>27.720000000000002</v>
          </cell>
          <cell r="K6">
            <v>7.6</v>
          </cell>
        </row>
        <row r="7">
          <cell r="B7">
            <v>26.270833333333339</v>
          </cell>
          <cell r="C7">
            <v>32.700000000000003</v>
          </cell>
          <cell r="D7">
            <v>23.1</v>
          </cell>
          <cell r="E7">
            <v>71.541666666666671</v>
          </cell>
          <cell r="F7">
            <v>91</v>
          </cell>
          <cell r="G7">
            <v>42</v>
          </cell>
          <cell r="H7">
            <v>12.24</v>
          </cell>
          <cell r="I7" t="str">
            <v>N</v>
          </cell>
          <cell r="J7">
            <v>37.080000000000005</v>
          </cell>
          <cell r="K7">
            <v>0.60000000000000009</v>
          </cell>
        </row>
        <row r="8">
          <cell r="B8">
            <v>24.612499999999997</v>
          </cell>
          <cell r="C8">
            <v>28.8</v>
          </cell>
          <cell r="D8">
            <v>21.8</v>
          </cell>
          <cell r="E8">
            <v>72.583333333333329</v>
          </cell>
          <cell r="F8">
            <v>95</v>
          </cell>
          <cell r="G8">
            <v>46</v>
          </cell>
          <cell r="H8">
            <v>10.08</v>
          </cell>
          <cell r="I8" t="str">
            <v>NO</v>
          </cell>
          <cell r="J8">
            <v>24.12</v>
          </cell>
          <cell r="K8">
            <v>0</v>
          </cell>
        </row>
        <row r="9">
          <cell r="B9">
            <v>23.866666666666664</v>
          </cell>
          <cell r="C9">
            <v>28.9</v>
          </cell>
          <cell r="D9">
            <v>18</v>
          </cell>
          <cell r="E9">
            <v>64.125</v>
          </cell>
          <cell r="F9">
            <v>80</v>
          </cell>
          <cell r="G9">
            <v>53</v>
          </cell>
          <cell r="H9">
            <v>12.6</v>
          </cell>
          <cell r="I9" t="str">
            <v>O</v>
          </cell>
          <cell r="J9">
            <v>26.28</v>
          </cell>
          <cell r="K9">
            <v>0</v>
          </cell>
        </row>
        <row r="10">
          <cell r="B10">
            <v>24.770833333333332</v>
          </cell>
          <cell r="C10">
            <v>30.7</v>
          </cell>
          <cell r="D10">
            <v>20.3</v>
          </cell>
          <cell r="E10">
            <v>62.666666666666664</v>
          </cell>
          <cell r="F10">
            <v>80</v>
          </cell>
          <cell r="G10">
            <v>38</v>
          </cell>
          <cell r="H10">
            <v>15.48</v>
          </cell>
          <cell r="I10" t="str">
            <v>SO</v>
          </cell>
          <cell r="J10">
            <v>36</v>
          </cell>
          <cell r="K10">
            <v>0</v>
          </cell>
        </row>
        <row r="11">
          <cell r="B11">
            <v>23.833333333333332</v>
          </cell>
          <cell r="C11">
            <v>31.4</v>
          </cell>
          <cell r="D11">
            <v>18.2</v>
          </cell>
          <cell r="E11">
            <v>65.541666666666671</v>
          </cell>
          <cell r="F11">
            <v>85</v>
          </cell>
          <cell r="G11">
            <v>41</v>
          </cell>
          <cell r="H11">
            <v>14.76</v>
          </cell>
          <cell r="I11" t="str">
            <v>SO</v>
          </cell>
          <cell r="J11">
            <v>34.92</v>
          </cell>
          <cell r="K11">
            <v>0</v>
          </cell>
        </row>
        <row r="12">
          <cell r="B12">
            <v>26.591666666666665</v>
          </cell>
          <cell r="C12">
            <v>34.5</v>
          </cell>
          <cell r="D12">
            <v>19.7</v>
          </cell>
          <cell r="E12">
            <v>60.708333333333336</v>
          </cell>
          <cell r="F12">
            <v>93</v>
          </cell>
          <cell r="G12">
            <v>29</v>
          </cell>
          <cell r="H12">
            <v>12.24</v>
          </cell>
          <cell r="I12" t="str">
            <v>O</v>
          </cell>
          <cell r="J12">
            <v>29.16</v>
          </cell>
          <cell r="K12">
            <v>0</v>
          </cell>
        </row>
        <row r="13">
          <cell r="B13">
            <v>28.395833333333332</v>
          </cell>
          <cell r="C13">
            <v>38.5</v>
          </cell>
          <cell r="D13">
            <v>20</v>
          </cell>
          <cell r="E13">
            <v>56.625</v>
          </cell>
          <cell r="F13">
            <v>91</v>
          </cell>
          <cell r="G13">
            <v>25</v>
          </cell>
          <cell r="H13">
            <v>12.6</v>
          </cell>
          <cell r="I13" t="str">
            <v>NO</v>
          </cell>
          <cell r="J13">
            <v>33.840000000000003</v>
          </cell>
          <cell r="K13">
            <v>0</v>
          </cell>
        </row>
        <row r="14">
          <cell r="B14">
            <v>30.425000000000001</v>
          </cell>
          <cell r="C14">
            <v>37.9</v>
          </cell>
          <cell r="D14">
            <v>24.1</v>
          </cell>
          <cell r="E14">
            <v>57.25</v>
          </cell>
          <cell r="F14">
            <v>93</v>
          </cell>
          <cell r="G14">
            <v>28</v>
          </cell>
          <cell r="H14">
            <v>13.68</v>
          </cell>
          <cell r="I14" t="str">
            <v>L</v>
          </cell>
          <cell r="J14">
            <v>36</v>
          </cell>
          <cell r="K14">
            <v>2.6</v>
          </cell>
        </row>
        <row r="15">
          <cell r="B15">
            <v>29.954166666666676</v>
          </cell>
          <cell r="C15">
            <v>38.6</v>
          </cell>
          <cell r="D15">
            <v>24.7</v>
          </cell>
          <cell r="E15">
            <v>58.708333333333336</v>
          </cell>
          <cell r="F15">
            <v>84</v>
          </cell>
          <cell r="G15">
            <v>28</v>
          </cell>
          <cell r="H15">
            <v>17.28</v>
          </cell>
          <cell r="I15" t="str">
            <v>NE</v>
          </cell>
          <cell r="J15">
            <v>39.24</v>
          </cell>
          <cell r="K15">
            <v>0</v>
          </cell>
        </row>
        <row r="16">
          <cell r="B16">
            <v>25.933333333333337</v>
          </cell>
          <cell r="C16">
            <v>30.6</v>
          </cell>
          <cell r="D16">
            <v>22.4</v>
          </cell>
          <cell r="E16">
            <v>66.375</v>
          </cell>
          <cell r="F16">
            <v>80</v>
          </cell>
          <cell r="G16">
            <v>52</v>
          </cell>
          <cell r="H16">
            <v>15.840000000000002</v>
          </cell>
          <cell r="I16" t="str">
            <v>N</v>
          </cell>
          <cell r="J16">
            <v>38.880000000000003</v>
          </cell>
          <cell r="K16">
            <v>0</v>
          </cell>
        </row>
        <row r="17">
          <cell r="B17">
            <v>27.220833333333335</v>
          </cell>
          <cell r="C17">
            <v>34.799999999999997</v>
          </cell>
          <cell r="D17">
            <v>20.7</v>
          </cell>
          <cell r="E17">
            <v>60.875</v>
          </cell>
          <cell r="F17">
            <v>97</v>
          </cell>
          <cell r="G17">
            <v>28</v>
          </cell>
          <cell r="H17">
            <v>9.3600000000000012</v>
          </cell>
          <cell r="I17" t="str">
            <v>O</v>
          </cell>
          <cell r="J17">
            <v>23.040000000000003</v>
          </cell>
          <cell r="K17">
            <v>0</v>
          </cell>
        </row>
        <row r="18">
          <cell r="B18">
            <v>27.804166666666664</v>
          </cell>
          <cell r="C18">
            <v>35.4</v>
          </cell>
          <cell r="D18">
            <v>21.2</v>
          </cell>
          <cell r="E18">
            <v>51.875</v>
          </cell>
          <cell r="F18">
            <v>79</v>
          </cell>
          <cell r="G18">
            <v>32</v>
          </cell>
          <cell r="H18">
            <v>14.4</v>
          </cell>
          <cell r="I18" t="str">
            <v>SO</v>
          </cell>
          <cell r="J18">
            <v>30.240000000000002</v>
          </cell>
          <cell r="K18">
            <v>0</v>
          </cell>
        </row>
        <row r="19">
          <cell r="B19">
            <v>29.708333333333332</v>
          </cell>
          <cell r="C19">
            <v>37.799999999999997</v>
          </cell>
          <cell r="D19">
            <v>20.7</v>
          </cell>
          <cell r="E19">
            <v>53.375</v>
          </cell>
          <cell r="F19">
            <v>93</v>
          </cell>
          <cell r="G19">
            <v>26</v>
          </cell>
          <cell r="H19">
            <v>18</v>
          </cell>
          <cell r="I19" t="str">
            <v>SE</v>
          </cell>
          <cell r="J19">
            <v>40.32</v>
          </cell>
          <cell r="K19">
            <v>0</v>
          </cell>
        </row>
        <row r="20">
          <cell r="B20">
            <v>24.737500000000001</v>
          </cell>
          <cell r="C20">
            <v>28.1</v>
          </cell>
          <cell r="D20">
            <v>21.4</v>
          </cell>
          <cell r="E20">
            <v>74.333333333333329</v>
          </cell>
          <cell r="F20">
            <v>96</v>
          </cell>
          <cell r="G20">
            <v>55</v>
          </cell>
          <cell r="H20">
            <v>12.6</v>
          </cell>
          <cell r="I20" t="str">
            <v>N</v>
          </cell>
          <cell r="J20">
            <v>33.480000000000004</v>
          </cell>
          <cell r="K20">
            <v>20.2</v>
          </cell>
        </row>
        <row r="21">
          <cell r="B21">
            <v>26.13333333333334</v>
          </cell>
          <cell r="C21">
            <v>33</v>
          </cell>
          <cell r="D21">
            <v>21.2</v>
          </cell>
          <cell r="E21">
            <v>73.833333333333329</v>
          </cell>
          <cell r="F21">
            <v>97</v>
          </cell>
          <cell r="G21">
            <v>40</v>
          </cell>
          <cell r="H21">
            <v>6.84</v>
          </cell>
          <cell r="I21" t="str">
            <v>SO</v>
          </cell>
          <cell r="J21">
            <v>17.64</v>
          </cell>
          <cell r="K21">
            <v>0</v>
          </cell>
        </row>
        <row r="22">
          <cell r="B22">
            <v>27.125</v>
          </cell>
          <cell r="C22">
            <v>35.1</v>
          </cell>
          <cell r="D22">
            <v>21.4</v>
          </cell>
          <cell r="E22">
            <v>66.458333333333329</v>
          </cell>
          <cell r="F22">
            <v>95</v>
          </cell>
          <cell r="G22">
            <v>34</v>
          </cell>
          <cell r="H22">
            <v>9</v>
          </cell>
          <cell r="I22" t="str">
            <v>S</v>
          </cell>
          <cell r="J22">
            <v>36.36</v>
          </cell>
          <cell r="K22">
            <v>0</v>
          </cell>
        </row>
        <row r="23">
          <cell r="B23">
            <v>26.649999999999995</v>
          </cell>
          <cell r="C23">
            <v>34.700000000000003</v>
          </cell>
          <cell r="D23">
            <v>21.1</v>
          </cell>
          <cell r="E23">
            <v>68.541666666666671</v>
          </cell>
          <cell r="F23">
            <v>94</v>
          </cell>
          <cell r="G23">
            <v>36</v>
          </cell>
          <cell r="H23">
            <v>17.64</v>
          </cell>
          <cell r="I23" t="str">
            <v>NO</v>
          </cell>
          <cell r="J23">
            <v>63.72</v>
          </cell>
          <cell r="K23">
            <v>6</v>
          </cell>
        </row>
        <row r="24">
          <cell r="B24">
            <v>26.541666666666668</v>
          </cell>
          <cell r="C24">
            <v>35.1</v>
          </cell>
          <cell r="D24">
            <v>22.8</v>
          </cell>
          <cell r="E24">
            <v>69.791666666666671</v>
          </cell>
          <cell r="F24">
            <v>91</v>
          </cell>
          <cell r="G24">
            <v>36</v>
          </cell>
          <cell r="H24">
            <v>14.04</v>
          </cell>
          <cell r="I24" t="str">
            <v>O</v>
          </cell>
          <cell r="J24">
            <v>51.480000000000004</v>
          </cell>
          <cell r="K24">
            <v>0.2</v>
          </cell>
        </row>
        <row r="25">
          <cell r="B25">
            <v>24.370833333333337</v>
          </cell>
          <cell r="C25">
            <v>32.5</v>
          </cell>
          <cell r="D25">
            <v>21.7</v>
          </cell>
          <cell r="E25">
            <v>79.625</v>
          </cell>
          <cell r="F25">
            <v>94</v>
          </cell>
          <cell r="G25">
            <v>42</v>
          </cell>
          <cell r="H25">
            <v>14.04</v>
          </cell>
          <cell r="I25" t="str">
            <v>NE</v>
          </cell>
          <cell r="J25">
            <v>32.76</v>
          </cell>
          <cell r="K25">
            <v>1</v>
          </cell>
        </row>
        <row r="26">
          <cell r="B26">
            <v>24.941666666666666</v>
          </cell>
          <cell r="C26">
            <v>31.7</v>
          </cell>
          <cell r="D26">
            <v>21.4</v>
          </cell>
          <cell r="E26">
            <v>76.041666666666671</v>
          </cell>
          <cell r="F26">
            <v>96</v>
          </cell>
          <cell r="G26">
            <v>43</v>
          </cell>
          <cell r="H26">
            <v>11.16</v>
          </cell>
          <cell r="I26" t="str">
            <v>N</v>
          </cell>
          <cell r="J26">
            <v>25.92</v>
          </cell>
          <cell r="K26">
            <v>1</v>
          </cell>
        </row>
        <row r="27">
          <cell r="B27">
            <v>24.754166666666666</v>
          </cell>
          <cell r="C27">
            <v>30.9</v>
          </cell>
          <cell r="D27">
            <v>19.899999999999999</v>
          </cell>
          <cell r="E27">
            <v>72.75</v>
          </cell>
          <cell r="F27">
            <v>97</v>
          </cell>
          <cell r="G27">
            <v>43</v>
          </cell>
          <cell r="H27">
            <v>12.24</v>
          </cell>
          <cell r="I27" t="str">
            <v>O</v>
          </cell>
          <cell r="J27">
            <v>25.92</v>
          </cell>
          <cell r="K27">
            <v>0</v>
          </cell>
        </row>
        <row r="28">
          <cell r="B28">
            <v>25.233333333333334</v>
          </cell>
          <cell r="C28">
            <v>33.200000000000003</v>
          </cell>
          <cell r="D28">
            <v>19.7</v>
          </cell>
          <cell r="E28">
            <v>69.416666666666671</v>
          </cell>
          <cell r="F28">
            <v>94</v>
          </cell>
          <cell r="G28">
            <v>40</v>
          </cell>
          <cell r="H28">
            <v>12.24</v>
          </cell>
          <cell r="I28" t="str">
            <v>O</v>
          </cell>
          <cell r="J28">
            <v>37.440000000000005</v>
          </cell>
          <cell r="K28">
            <v>0</v>
          </cell>
        </row>
        <row r="29">
          <cell r="B29">
            <v>26.870833333333334</v>
          </cell>
          <cell r="C29">
            <v>34.200000000000003</v>
          </cell>
          <cell r="D29">
            <v>21.4</v>
          </cell>
          <cell r="E29">
            <v>66.541666666666671</v>
          </cell>
          <cell r="F29">
            <v>95</v>
          </cell>
          <cell r="G29">
            <v>35</v>
          </cell>
          <cell r="H29">
            <v>14.4</v>
          </cell>
          <cell r="I29" t="str">
            <v>SE</v>
          </cell>
          <cell r="J29">
            <v>30.240000000000002</v>
          </cell>
          <cell r="K29">
            <v>0</v>
          </cell>
        </row>
        <row r="30">
          <cell r="B30">
            <v>27.099999999999994</v>
          </cell>
          <cell r="C30">
            <v>34.5</v>
          </cell>
          <cell r="D30">
            <v>21.2</v>
          </cell>
          <cell r="E30">
            <v>64.875</v>
          </cell>
          <cell r="F30">
            <v>95</v>
          </cell>
          <cell r="G30">
            <v>29</v>
          </cell>
          <cell r="H30">
            <v>9.3600000000000012</v>
          </cell>
          <cell r="I30" t="str">
            <v>SO</v>
          </cell>
          <cell r="J30">
            <v>21.96</v>
          </cell>
          <cell r="K30">
            <v>0</v>
          </cell>
        </row>
        <row r="31">
          <cell r="B31">
            <v>27.216666666666665</v>
          </cell>
          <cell r="C31">
            <v>35.799999999999997</v>
          </cell>
          <cell r="D31">
            <v>18.100000000000001</v>
          </cell>
          <cell r="E31">
            <v>56.041666666666664</v>
          </cell>
          <cell r="F31">
            <v>94</v>
          </cell>
          <cell r="G31">
            <v>25</v>
          </cell>
          <cell r="H31">
            <v>10.8</v>
          </cell>
          <cell r="I31" t="str">
            <v>NO</v>
          </cell>
          <cell r="J31">
            <v>26.28</v>
          </cell>
          <cell r="K31">
            <v>0</v>
          </cell>
        </row>
        <row r="32">
          <cell r="B32">
            <v>29.083333333333329</v>
          </cell>
          <cell r="C32">
            <v>38.200000000000003</v>
          </cell>
          <cell r="D32">
            <v>20.5</v>
          </cell>
          <cell r="E32">
            <v>51.708333333333336</v>
          </cell>
          <cell r="F32">
            <v>91</v>
          </cell>
          <cell r="G32">
            <v>18</v>
          </cell>
          <cell r="H32">
            <v>7.9200000000000008</v>
          </cell>
          <cell r="I32" t="str">
            <v>SO</v>
          </cell>
          <cell r="J32">
            <v>20.16</v>
          </cell>
          <cell r="K32">
            <v>0</v>
          </cell>
        </row>
        <row r="33">
          <cell r="B33">
            <v>29.045833333333331</v>
          </cell>
          <cell r="C33">
            <v>39.6</v>
          </cell>
          <cell r="D33">
            <v>20.9</v>
          </cell>
          <cell r="E33">
            <v>56.333333333333336</v>
          </cell>
          <cell r="F33">
            <v>91</v>
          </cell>
          <cell r="G33">
            <v>20</v>
          </cell>
          <cell r="H33">
            <v>18.36</v>
          </cell>
          <cell r="I33" t="str">
            <v>SE</v>
          </cell>
          <cell r="J33">
            <v>42.84</v>
          </cell>
          <cell r="K33">
            <v>2.6</v>
          </cell>
        </row>
        <row r="34">
          <cell r="B34">
            <v>27.083333333333339</v>
          </cell>
          <cell r="C34">
            <v>35.9</v>
          </cell>
          <cell r="D34">
            <v>21.8</v>
          </cell>
          <cell r="E34">
            <v>70</v>
          </cell>
          <cell r="F34">
            <v>94</v>
          </cell>
          <cell r="G34">
            <v>37</v>
          </cell>
          <cell r="H34">
            <v>7.9200000000000008</v>
          </cell>
          <cell r="I34" t="str">
            <v>O</v>
          </cell>
          <cell r="J34">
            <v>30.6</v>
          </cell>
          <cell r="K34">
            <v>8</v>
          </cell>
        </row>
        <row r="35">
          <cell r="I35" t="str">
            <v>O</v>
          </cell>
        </row>
      </sheetData>
      <sheetData sheetId="11">
        <row r="5">
          <cell r="B5" t="str">
            <v>*</v>
          </cell>
        </row>
      </sheetData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23.033333333333331</v>
          </cell>
          <cell r="C5">
            <v>30.5</v>
          </cell>
          <cell r="D5">
            <v>19.899999999999999</v>
          </cell>
          <cell r="E5">
            <v>77.833333333333329</v>
          </cell>
          <cell r="F5">
            <v>93</v>
          </cell>
          <cell r="G5">
            <v>42</v>
          </cell>
          <cell r="H5">
            <v>19.079999999999998</v>
          </cell>
          <cell r="I5" t="str">
            <v>N</v>
          </cell>
          <cell r="J5">
            <v>32.76</v>
          </cell>
          <cell r="K5">
            <v>14</v>
          </cell>
        </row>
        <row r="6">
          <cell r="B6">
            <v>22.708333333333332</v>
          </cell>
          <cell r="C6">
            <v>30.3</v>
          </cell>
          <cell r="D6">
            <v>19.8</v>
          </cell>
          <cell r="E6">
            <v>80.75</v>
          </cell>
          <cell r="F6">
            <v>96</v>
          </cell>
          <cell r="G6">
            <v>49</v>
          </cell>
          <cell r="H6">
            <v>23.040000000000003</v>
          </cell>
          <cell r="I6" t="str">
            <v>N</v>
          </cell>
          <cell r="J6">
            <v>51.12</v>
          </cell>
          <cell r="K6">
            <v>10.799999999999999</v>
          </cell>
        </row>
        <row r="7">
          <cell r="B7">
            <v>23.266666666666662</v>
          </cell>
          <cell r="C7">
            <v>30.1</v>
          </cell>
          <cell r="D7">
            <v>20.2</v>
          </cell>
          <cell r="E7">
            <v>81.375</v>
          </cell>
          <cell r="F7">
            <v>96</v>
          </cell>
          <cell r="G7">
            <v>51</v>
          </cell>
          <cell r="H7">
            <v>23.400000000000002</v>
          </cell>
          <cell r="I7" t="str">
            <v>N</v>
          </cell>
          <cell r="J7">
            <v>37.080000000000005</v>
          </cell>
          <cell r="K7">
            <v>0</v>
          </cell>
        </row>
        <row r="8">
          <cell r="B8">
            <v>22.125</v>
          </cell>
          <cell r="C8">
            <v>27.1</v>
          </cell>
          <cell r="D8">
            <v>19.5</v>
          </cell>
          <cell r="E8">
            <v>87.541666666666671</v>
          </cell>
          <cell r="F8">
            <v>97</v>
          </cell>
          <cell r="G8">
            <v>62</v>
          </cell>
          <cell r="H8">
            <v>21.96</v>
          </cell>
          <cell r="I8" t="str">
            <v>N</v>
          </cell>
          <cell r="J8">
            <v>31.319999999999997</v>
          </cell>
          <cell r="K8">
            <v>13.000000000000002</v>
          </cell>
        </row>
        <row r="9">
          <cell r="B9">
            <v>23.670833333333334</v>
          </cell>
          <cell r="C9">
            <v>29.6</v>
          </cell>
          <cell r="D9">
            <v>18.600000000000001</v>
          </cell>
          <cell r="E9">
            <v>70.875</v>
          </cell>
          <cell r="F9">
            <v>97</v>
          </cell>
          <cell r="G9">
            <v>41</v>
          </cell>
          <cell r="H9">
            <v>20.88</v>
          </cell>
          <cell r="I9" t="str">
            <v>N</v>
          </cell>
          <cell r="J9">
            <v>32.76</v>
          </cell>
          <cell r="K9">
            <v>0</v>
          </cell>
        </row>
        <row r="10">
          <cell r="B10">
            <v>22.441666666666666</v>
          </cell>
          <cell r="C10">
            <v>28.7</v>
          </cell>
          <cell r="D10">
            <v>18.600000000000001</v>
          </cell>
          <cell r="E10">
            <v>76.416666666666671</v>
          </cell>
          <cell r="F10">
            <v>95</v>
          </cell>
          <cell r="G10">
            <v>43</v>
          </cell>
          <cell r="H10">
            <v>23.759999999999998</v>
          </cell>
          <cell r="I10" t="str">
            <v>N</v>
          </cell>
          <cell r="J10">
            <v>50.4</v>
          </cell>
          <cell r="K10">
            <v>8.6</v>
          </cell>
        </row>
        <row r="11">
          <cell r="B11">
            <v>22.729166666666668</v>
          </cell>
          <cell r="C11">
            <v>30.5</v>
          </cell>
          <cell r="D11">
            <v>17.2</v>
          </cell>
          <cell r="E11">
            <v>69.708333333333329</v>
          </cell>
          <cell r="F11">
            <v>93</v>
          </cell>
          <cell r="G11">
            <v>34</v>
          </cell>
          <cell r="H11">
            <v>16.559999999999999</v>
          </cell>
          <cell r="I11" t="str">
            <v>N</v>
          </cell>
          <cell r="J11">
            <v>28.8</v>
          </cell>
          <cell r="K11">
            <v>0</v>
          </cell>
        </row>
        <row r="12">
          <cell r="B12">
            <v>24.920833333333338</v>
          </cell>
          <cell r="C12">
            <v>32.299999999999997</v>
          </cell>
          <cell r="D12">
            <v>19.5</v>
          </cell>
          <cell r="E12">
            <v>67.666666666666671</v>
          </cell>
          <cell r="F12">
            <v>93</v>
          </cell>
          <cell r="G12">
            <v>34</v>
          </cell>
          <cell r="H12">
            <v>18</v>
          </cell>
          <cell r="I12" t="str">
            <v>N</v>
          </cell>
          <cell r="J12">
            <v>29.880000000000003</v>
          </cell>
          <cell r="K12">
            <v>0</v>
          </cell>
        </row>
        <row r="13">
          <cell r="B13">
            <v>26.379166666666666</v>
          </cell>
          <cell r="C13">
            <v>33.4</v>
          </cell>
          <cell r="D13">
            <v>20.6</v>
          </cell>
          <cell r="E13">
            <v>63.333333333333336</v>
          </cell>
          <cell r="F13">
            <v>89</v>
          </cell>
          <cell r="G13">
            <v>33</v>
          </cell>
          <cell r="H13">
            <v>20.16</v>
          </cell>
          <cell r="I13" t="str">
            <v>N</v>
          </cell>
          <cell r="J13">
            <v>34.56</v>
          </cell>
          <cell r="K13">
            <v>0</v>
          </cell>
        </row>
        <row r="14">
          <cell r="B14">
            <v>27.350000000000005</v>
          </cell>
          <cell r="C14">
            <v>34.4</v>
          </cell>
          <cell r="D14">
            <v>21.3</v>
          </cell>
          <cell r="E14">
            <v>58.833333333333336</v>
          </cell>
          <cell r="F14">
            <v>84</v>
          </cell>
          <cell r="G14">
            <v>35</v>
          </cell>
          <cell r="H14">
            <v>19.079999999999998</v>
          </cell>
          <cell r="I14" t="str">
            <v>N</v>
          </cell>
          <cell r="J14">
            <v>30.6</v>
          </cell>
          <cell r="K14">
            <v>0</v>
          </cell>
        </row>
        <row r="15">
          <cell r="B15">
            <v>26.729166666666668</v>
          </cell>
          <cell r="C15">
            <v>33.1</v>
          </cell>
          <cell r="D15">
            <v>21.3</v>
          </cell>
          <cell r="E15">
            <v>67.083333333333329</v>
          </cell>
          <cell r="F15">
            <v>87</v>
          </cell>
          <cell r="G15">
            <v>42</v>
          </cell>
          <cell r="H15">
            <v>27.36</v>
          </cell>
          <cell r="I15" t="str">
            <v>N</v>
          </cell>
          <cell r="J15">
            <v>54</v>
          </cell>
          <cell r="K15">
            <v>1.8</v>
          </cell>
        </row>
        <row r="16">
          <cell r="C16">
            <v>30.4</v>
          </cell>
          <cell r="D16">
            <v>19</v>
          </cell>
          <cell r="F16">
            <v>96</v>
          </cell>
          <cell r="G16">
            <v>48</v>
          </cell>
          <cell r="H16">
            <v>26.64</v>
          </cell>
          <cell r="I16" t="str">
            <v>N</v>
          </cell>
          <cell r="J16">
            <v>50.4</v>
          </cell>
          <cell r="K16">
            <v>4.2</v>
          </cell>
        </row>
        <row r="17">
          <cell r="B17">
            <v>23.565217391304348</v>
          </cell>
          <cell r="C17">
            <v>33.299999999999997</v>
          </cell>
          <cell r="D17">
            <v>19.899999999999999</v>
          </cell>
          <cell r="E17">
            <v>80.913043478260875</v>
          </cell>
          <cell r="F17">
            <v>98</v>
          </cell>
          <cell r="G17">
            <v>38</v>
          </cell>
          <cell r="H17">
            <v>32.04</v>
          </cell>
          <cell r="I17" t="str">
            <v>N</v>
          </cell>
          <cell r="J17">
            <v>56.16</v>
          </cell>
          <cell r="K17">
            <v>0.6</v>
          </cell>
        </row>
        <row r="18">
          <cell r="B18">
            <v>25.591666666666665</v>
          </cell>
          <cell r="C18">
            <v>33</v>
          </cell>
          <cell r="D18">
            <v>19.399999999999999</v>
          </cell>
          <cell r="E18">
            <v>65.375</v>
          </cell>
          <cell r="F18">
            <v>93</v>
          </cell>
          <cell r="G18">
            <v>34</v>
          </cell>
          <cell r="H18">
            <v>19.079999999999998</v>
          </cell>
          <cell r="I18" t="str">
            <v>N</v>
          </cell>
          <cell r="J18">
            <v>56.519999999999996</v>
          </cell>
          <cell r="K18">
            <v>26.8</v>
          </cell>
        </row>
        <row r="19">
          <cell r="B19">
            <v>25.974999999999998</v>
          </cell>
          <cell r="C19">
            <v>33.1</v>
          </cell>
          <cell r="D19">
            <v>20.6</v>
          </cell>
          <cell r="E19">
            <v>65.083333333333329</v>
          </cell>
          <cell r="F19">
            <v>89</v>
          </cell>
          <cell r="G19">
            <v>35</v>
          </cell>
          <cell r="H19">
            <v>27</v>
          </cell>
          <cell r="I19" t="str">
            <v>N</v>
          </cell>
          <cell r="J19">
            <v>46.080000000000005</v>
          </cell>
          <cell r="K19">
            <v>0.8</v>
          </cell>
        </row>
        <row r="20">
          <cell r="B20">
            <v>23.441666666666666</v>
          </cell>
          <cell r="C20">
            <v>29.6</v>
          </cell>
          <cell r="D20">
            <v>19.2</v>
          </cell>
          <cell r="E20">
            <v>77.375</v>
          </cell>
          <cell r="F20">
            <v>94</v>
          </cell>
          <cell r="G20">
            <v>50</v>
          </cell>
          <cell r="H20">
            <v>25.2</v>
          </cell>
          <cell r="I20" t="str">
            <v>N</v>
          </cell>
          <cell r="J20">
            <v>40.680000000000007</v>
          </cell>
          <cell r="K20">
            <v>5.2</v>
          </cell>
        </row>
        <row r="21">
          <cell r="B21">
            <v>22.92916666666666</v>
          </cell>
          <cell r="C21">
            <v>31</v>
          </cell>
          <cell r="D21">
            <v>18.2</v>
          </cell>
          <cell r="E21">
            <v>78.625</v>
          </cell>
          <cell r="F21">
            <v>96</v>
          </cell>
          <cell r="G21">
            <v>41</v>
          </cell>
          <cell r="H21">
            <v>19.440000000000001</v>
          </cell>
          <cell r="I21" t="str">
            <v>N</v>
          </cell>
          <cell r="J21">
            <v>32.4</v>
          </cell>
          <cell r="K21">
            <v>4</v>
          </cell>
        </row>
        <row r="22">
          <cell r="B22">
            <v>23.125</v>
          </cell>
          <cell r="C22">
            <v>30.9</v>
          </cell>
          <cell r="D22">
            <v>19.899999999999999</v>
          </cell>
          <cell r="E22">
            <v>79.5</v>
          </cell>
          <cell r="F22">
            <v>94</v>
          </cell>
          <cell r="G22">
            <v>45</v>
          </cell>
          <cell r="H22">
            <v>34.56</v>
          </cell>
          <cell r="I22" t="str">
            <v>N</v>
          </cell>
          <cell r="J22">
            <v>48.24</v>
          </cell>
          <cell r="K22">
            <v>0.8</v>
          </cell>
        </row>
        <row r="23">
          <cell r="B23">
            <v>24.175000000000001</v>
          </cell>
          <cell r="C23">
            <v>32.4</v>
          </cell>
          <cell r="D23">
            <v>19.8</v>
          </cell>
          <cell r="E23">
            <v>72.75</v>
          </cell>
          <cell r="F23">
            <v>93</v>
          </cell>
          <cell r="G23">
            <v>38</v>
          </cell>
          <cell r="H23">
            <v>30.96</v>
          </cell>
          <cell r="I23" t="str">
            <v>N</v>
          </cell>
          <cell r="J23">
            <v>78.12</v>
          </cell>
          <cell r="K23">
            <v>9.1999999999999993</v>
          </cell>
        </row>
        <row r="24">
          <cell r="B24">
            <v>24.283333333333328</v>
          </cell>
          <cell r="C24">
            <v>30</v>
          </cell>
          <cell r="D24">
            <v>20.100000000000001</v>
          </cell>
          <cell r="E24">
            <v>72.916666666666671</v>
          </cell>
          <cell r="F24">
            <v>90</v>
          </cell>
          <cell r="G24">
            <v>49</v>
          </cell>
          <cell r="H24">
            <v>23.759999999999998</v>
          </cell>
          <cell r="I24" t="str">
            <v>N</v>
          </cell>
          <cell r="J24">
            <v>47.88</v>
          </cell>
          <cell r="K24">
            <v>0</v>
          </cell>
        </row>
        <row r="25">
          <cell r="B25">
            <v>22.729166666666668</v>
          </cell>
          <cell r="C25">
            <v>31</v>
          </cell>
          <cell r="D25">
            <v>19.7</v>
          </cell>
          <cell r="E25">
            <v>80.541666666666671</v>
          </cell>
          <cell r="F25">
            <v>95</v>
          </cell>
          <cell r="G25">
            <v>46</v>
          </cell>
          <cell r="H25">
            <v>21.240000000000002</v>
          </cell>
          <cell r="I25" t="str">
            <v>N</v>
          </cell>
          <cell r="J25">
            <v>42.12</v>
          </cell>
          <cell r="K25">
            <v>16</v>
          </cell>
        </row>
        <row r="26">
          <cell r="B26">
            <v>22.195833333333326</v>
          </cell>
          <cell r="C26">
            <v>27.5</v>
          </cell>
          <cell r="D26">
            <v>19.100000000000001</v>
          </cell>
          <cell r="E26">
            <v>83.875</v>
          </cell>
          <cell r="F26">
            <v>97</v>
          </cell>
          <cell r="G26">
            <v>57</v>
          </cell>
          <cell r="H26">
            <v>15.120000000000001</v>
          </cell>
          <cell r="I26" t="str">
            <v>N</v>
          </cell>
          <cell r="J26">
            <v>32.4</v>
          </cell>
          <cell r="K26">
            <v>0.60000000000000009</v>
          </cell>
        </row>
        <row r="27">
          <cell r="B27">
            <v>23.429166666666664</v>
          </cell>
          <cell r="C27">
            <v>30.7</v>
          </cell>
          <cell r="D27">
            <v>20.2</v>
          </cell>
          <cell r="E27">
            <v>80</v>
          </cell>
          <cell r="F27">
            <v>96</v>
          </cell>
          <cell r="G27">
            <v>44</v>
          </cell>
          <cell r="H27">
            <v>23.040000000000003</v>
          </cell>
          <cell r="I27" t="str">
            <v>N</v>
          </cell>
          <cell r="J27">
            <v>49.680000000000007</v>
          </cell>
          <cell r="K27">
            <v>4.2</v>
          </cell>
        </row>
        <row r="28">
          <cell r="B28">
            <v>22.070833333333336</v>
          </cell>
          <cell r="C28">
            <v>28.2</v>
          </cell>
          <cell r="D28">
            <v>18.8</v>
          </cell>
          <cell r="E28">
            <v>84.666666666666671</v>
          </cell>
          <cell r="F28">
            <v>96</v>
          </cell>
          <cell r="G28">
            <v>57</v>
          </cell>
          <cell r="H28">
            <v>23.040000000000003</v>
          </cell>
          <cell r="I28" t="str">
            <v>N</v>
          </cell>
          <cell r="J28">
            <v>42.84</v>
          </cell>
          <cell r="K28">
            <v>11</v>
          </cell>
        </row>
        <row r="29">
          <cell r="B29">
            <v>21.537499999999998</v>
          </cell>
          <cell r="C29">
            <v>25.9</v>
          </cell>
          <cell r="D29">
            <v>18.5</v>
          </cell>
          <cell r="E29">
            <v>86.208333333333329</v>
          </cell>
          <cell r="F29">
            <v>97</v>
          </cell>
          <cell r="G29">
            <v>66</v>
          </cell>
          <cell r="H29">
            <v>22.68</v>
          </cell>
          <cell r="I29" t="str">
            <v>N</v>
          </cell>
          <cell r="J29">
            <v>32.04</v>
          </cell>
          <cell r="K29">
            <v>18</v>
          </cell>
        </row>
        <row r="30">
          <cell r="B30">
            <v>23.679166666666664</v>
          </cell>
          <cell r="C30">
            <v>31.4</v>
          </cell>
          <cell r="D30">
            <v>18.5</v>
          </cell>
          <cell r="E30">
            <v>76</v>
          </cell>
          <cell r="F30">
            <v>98</v>
          </cell>
          <cell r="G30">
            <v>40</v>
          </cell>
          <cell r="H30">
            <v>25.56</v>
          </cell>
          <cell r="I30" t="str">
            <v>N</v>
          </cell>
          <cell r="J30">
            <v>38.519999999999996</v>
          </cell>
          <cell r="K30">
            <v>0</v>
          </cell>
        </row>
        <row r="31">
          <cell r="B31">
            <v>24.820833333333329</v>
          </cell>
          <cell r="C31">
            <v>32.5</v>
          </cell>
          <cell r="D31">
            <v>18.7</v>
          </cell>
          <cell r="E31">
            <v>67.875</v>
          </cell>
          <cell r="F31">
            <v>95</v>
          </cell>
          <cell r="G31">
            <v>30</v>
          </cell>
          <cell r="H31">
            <v>14.76</v>
          </cell>
          <cell r="I31" t="str">
            <v>N</v>
          </cell>
          <cell r="J31">
            <v>26.28</v>
          </cell>
          <cell r="K31">
            <v>0</v>
          </cell>
        </row>
        <row r="32">
          <cell r="B32">
            <v>26.579166666666666</v>
          </cell>
          <cell r="C32">
            <v>33.799999999999997</v>
          </cell>
          <cell r="D32">
            <v>18.899999999999999</v>
          </cell>
          <cell r="E32">
            <v>55</v>
          </cell>
          <cell r="F32">
            <v>91</v>
          </cell>
          <cell r="G32">
            <v>26</v>
          </cell>
          <cell r="H32">
            <v>17.64</v>
          </cell>
          <cell r="I32" t="str">
            <v>N</v>
          </cell>
          <cell r="J32">
            <v>24.840000000000003</v>
          </cell>
          <cell r="K32">
            <v>0</v>
          </cell>
        </row>
        <row r="33">
          <cell r="B33">
            <v>25.22608695652174</v>
          </cell>
          <cell r="C33">
            <v>33.1</v>
          </cell>
          <cell r="D33">
            <v>20.399999999999999</v>
          </cell>
          <cell r="E33">
            <v>68.956521739130437</v>
          </cell>
          <cell r="F33">
            <v>88</v>
          </cell>
          <cell r="G33">
            <v>38</v>
          </cell>
          <cell r="H33">
            <v>18.36</v>
          </cell>
          <cell r="I33" t="str">
            <v>N</v>
          </cell>
          <cell r="J33">
            <v>34.56</v>
          </cell>
          <cell r="K33">
            <v>0.4</v>
          </cell>
        </row>
        <row r="34">
          <cell r="B34">
            <v>24.458333333333339</v>
          </cell>
          <cell r="C34">
            <v>31.7</v>
          </cell>
          <cell r="D34">
            <v>20.2</v>
          </cell>
          <cell r="E34">
            <v>74.166666666666671</v>
          </cell>
          <cell r="F34">
            <v>94</v>
          </cell>
          <cell r="G34">
            <v>46</v>
          </cell>
          <cell r="H34">
            <v>29.880000000000003</v>
          </cell>
          <cell r="I34" t="str">
            <v>N</v>
          </cell>
          <cell r="J34">
            <v>50.04</v>
          </cell>
          <cell r="K34">
            <v>2</v>
          </cell>
        </row>
        <row r="35">
          <cell r="I35" t="str">
            <v>N</v>
          </cell>
        </row>
      </sheetData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25.433333333333334</v>
          </cell>
          <cell r="C5">
            <v>31.6</v>
          </cell>
          <cell r="D5">
            <v>22.1</v>
          </cell>
          <cell r="E5">
            <v>77.208333333333329</v>
          </cell>
          <cell r="F5">
            <v>92</v>
          </cell>
          <cell r="G5">
            <v>53</v>
          </cell>
          <cell r="H5">
            <v>15.120000000000001</v>
          </cell>
          <cell r="I5" t="str">
            <v>N</v>
          </cell>
          <cell r="J5">
            <v>35.64</v>
          </cell>
          <cell r="K5">
            <v>6.8</v>
          </cell>
        </row>
        <row r="6">
          <cell r="B6">
            <v>25.274999999999995</v>
          </cell>
          <cell r="C6">
            <v>33.4</v>
          </cell>
          <cell r="D6">
            <v>22.1</v>
          </cell>
          <cell r="E6">
            <v>78.916666666666671</v>
          </cell>
          <cell r="F6">
            <v>92</v>
          </cell>
          <cell r="G6">
            <v>42</v>
          </cell>
          <cell r="H6">
            <v>16.920000000000002</v>
          </cell>
          <cell r="I6" t="str">
            <v>L</v>
          </cell>
          <cell r="J6">
            <v>38.519999999999996</v>
          </cell>
          <cell r="K6">
            <v>2.2000000000000002</v>
          </cell>
        </row>
        <row r="7">
          <cell r="B7">
            <v>25.862500000000001</v>
          </cell>
          <cell r="C7">
            <v>31.9</v>
          </cell>
          <cell r="D7">
            <v>21.9</v>
          </cell>
          <cell r="E7">
            <v>74.166666666666671</v>
          </cell>
          <cell r="F7">
            <v>93</v>
          </cell>
          <cell r="G7">
            <v>46</v>
          </cell>
          <cell r="H7">
            <v>16.2</v>
          </cell>
          <cell r="I7" t="str">
            <v>O</v>
          </cell>
          <cell r="J7">
            <v>28.44</v>
          </cell>
          <cell r="K7">
            <v>0.4</v>
          </cell>
        </row>
        <row r="8">
          <cell r="B8">
            <v>25.966666666666669</v>
          </cell>
          <cell r="C8">
            <v>30.7</v>
          </cell>
          <cell r="D8">
            <v>22.5</v>
          </cell>
          <cell r="E8">
            <v>74.666666666666671</v>
          </cell>
          <cell r="F8">
            <v>93</v>
          </cell>
          <cell r="G8">
            <v>51</v>
          </cell>
          <cell r="H8">
            <v>16.559999999999999</v>
          </cell>
          <cell r="I8" t="str">
            <v>S</v>
          </cell>
          <cell r="J8">
            <v>36.72</v>
          </cell>
          <cell r="K8">
            <v>11.8</v>
          </cell>
        </row>
        <row r="9">
          <cell r="B9">
            <v>26.400000000000002</v>
          </cell>
          <cell r="C9">
            <v>33.5</v>
          </cell>
          <cell r="D9">
            <v>19.600000000000001</v>
          </cell>
          <cell r="E9">
            <v>58.541666666666664</v>
          </cell>
          <cell r="F9">
            <v>88</v>
          </cell>
          <cell r="G9">
            <v>20</v>
          </cell>
          <cell r="H9">
            <v>10.44</v>
          </cell>
          <cell r="I9" t="str">
            <v>S</v>
          </cell>
          <cell r="J9">
            <v>25.92</v>
          </cell>
          <cell r="K9">
            <v>0</v>
          </cell>
        </row>
        <row r="10">
          <cell r="B10">
            <v>26.962500000000006</v>
          </cell>
          <cell r="C10">
            <v>34.1</v>
          </cell>
          <cell r="D10">
            <v>20.6</v>
          </cell>
          <cell r="E10">
            <v>58.083333333333336</v>
          </cell>
          <cell r="F10">
            <v>88</v>
          </cell>
          <cell r="G10">
            <v>27</v>
          </cell>
          <cell r="H10">
            <v>11.879999999999999</v>
          </cell>
          <cell r="I10" t="str">
            <v>L</v>
          </cell>
          <cell r="J10">
            <v>27</v>
          </cell>
          <cell r="K10">
            <v>0</v>
          </cell>
        </row>
        <row r="11">
          <cell r="B11">
            <v>26.487500000000001</v>
          </cell>
          <cell r="C11">
            <v>33.799999999999997</v>
          </cell>
          <cell r="D11">
            <v>19.8</v>
          </cell>
          <cell r="E11">
            <v>60.375</v>
          </cell>
          <cell r="F11">
            <v>88</v>
          </cell>
          <cell r="G11">
            <v>31</v>
          </cell>
          <cell r="H11">
            <v>9.3600000000000012</v>
          </cell>
          <cell r="I11" t="str">
            <v>L</v>
          </cell>
          <cell r="J11">
            <v>24.12</v>
          </cell>
          <cell r="K11">
            <v>0</v>
          </cell>
        </row>
        <row r="12">
          <cell r="B12">
            <v>27.45</v>
          </cell>
          <cell r="C12">
            <v>35.1</v>
          </cell>
          <cell r="D12">
            <v>19.899999999999999</v>
          </cell>
          <cell r="E12">
            <v>61.375</v>
          </cell>
          <cell r="F12">
            <v>91</v>
          </cell>
          <cell r="G12">
            <v>31</v>
          </cell>
          <cell r="H12">
            <v>7.5600000000000005</v>
          </cell>
          <cell r="I12" t="str">
            <v>SE</v>
          </cell>
          <cell r="J12">
            <v>19.8</v>
          </cell>
          <cell r="K12">
            <v>0</v>
          </cell>
        </row>
        <row r="13">
          <cell r="B13">
            <v>28.470833333333331</v>
          </cell>
          <cell r="C13">
            <v>36.5</v>
          </cell>
          <cell r="D13">
            <v>21</v>
          </cell>
          <cell r="E13">
            <v>61.291666666666664</v>
          </cell>
          <cell r="F13">
            <v>92</v>
          </cell>
          <cell r="G13">
            <v>31</v>
          </cell>
          <cell r="H13">
            <v>13.68</v>
          </cell>
          <cell r="I13" t="str">
            <v>NO</v>
          </cell>
          <cell r="J13">
            <v>33.119999999999997</v>
          </cell>
          <cell r="K13">
            <v>0</v>
          </cell>
        </row>
        <row r="14">
          <cell r="B14">
            <v>29.945833333333329</v>
          </cell>
          <cell r="C14">
            <v>38.299999999999997</v>
          </cell>
          <cell r="D14">
            <v>22.7</v>
          </cell>
          <cell r="E14">
            <v>53.666666666666664</v>
          </cell>
          <cell r="F14">
            <v>84</v>
          </cell>
          <cell r="G14">
            <v>26</v>
          </cell>
          <cell r="H14">
            <v>12.6</v>
          </cell>
          <cell r="I14" t="str">
            <v>NO</v>
          </cell>
          <cell r="J14">
            <v>34.200000000000003</v>
          </cell>
          <cell r="K14">
            <v>0</v>
          </cell>
        </row>
        <row r="15">
          <cell r="B15">
            <v>29.808333333333337</v>
          </cell>
          <cell r="C15">
            <v>37.299999999999997</v>
          </cell>
          <cell r="D15">
            <v>22</v>
          </cell>
          <cell r="E15">
            <v>58.375</v>
          </cell>
          <cell r="F15">
            <v>89</v>
          </cell>
          <cell r="G15">
            <v>32</v>
          </cell>
          <cell r="H15">
            <v>27.36</v>
          </cell>
          <cell r="I15" t="str">
            <v>O</v>
          </cell>
          <cell r="J15">
            <v>50.4</v>
          </cell>
          <cell r="K15">
            <v>10</v>
          </cell>
        </row>
        <row r="16">
          <cell r="C16">
            <v>30.5</v>
          </cell>
          <cell r="D16">
            <v>21.4</v>
          </cell>
          <cell r="F16">
            <v>91</v>
          </cell>
          <cell r="G16">
            <v>56</v>
          </cell>
          <cell r="H16">
            <v>20.16</v>
          </cell>
          <cell r="I16" t="str">
            <v>NO</v>
          </cell>
          <cell r="J16">
            <v>51.84</v>
          </cell>
          <cell r="K16">
            <v>5.3999999999999995</v>
          </cell>
        </row>
        <row r="17">
          <cell r="B17">
            <v>26.458333333333332</v>
          </cell>
          <cell r="C17">
            <v>35</v>
          </cell>
          <cell r="D17">
            <v>21.1</v>
          </cell>
          <cell r="E17">
            <v>72.958333333333329</v>
          </cell>
          <cell r="F17">
            <v>94</v>
          </cell>
          <cell r="G17">
            <v>39</v>
          </cell>
          <cell r="H17">
            <v>11.520000000000001</v>
          </cell>
          <cell r="I17" t="str">
            <v>SE</v>
          </cell>
          <cell r="J17">
            <v>29.16</v>
          </cell>
          <cell r="K17">
            <v>0</v>
          </cell>
        </row>
        <row r="18">
          <cell r="B18">
            <v>28.812500000000004</v>
          </cell>
          <cell r="C18">
            <v>37</v>
          </cell>
          <cell r="D18">
            <v>21.9</v>
          </cell>
          <cell r="E18">
            <v>61.5</v>
          </cell>
          <cell r="F18">
            <v>91</v>
          </cell>
          <cell r="G18">
            <v>28</v>
          </cell>
          <cell r="H18">
            <v>10.44</v>
          </cell>
          <cell r="I18" t="str">
            <v>L</v>
          </cell>
          <cell r="J18">
            <v>21.240000000000002</v>
          </cell>
          <cell r="K18">
            <v>0</v>
          </cell>
        </row>
        <row r="19">
          <cell r="B19">
            <v>29.204166666666666</v>
          </cell>
          <cell r="C19">
            <v>36.6</v>
          </cell>
          <cell r="D19">
            <v>22.8</v>
          </cell>
          <cell r="E19">
            <v>58.625</v>
          </cell>
          <cell r="F19">
            <v>87</v>
          </cell>
          <cell r="G19">
            <v>34</v>
          </cell>
          <cell r="H19">
            <v>16.920000000000002</v>
          </cell>
          <cell r="I19" t="str">
            <v>N</v>
          </cell>
          <cell r="J19">
            <v>34.56</v>
          </cell>
          <cell r="K19">
            <v>0</v>
          </cell>
        </row>
        <row r="20">
          <cell r="B20">
            <v>24.179166666666664</v>
          </cell>
          <cell r="C20">
            <v>30.7</v>
          </cell>
          <cell r="D20">
            <v>20.7</v>
          </cell>
          <cell r="E20">
            <v>79.458333333333329</v>
          </cell>
          <cell r="F20">
            <v>93</v>
          </cell>
          <cell r="G20">
            <v>54</v>
          </cell>
          <cell r="H20">
            <v>14.76</v>
          </cell>
          <cell r="I20" t="str">
            <v>NE</v>
          </cell>
          <cell r="J20">
            <v>45.36</v>
          </cell>
          <cell r="K20">
            <v>5</v>
          </cell>
        </row>
        <row r="21">
          <cell r="B21">
            <v>25.512499999999999</v>
          </cell>
          <cell r="C21">
            <v>33.9</v>
          </cell>
          <cell r="D21">
            <v>19.7</v>
          </cell>
          <cell r="E21">
            <v>72.458333333333329</v>
          </cell>
          <cell r="F21">
            <v>94</v>
          </cell>
          <cell r="G21">
            <v>37</v>
          </cell>
          <cell r="H21">
            <v>10.44</v>
          </cell>
          <cell r="I21" t="str">
            <v>O</v>
          </cell>
          <cell r="J21">
            <v>23.040000000000003</v>
          </cell>
          <cell r="K21">
            <v>0</v>
          </cell>
        </row>
        <row r="22">
          <cell r="B22">
            <v>27.3125</v>
          </cell>
          <cell r="C22">
            <v>36.299999999999997</v>
          </cell>
          <cell r="D22">
            <v>21.4</v>
          </cell>
          <cell r="E22">
            <v>67.666666666666671</v>
          </cell>
          <cell r="F22">
            <v>93</v>
          </cell>
          <cell r="G22">
            <v>32</v>
          </cell>
          <cell r="H22">
            <v>20.52</v>
          </cell>
          <cell r="I22" t="str">
            <v>L</v>
          </cell>
          <cell r="J22">
            <v>40.680000000000007</v>
          </cell>
          <cell r="K22">
            <v>0</v>
          </cell>
        </row>
        <row r="23">
          <cell r="B23">
            <v>28.845833333333335</v>
          </cell>
          <cell r="C23">
            <v>36.9</v>
          </cell>
          <cell r="D23">
            <v>22.7</v>
          </cell>
          <cell r="E23">
            <v>59.416666666666664</v>
          </cell>
          <cell r="F23">
            <v>89</v>
          </cell>
          <cell r="G23">
            <v>27</v>
          </cell>
          <cell r="H23">
            <v>12.96</v>
          </cell>
          <cell r="I23" t="str">
            <v>NO</v>
          </cell>
          <cell r="J23">
            <v>37.440000000000005</v>
          </cell>
          <cell r="K23">
            <v>0.4</v>
          </cell>
        </row>
        <row r="24">
          <cell r="B24">
            <v>28.679166666666671</v>
          </cell>
          <cell r="C24">
            <v>35.200000000000003</v>
          </cell>
          <cell r="D24">
            <v>23.5</v>
          </cell>
          <cell r="E24">
            <v>60.541666666666664</v>
          </cell>
          <cell r="F24">
            <v>87</v>
          </cell>
          <cell r="G24">
            <v>35</v>
          </cell>
          <cell r="H24">
            <v>12.24</v>
          </cell>
          <cell r="I24" t="str">
            <v>O</v>
          </cell>
          <cell r="J24">
            <v>32.76</v>
          </cell>
          <cell r="K24">
            <v>0</v>
          </cell>
        </row>
        <row r="25">
          <cell r="B25">
            <v>23.925000000000001</v>
          </cell>
          <cell r="C25">
            <v>30.4</v>
          </cell>
          <cell r="D25">
            <v>21.7</v>
          </cell>
          <cell r="E25">
            <v>83.291666666666671</v>
          </cell>
          <cell r="F25">
            <v>93</v>
          </cell>
          <cell r="G25">
            <v>56</v>
          </cell>
          <cell r="H25">
            <v>14.76</v>
          </cell>
          <cell r="I25" t="str">
            <v>O</v>
          </cell>
          <cell r="J25">
            <v>41.4</v>
          </cell>
          <cell r="K25">
            <v>40.6</v>
          </cell>
        </row>
        <row r="26">
          <cell r="B26">
            <v>24.579166666666666</v>
          </cell>
          <cell r="C26">
            <v>29.9</v>
          </cell>
          <cell r="D26">
            <v>21.6</v>
          </cell>
          <cell r="E26">
            <v>81.625</v>
          </cell>
          <cell r="F26">
            <v>94</v>
          </cell>
          <cell r="G26">
            <v>55</v>
          </cell>
          <cell r="H26">
            <v>13.32</v>
          </cell>
          <cell r="I26" t="str">
            <v>O</v>
          </cell>
          <cell r="J26">
            <v>34.200000000000003</v>
          </cell>
          <cell r="K26">
            <v>0</v>
          </cell>
        </row>
        <row r="27">
          <cell r="B27">
            <v>27.054166666666671</v>
          </cell>
          <cell r="C27">
            <v>33.9</v>
          </cell>
          <cell r="D27">
            <v>21.8</v>
          </cell>
          <cell r="E27">
            <v>71.25</v>
          </cell>
          <cell r="F27">
            <v>94</v>
          </cell>
          <cell r="G27">
            <v>38</v>
          </cell>
          <cell r="H27">
            <v>8.2799999999999994</v>
          </cell>
          <cell r="I27" t="str">
            <v>S</v>
          </cell>
          <cell r="J27">
            <v>34.92</v>
          </cell>
          <cell r="K27">
            <v>0</v>
          </cell>
        </row>
        <row r="28">
          <cell r="B28">
            <v>25.079166666666662</v>
          </cell>
          <cell r="C28">
            <v>29.7</v>
          </cell>
          <cell r="D28">
            <v>20.8</v>
          </cell>
          <cell r="E28">
            <v>75.916666666666671</v>
          </cell>
          <cell r="F28">
            <v>93</v>
          </cell>
          <cell r="G28">
            <v>60</v>
          </cell>
          <cell r="H28">
            <v>11.16</v>
          </cell>
          <cell r="I28" t="str">
            <v>L</v>
          </cell>
          <cell r="J28">
            <v>30.6</v>
          </cell>
          <cell r="K28">
            <v>0.2</v>
          </cell>
        </row>
        <row r="29">
          <cell r="B29">
            <v>25.391666666666666</v>
          </cell>
          <cell r="C29">
            <v>32.799999999999997</v>
          </cell>
          <cell r="D29">
            <v>20.6</v>
          </cell>
          <cell r="E29">
            <v>75.666666666666671</v>
          </cell>
          <cell r="F29">
            <v>93</v>
          </cell>
          <cell r="G29">
            <v>42</v>
          </cell>
          <cell r="H29">
            <v>12.24</v>
          </cell>
          <cell r="I29" t="str">
            <v>NE</v>
          </cell>
          <cell r="J29">
            <v>27</v>
          </cell>
          <cell r="K29">
            <v>3</v>
          </cell>
        </row>
        <row r="30">
          <cell r="B30">
            <v>26.754166666666659</v>
          </cell>
          <cell r="C30">
            <v>34.1</v>
          </cell>
          <cell r="D30">
            <v>20.7</v>
          </cell>
          <cell r="E30">
            <v>69.333333333333329</v>
          </cell>
          <cell r="F30">
            <v>94</v>
          </cell>
          <cell r="G30">
            <v>34</v>
          </cell>
          <cell r="H30">
            <v>7.5600000000000005</v>
          </cell>
          <cell r="I30" t="str">
            <v>L</v>
          </cell>
          <cell r="J30">
            <v>21.6</v>
          </cell>
          <cell r="K30">
            <v>0</v>
          </cell>
        </row>
        <row r="31">
          <cell r="B31">
            <v>26.966666666666669</v>
          </cell>
          <cell r="C31">
            <v>35.4</v>
          </cell>
          <cell r="D31">
            <v>20</v>
          </cell>
          <cell r="E31">
            <v>65.75</v>
          </cell>
          <cell r="F31">
            <v>93</v>
          </cell>
          <cell r="G31">
            <v>33</v>
          </cell>
          <cell r="H31">
            <v>11.16</v>
          </cell>
          <cell r="I31" t="str">
            <v>O</v>
          </cell>
          <cell r="J31">
            <v>28.44</v>
          </cell>
          <cell r="K31">
            <v>0</v>
          </cell>
        </row>
        <row r="32">
          <cell r="B32">
            <v>28.216666666666669</v>
          </cell>
          <cell r="C32">
            <v>36.5</v>
          </cell>
          <cell r="D32">
            <v>21</v>
          </cell>
          <cell r="E32">
            <v>62.875</v>
          </cell>
          <cell r="F32">
            <v>93</v>
          </cell>
          <cell r="G32">
            <v>26</v>
          </cell>
          <cell r="H32">
            <v>13.68</v>
          </cell>
          <cell r="I32" t="str">
            <v>O</v>
          </cell>
          <cell r="J32">
            <v>25.56</v>
          </cell>
          <cell r="K32">
            <v>0</v>
          </cell>
        </row>
        <row r="33">
          <cell r="B33">
            <v>28.608333333333331</v>
          </cell>
          <cell r="C33">
            <v>35.5</v>
          </cell>
          <cell r="D33">
            <v>22.2</v>
          </cell>
          <cell r="E33">
            <v>61.833333333333336</v>
          </cell>
          <cell r="F33">
            <v>91</v>
          </cell>
          <cell r="G33">
            <v>31</v>
          </cell>
          <cell r="H33">
            <v>12.96</v>
          </cell>
          <cell r="I33" t="str">
            <v>NO</v>
          </cell>
          <cell r="J33">
            <v>32.76</v>
          </cell>
          <cell r="K33">
            <v>0</v>
          </cell>
        </row>
        <row r="34">
          <cell r="B34">
            <v>27.866666666666664</v>
          </cell>
          <cell r="C34">
            <v>36.1</v>
          </cell>
          <cell r="D34">
            <v>22.8</v>
          </cell>
          <cell r="E34">
            <v>64.541666666666671</v>
          </cell>
          <cell r="F34">
            <v>85</v>
          </cell>
          <cell r="G34">
            <v>34</v>
          </cell>
          <cell r="H34">
            <v>12.24</v>
          </cell>
          <cell r="I34" t="str">
            <v>SE</v>
          </cell>
          <cell r="J34">
            <v>27.720000000000002</v>
          </cell>
          <cell r="K34">
            <v>0</v>
          </cell>
        </row>
        <row r="35">
          <cell r="I35" t="str">
            <v>O</v>
          </cell>
        </row>
      </sheetData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24.5</v>
          </cell>
          <cell r="C5">
            <v>31.4</v>
          </cell>
          <cell r="D5">
            <v>21.2</v>
          </cell>
          <cell r="E5">
            <v>74.583333333333329</v>
          </cell>
          <cell r="F5">
            <v>93</v>
          </cell>
          <cell r="G5">
            <v>43</v>
          </cell>
          <cell r="H5">
            <v>16.2</v>
          </cell>
          <cell r="I5" t="str">
            <v>NE</v>
          </cell>
          <cell r="J5">
            <v>38.519999999999996</v>
          </cell>
          <cell r="K5">
            <v>5.2</v>
          </cell>
        </row>
        <row r="6">
          <cell r="B6">
            <v>23.900000000000002</v>
          </cell>
          <cell r="C6">
            <v>28.7</v>
          </cell>
          <cell r="D6">
            <v>20.7</v>
          </cell>
          <cell r="E6">
            <v>82.375</v>
          </cell>
          <cell r="F6">
            <v>92</v>
          </cell>
          <cell r="G6">
            <v>57</v>
          </cell>
          <cell r="H6">
            <v>11.520000000000001</v>
          </cell>
          <cell r="I6" t="str">
            <v>NE</v>
          </cell>
          <cell r="J6">
            <v>53.28</v>
          </cell>
          <cell r="K6">
            <v>1.8</v>
          </cell>
        </row>
        <row r="7">
          <cell r="B7">
            <v>22.191666666666666</v>
          </cell>
          <cell r="C7">
            <v>24.3</v>
          </cell>
          <cell r="D7">
            <v>21.1</v>
          </cell>
          <cell r="E7">
            <v>90.375</v>
          </cell>
          <cell r="F7">
            <v>96</v>
          </cell>
          <cell r="G7">
            <v>79</v>
          </cell>
          <cell r="H7">
            <v>16.920000000000002</v>
          </cell>
          <cell r="I7" t="str">
            <v>S</v>
          </cell>
          <cell r="J7">
            <v>34.56</v>
          </cell>
          <cell r="K7">
            <v>13.200000000000001</v>
          </cell>
        </row>
        <row r="8">
          <cell r="B8">
            <v>21.479166666666668</v>
          </cell>
          <cell r="C8">
            <v>27.5</v>
          </cell>
          <cell r="D8">
            <v>15.8</v>
          </cell>
          <cell r="E8">
            <v>68.833333333333329</v>
          </cell>
          <cell r="F8">
            <v>93</v>
          </cell>
          <cell r="G8">
            <v>37</v>
          </cell>
          <cell r="H8">
            <v>20.16</v>
          </cell>
          <cell r="I8" t="str">
            <v>S</v>
          </cell>
          <cell r="J8">
            <v>41.04</v>
          </cell>
          <cell r="K8">
            <v>0</v>
          </cell>
        </row>
        <row r="9">
          <cell r="B9">
            <v>21.675000000000001</v>
          </cell>
          <cell r="C9">
            <v>29.6</v>
          </cell>
          <cell r="D9">
            <v>14.9</v>
          </cell>
          <cell r="E9">
            <v>69.25</v>
          </cell>
          <cell r="F9">
            <v>88</v>
          </cell>
          <cell r="G9">
            <v>40</v>
          </cell>
          <cell r="H9">
            <v>14.4</v>
          </cell>
          <cell r="I9" t="str">
            <v>S</v>
          </cell>
          <cell r="J9">
            <v>25.92</v>
          </cell>
          <cell r="K9">
            <v>0</v>
          </cell>
        </row>
        <row r="10">
          <cell r="B10">
            <v>23.145833333333329</v>
          </cell>
          <cell r="C10">
            <v>28.1</v>
          </cell>
          <cell r="D10">
            <v>18.3</v>
          </cell>
          <cell r="E10">
            <v>65.375</v>
          </cell>
          <cell r="F10">
            <v>86</v>
          </cell>
          <cell r="G10">
            <v>46</v>
          </cell>
          <cell r="H10">
            <v>24.48</v>
          </cell>
          <cell r="I10" t="str">
            <v>L</v>
          </cell>
          <cell r="J10">
            <v>41.4</v>
          </cell>
          <cell r="K10">
            <v>0</v>
          </cell>
        </row>
        <row r="11">
          <cell r="B11">
            <v>22.816666666666666</v>
          </cell>
          <cell r="C11">
            <v>29.1</v>
          </cell>
          <cell r="D11">
            <v>18.100000000000001</v>
          </cell>
          <cell r="E11">
            <v>66.958333333333329</v>
          </cell>
          <cell r="F11">
            <v>85</v>
          </cell>
          <cell r="G11">
            <v>47</v>
          </cell>
          <cell r="H11">
            <v>23.400000000000002</v>
          </cell>
          <cell r="I11" t="str">
            <v>NE</v>
          </cell>
          <cell r="J11">
            <v>40.680000000000007</v>
          </cell>
          <cell r="K11">
            <v>0</v>
          </cell>
        </row>
        <row r="12">
          <cell r="B12">
            <v>25.616666666666664</v>
          </cell>
          <cell r="C12">
            <v>33.1</v>
          </cell>
          <cell r="D12">
            <v>19</v>
          </cell>
          <cell r="E12">
            <v>60.958333333333336</v>
          </cell>
          <cell r="F12">
            <v>85</v>
          </cell>
          <cell r="G12">
            <v>31</v>
          </cell>
          <cell r="H12">
            <v>15.840000000000002</v>
          </cell>
          <cell r="I12" t="str">
            <v>NE</v>
          </cell>
          <cell r="J12">
            <v>34.92</v>
          </cell>
          <cell r="K12">
            <v>0</v>
          </cell>
        </row>
        <row r="13">
          <cell r="B13">
            <v>28.650000000000002</v>
          </cell>
          <cell r="C13">
            <v>36.299999999999997</v>
          </cell>
          <cell r="D13">
            <v>21.3</v>
          </cell>
          <cell r="E13">
            <v>52.208333333333336</v>
          </cell>
          <cell r="F13">
            <v>77</v>
          </cell>
          <cell r="G13">
            <v>30</v>
          </cell>
          <cell r="H13">
            <v>20.88</v>
          </cell>
          <cell r="I13" t="str">
            <v>N</v>
          </cell>
          <cell r="J13">
            <v>77.760000000000005</v>
          </cell>
          <cell r="K13">
            <v>0</v>
          </cell>
        </row>
        <row r="14">
          <cell r="B14">
            <v>29.150000000000002</v>
          </cell>
          <cell r="C14">
            <v>36.799999999999997</v>
          </cell>
          <cell r="D14">
            <v>22.3</v>
          </cell>
          <cell r="E14">
            <v>55.583333333333336</v>
          </cell>
          <cell r="F14">
            <v>84</v>
          </cell>
          <cell r="G14">
            <v>28</v>
          </cell>
          <cell r="H14">
            <v>30.240000000000002</v>
          </cell>
          <cell r="I14" t="str">
            <v>N</v>
          </cell>
          <cell r="J14">
            <v>64.08</v>
          </cell>
          <cell r="K14">
            <v>0</v>
          </cell>
        </row>
        <row r="15">
          <cell r="B15">
            <v>28.373913043478268</v>
          </cell>
          <cell r="C15">
            <v>36</v>
          </cell>
          <cell r="D15">
            <v>22.4</v>
          </cell>
          <cell r="E15">
            <v>58.217391304347828</v>
          </cell>
          <cell r="F15">
            <v>81</v>
          </cell>
          <cell r="G15">
            <v>30</v>
          </cell>
          <cell r="H15">
            <v>32.4</v>
          </cell>
          <cell r="I15" t="str">
            <v>N</v>
          </cell>
          <cell r="J15">
            <v>74.52</v>
          </cell>
          <cell r="K15">
            <v>0</v>
          </cell>
        </row>
        <row r="16">
          <cell r="C16">
            <v>30.7</v>
          </cell>
          <cell r="D16">
            <v>17.5</v>
          </cell>
          <cell r="F16">
            <v>91</v>
          </cell>
          <cell r="G16">
            <v>24</v>
          </cell>
          <cell r="H16">
            <v>15.840000000000002</v>
          </cell>
          <cell r="I16" t="str">
            <v>S</v>
          </cell>
          <cell r="J16">
            <v>32.76</v>
          </cell>
          <cell r="K16">
            <v>0.2</v>
          </cell>
        </row>
        <row r="17">
          <cell r="B17">
            <v>24.312500000000004</v>
          </cell>
          <cell r="C17">
            <v>32.200000000000003</v>
          </cell>
          <cell r="D17">
            <v>15.1</v>
          </cell>
          <cell r="E17">
            <v>47.125</v>
          </cell>
          <cell r="F17">
            <v>80</v>
          </cell>
          <cell r="G17">
            <v>22</v>
          </cell>
          <cell r="H17">
            <v>13.68</v>
          </cell>
          <cell r="I17" t="str">
            <v>S</v>
          </cell>
          <cell r="J17">
            <v>28.08</v>
          </cell>
          <cell r="K17">
            <v>0</v>
          </cell>
        </row>
        <row r="18">
          <cell r="B18">
            <v>26.55</v>
          </cell>
          <cell r="C18">
            <v>33.200000000000003</v>
          </cell>
          <cell r="D18">
            <v>20.100000000000001</v>
          </cell>
          <cell r="E18">
            <v>51</v>
          </cell>
          <cell r="F18">
            <v>70</v>
          </cell>
          <cell r="G18">
            <v>36</v>
          </cell>
          <cell r="H18">
            <v>19.079999999999998</v>
          </cell>
          <cell r="I18" t="str">
            <v>L</v>
          </cell>
          <cell r="J18">
            <v>36.36</v>
          </cell>
          <cell r="K18">
            <v>0</v>
          </cell>
        </row>
        <row r="19">
          <cell r="B19">
            <v>29.204166666666666</v>
          </cell>
          <cell r="C19">
            <v>37.4</v>
          </cell>
          <cell r="D19">
            <v>22.9</v>
          </cell>
          <cell r="E19">
            <v>49.708333333333336</v>
          </cell>
          <cell r="F19">
            <v>69</v>
          </cell>
          <cell r="G19">
            <v>26</v>
          </cell>
          <cell r="H19">
            <v>20.88</v>
          </cell>
          <cell r="I19" t="str">
            <v>NE</v>
          </cell>
          <cell r="J19">
            <v>45</v>
          </cell>
          <cell r="K19">
            <v>0</v>
          </cell>
        </row>
        <row r="20">
          <cell r="B20">
            <v>24.237500000000001</v>
          </cell>
          <cell r="C20">
            <v>30.5</v>
          </cell>
          <cell r="D20">
            <v>20.6</v>
          </cell>
          <cell r="E20">
            <v>77.708333333333329</v>
          </cell>
          <cell r="F20">
            <v>95</v>
          </cell>
          <cell r="G20">
            <v>39</v>
          </cell>
          <cell r="H20">
            <v>24.48</v>
          </cell>
          <cell r="I20" t="str">
            <v>NO</v>
          </cell>
          <cell r="J20">
            <v>53.64</v>
          </cell>
          <cell r="K20">
            <v>18.599999999999998</v>
          </cell>
        </row>
        <row r="21">
          <cell r="B21">
            <v>24.525000000000006</v>
          </cell>
          <cell r="C21">
            <v>31.2</v>
          </cell>
          <cell r="D21">
            <v>19.5</v>
          </cell>
          <cell r="E21">
            <v>77.541666666666671</v>
          </cell>
          <cell r="F21">
            <v>96</v>
          </cell>
          <cell r="G21">
            <v>46</v>
          </cell>
          <cell r="H21">
            <v>11.520000000000001</v>
          </cell>
          <cell r="I21" t="str">
            <v>SO</v>
          </cell>
          <cell r="J21">
            <v>25.2</v>
          </cell>
          <cell r="K21">
            <v>0</v>
          </cell>
        </row>
        <row r="22">
          <cell r="B22">
            <v>25.420833333333334</v>
          </cell>
          <cell r="C22">
            <v>33.200000000000003</v>
          </cell>
          <cell r="D22">
            <v>21</v>
          </cell>
          <cell r="E22">
            <v>71.875</v>
          </cell>
          <cell r="F22">
            <v>91</v>
          </cell>
          <cell r="G22">
            <v>40</v>
          </cell>
          <cell r="H22">
            <v>14.4</v>
          </cell>
          <cell r="I22" t="str">
            <v>NE</v>
          </cell>
          <cell r="J22">
            <v>51.84</v>
          </cell>
          <cell r="K22">
            <v>0</v>
          </cell>
        </row>
        <row r="23">
          <cell r="B23">
            <v>26.745833333333334</v>
          </cell>
          <cell r="C23">
            <v>33.700000000000003</v>
          </cell>
          <cell r="D23">
            <v>21.6</v>
          </cell>
          <cell r="E23">
            <v>69.291666666666671</v>
          </cell>
          <cell r="F23">
            <v>91</v>
          </cell>
          <cell r="G23">
            <v>43</v>
          </cell>
          <cell r="H23">
            <v>24.48</v>
          </cell>
          <cell r="I23" t="str">
            <v>NE</v>
          </cell>
          <cell r="J23">
            <v>43.56</v>
          </cell>
          <cell r="K23">
            <v>0</v>
          </cell>
        </row>
        <row r="24">
          <cell r="B24">
            <v>23.429166666666664</v>
          </cell>
          <cell r="C24">
            <v>28</v>
          </cell>
          <cell r="D24">
            <v>19.600000000000001</v>
          </cell>
          <cell r="E24">
            <v>82.541666666666671</v>
          </cell>
          <cell r="F24">
            <v>96</v>
          </cell>
          <cell r="G24">
            <v>61</v>
          </cell>
          <cell r="H24">
            <v>20.88</v>
          </cell>
          <cell r="I24" t="str">
            <v>NE</v>
          </cell>
          <cell r="J24">
            <v>40.32</v>
          </cell>
          <cell r="K24">
            <v>14.799999999999999</v>
          </cell>
        </row>
        <row r="25">
          <cell r="B25">
            <v>24.333333333333339</v>
          </cell>
          <cell r="C25">
            <v>29.7</v>
          </cell>
          <cell r="D25">
            <v>21.3</v>
          </cell>
          <cell r="E25">
            <v>82</v>
          </cell>
          <cell r="F25">
            <v>95</v>
          </cell>
          <cell r="G25">
            <v>55</v>
          </cell>
          <cell r="H25">
            <v>21.96</v>
          </cell>
          <cell r="I25" t="str">
            <v>O</v>
          </cell>
          <cell r="J25">
            <v>37.800000000000004</v>
          </cell>
          <cell r="K25">
            <v>9.8000000000000007</v>
          </cell>
        </row>
        <row r="26">
          <cell r="B26">
            <v>24.25</v>
          </cell>
          <cell r="C26">
            <v>31</v>
          </cell>
          <cell r="D26">
            <v>18.899999999999999</v>
          </cell>
          <cell r="E26">
            <v>73.958333333333329</v>
          </cell>
          <cell r="F26">
            <v>97</v>
          </cell>
          <cell r="G26">
            <v>34</v>
          </cell>
          <cell r="H26">
            <v>14.04</v>
          </cell>
          <cell r="I26" t="str">
            <v>SO</v>
          </cell>
          <cell r="J26">
            <v>29.880000000000003</v>
          </cell>
          <cell r="K26">
            <v>0.2</v>
          </cell>
        </row>
        <row r="27">
          <cell r="B27">
            <v>23.129166666666663</v>
          </cell>
          <cell r="C27">
            <v>28.3</v>
          </cell>
          <cell r="D27">
            <v>18.899999999999999</v>
          </cell>
          <cell r="E27">
            <v>73.625</v>
          </cell>
          <cell r="F27">
            <v>92</v>
          </cell>
          <cell r="G27">
            <v>51</v>
          </cell>
          <cell r="H27">
            <v>18</v>
          </cell>
          <cell r="I27" t="str">
            <v>L</v>
          </cell>
          <cell r="J27">
            <v>29.880000000000003</v>
          </cell>
          <cell r="K27">
            <v>0</v>
          </cell>
        </row>
        <row r="28">
          <cell r="B28">
            <v>23.8125</v>
          </cell>
          <cell r="C28">
            <v>29.7</v>
          </cell>
          <cell r="D28">
            <v>18.7</v>
          </cell>
          <cell r="E28">
            <v>69.708333333333329</v>
          </cell>
          <cell r="F28">
            <v>87</v>
          </cell>
          <cell r="G28">
            <v>44</v>
          </cell>
          <cell r="H28">
            <v>20.88</v>
          </cell>
          <cell r="I28" t="str">
            <v>L</v>
          </cell>
          <cell r="J28">
            <v>32.76</v>
          </cell>
          <cell r="K28">
            <v>0</v>
          </cell>
        </row>
        <row r="29">
          <cell r="B29">
            <v>25.6875</v>
          </cell>
          <cell r="C29">
            <v>31.6</v>
          </cell>
          <cell r="D29">
            <v>20.5</v>
          </cell>
          <cell r="E29">
            <v>69.416666666666671</v>
          </cell>
          <cell r="F29">
            <v>92</v>
          </cell>
          <cell r="G29">
            <v>42</v>
          </cell>
          <cell r="H29">
            <v>16.559999999999999</v>
          </cell>
          <cell r="I29" t="str">
            <v>L</v>
          </cell>
          <cell r="J29">
            <v>30.240000000000002</v>
          </cell>
          <cell r="K29">
            <v>0</v>
          </cell>
        </row>
        <row r="30">
          <cell r="B30">
            <v>26.379166666666666</v>
          </cell>
          <cell r="C30">
            <v>32.200000000000003</v>
          </cell>
          <cell r="D30">
            <v>20.9</v>
          </cell>
          <cell r="E30">
            <v>67.625</v>
          </cell>
          <cell r="F30">
            <v>92</v>
          </cell>
          <cell r="G30">
            <v>40</v>
          </cell>
          <cell r="H30">
            <v>15.48</v>
          </cell>
          <cell r="I30" t="str">
            <v>NE</v>
          </cell>
          <cell r="J30">
            <v>32.4</v>
          </cell>
          <cell r="K30">
            <v>0</v>
          </cell>
        </row>
        <row r="31">
          <cell r="B31">
            <v>27.487500000000001</v>
          </cell>
          <cell r="C31">
            <v>33.799999999999997</v>
          </cell>
          <cell r="D31">
            <v>21.9</v>
          </cell>
          <cell r="E31">
            <v>54.125</v>
          </cell>
          <cell r="F31">
            <v>78</v>
          </cell>
          <cell r="G31">
            <v>31</v>
          </cell>
          <cell r="H31">
            <v>14.04</v>
          </cell>
          <cell r="I31" t="str">
            <v>L</v>
          </cell>
          <cell r="J31">
            <v>27.36</v>
          </cell>
          <cell r="K31">
            <v>0</v>
          </cell>
        </row>
        <row r="32">
          <cell r="B32">
            <v>28.916666666666675</v>
          </cell>
          <cell r="C32">
            <v>34.6</v>
          </cell>
          <cell r="D32">
            <v>23.3</v>
          </cell>
          <cell r="E32">
            <v>55.125</v>
          </cell>
          <cell r="F32">
            <v>76</v>
          </cell>
          <cell r="G32">
            <v>32</v>
          </cell>
          <cell r="H32">
            <v>13.32</v>
          </cell>
          <cell r="I32" t="str">
            <v>N</v>
          </cell>
          <cell r="J32">
            <v>26.64</v>
          </cell>
          <cell r="K32">
            <v>0</v>
          </cell>
        </row>
        <row r="33">
          <cell r="B33">
            <v>26.987500000000008</v>
          </cell>
          <cell r="C33">
            <v>35.4</v>
          </cell>
          <cell r="D33">
            <v>20.5</v>
          </cell>
          <cell r="E33">
            <v>67.166666666666671</v>
          </cell>
          <cell r="F33">
            <v>95</v>
          </cell>
          <cell r="G33">
            <v>34</v>
          </cell>
          <cell r="H33">
            <v>25.2</v>
          </cell>
          <cell r="I33" t="str">
            <v>S</v>
          </cell>
          <cell r="J33">
            <v>48.96</v>
          </cell>
          <cell r="K33">
            <v>8.6</v>
          </cell>
        </row>
        <row r="34">
          <cell r="B34">
            <v>24.412500000000005</v>
          </cell>
          <cell r="C34">
            <v>32.1</v>
          </cell>
          <cell r="D34">
            <v>18.5</v>
          </cell>
          <cell r="E34">
            <v>76.5</v>
          </cell>
          <cell r="F34">
            <v>96</v>
          </cell>
          <cell r="G34">
            <v>47</v>
          </cell>
          <cell r="H34">
            <v>15.48</v>
          </cell>
          <cell r="I34" t="str">
            <v>L</v>
          </cell>
          <cell r="J34">
            <v>39.96</v>
          </cell>
          <cell r="K34">
            <v>0</v>
          </cell>
        </row>
        <row r="35">
          <cell r="I35" t="str">
            <v>NE</v>
          </cell>
        </row>
      </sheetData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25.820833333333329</v>
          </cell>
          <cell r="C5">
            <v>31</v>
          </cell>
          <cell r="D5">
            <v>20</v>
          </cell>
          <cell r="E5">
            <v>58.916666666666664</v>
          </cell>
          <cell r="F5">
            <v>74</v>
          </cell>
          <cell r="G5">
            <v>48</v>
          </cell>
          <cell r="H5">
            <v>27.36</v>
          </cell>
          <cell r="I5" t="str">
            <v>NE</v>
          </cell>
          <cell r="J5">
            <v>45.36</v>
          </cell>
          <cell r="K5">
            <v>0</v>
          </cell>
        </row>
        <row r="6">
          <cell r="B6">
            <v>25.175000000000001</v>
          </cell>
          <cell r="C6">
            <v>31</v>
          </cell>
          <cell r="D6">
            <v>21.6</v>
          </cell>
          <cell r="E6">
            <v>68.5</v>
          </cell>
          <cell r="F6">
            <v>95</v>
          </cell>
          <cell r="G6">
            <v>51</v>
          </cell>
          <cell r="H6">
            <v>26.64</v>
          </cell>
          <cell r="I6" t="str">
            <v>NE</v>
          </cell>
          <cell r="J6">
            <v>38.519999999999996</v>
          </cell>
          <cell r="K6">
            <v>13.2</v>
          </cell>
        </row>
        <row r="7">
          <cell r="B7">
            <v>22.133333333333336</v>
          </cell>
          <cell r="C7">
            <v>24.2</v>
          </cell>
          <cell r="D7">
            <v>21.3</v>
          </cell>
          <cell r="E7">
            <v>92.125</v>
          </cell>
          <cell r="F7">
            <v>97</v>
          </cell>
          <cell r="G7">
            <v>81</v>
          </cell>
          <cell r="H7">
            <v>13.32</v>
          </cell>
          <cell r="I7" t="str">
            <v>SO</v>
          </cell>
          <cell r="J7">
            <v>33.119999999999997</v>
          </cell>
          <cell r="K7">
            <v>14.999999999999998</v>
          </cell>
        </row>
        <row r="8">
          <cell r="B8">
            <v>21.574999999999999</v>
          </cell>
          <cell r="C8">
            <v>27.3</v>
          </cell>
          <cell r="D8">
            <v>16</v>
          </cell>
          <cell r="E8">
            <v>67.875</v>
          </cell>
          <cell r="F8">
            <v>93</v>
          </cell>
          <cell r="G8">
            <v>40</v>
          </cell>
          <cell r="H8">
            <v>17.28</v>
          </cell>
          <cell r="I8" t="str">
            <v>S</v>
          </cell>
          <cell r="J8">
            <v>43.2</v>
          </cell>
          <cell r="K8">
            <v>0</v>
          </cell>
        </row>
        <row r="9">
          <cell r="B9">
            <v>22.954166666666666</v>
          </cell>
          <cell r="C9">
            <v>30.1</v>
          </cell>
          <cell r="D9">
            <v>16.600000000000001</v>
          </cell>
          <cell r="E9">
            <v>66.833333333333329</v>
          </cell>
          <cell r="F9">
            <v>87</v>
          </cell>
          <cell r="G9">
            <v>44</v>
          </cell>
          <cell r="H9">
            <v>23.040000000000003</v>
          </cell>
          <cell r="I9" t="str">
            <v>S</v>
          </cell>
          <cell r="J9">
            <v>33.480000000000004</v>
          </cell>
          <cell r="K9">
            <v>0</v>
          </cell>
        </row>
        <row r="10">
          <cell r="B10">
            <v>23.508333333333336</v>
          </cell>
          <cell r="C10">
            <v>29.2</v>
          </cell>
          <cell r="D10">
            <v>18.3</v>
          </cell>
          <cell r="E10">
            <v>64.708333333333329</v>
          </cell>
          <cell r="F10">
            <v>84</v>
          </cell>
          <cell r="G10">
            <v>44</v>
          </cell>
          <cell r="H10">
            <v>22.68</v>
          </cell>
          <cell r="I10" t="str">
            <v>L</v>
          </cell>
          <cell r="J10">
            <v>39.96</v>
          </cell>
          <cell r="K10">
            <v>0</v>
          </cell>
        </row>
        <row r="11">
          <cell r="B11">
            <v>22.5625</v>
          </cell>
          <cell r="C11">
            <v>29.4</v>
          </cell>
          <cell r="D11">
            <v>16.399999999999999</v>
          </cell>
          <cell r="E11">
            <v>64.541666666666671</v>
          </cell>
          <cell r="F11">
            <v>84</v>
          </cell>
          <cell r="G11">
            <v>42</v>
          </cell>
          <cell r="H11">
            <v>24.840000000000003</v>
          </cell>
          <cell r="I11" t="str">
            <v>L</v>
          </cell>
          <cell r="J11">
            <v>45.36</v>
          </cell>
          <cell r="K11">
            <v>0</v>
          </cell>
        </row>
        <row r="12">
          <cell r="B12">
            <v>24.258333333333336</v>
          </cell>
          <cell r="C12">
            <v>31.4</v>
          </cell>
          <cell r="D12">
            <v>18.2</v>
          </cell>
          <cell r="E12">
            <v>66.666666666666671</v>
          </cell>
          <cell r="F12">
            <v>87</v>
          </cell>
          <cell r="G12">
            <v>44</v>
          </cell>
          <cell r="H12">
            <v>23.759999999999998</v>
          </cell>
          <cell r="I12" t="str">
            <v>NE</v>
          </cell>
          <cell r="J12">
            <v>39.6</v>
          </cell>
          <cell r="K12">
            <v>0</v>
          </cell>
        </row>
        <row r="13">
          <cell r="B13">
            <v>27.795833333333331</v>
          </cell>
          <cell r="C13">
            <v>35.4</v>
          </cell>
          <cell r="D13">
            <v>21.7</v>
          </cell>
          <cell r="E13">
            <v>55.708333333333336</v>
          </cell>
          <cell r="F13">
            <v>73</v>
          </cell>
          <cell r="G13">
            <v>32</v>
          </cell>
          <cell r="H13">
            <v>23.040000000000003</v>
          </cell>
          <cell r="I13" t="str">
            <v>NE</v>
          </cell>
          <cell r="J13">
            <v>37.800000000000004</v>
          </cell>
          <cell r="K13">
            <v>0</v>
          </cell>
        </row>
        <row r="14">
          <cell r="B14">
            <v>29.887499999999999</v>
          </cell>
          <cell r="C14">
            <v>36.6</v>
          </cell>
          <cell r="D14">
            <v>23.2</v>
          </cell>
          <cell r="E14">
            <v>53.041666666666664</v>
          </cell>
          <cell r="F14">
            <v>77</v>
          </cell>
          <cell r="G14">
            <v>32</v>
          </cell>
          <cell r="H14">
            <v>24.12</v>
          </cell>
          <cell r="I14" t="str">
            <v>N</v>
          </cell>
          <cell r="J14">
            <v>55.440000000000005</v>
          </cell>
          <cell r="K14">
            <v>0</v>
          </cell>
        </row>
        <row r="15">
          <cell r="B15">
            <v>29.800000000000008</v>
          </cell>
          <cell r="C15">
            <v>36.5</v>
          </cell>
          <cell r="D15">
            <v>23.9</v>
          </cell>
          <cell r="E15">
            <v>53.75</v>
          </cell>
          <cell r="F15">
            <v>77</v>
          </cell>
          <cell r="G15">
            <v>31</v>
          </cell>
          <cell r="H15">
            <v>38.159999999999997</v>
          </cell>
          <cell r="I15" t="str">
            <v>NO</v>
          </cell>
          <cell r="J15">
            <v>69.48</v>
          </cell>
          <cell r="K15">
            <v>0</v>
          </cell>
        </row>
        <row r="16">
          <cell r="C16">
            <v>30.6</v>
          </cell>
          <cell r="D16">
            <v>16.2</v>
          </cell>
          <cell r="F16">
            <v>95</v>
          </cell>
          <cell r="G16">
            <v>28</v>
          </cell>
          <cell r="H16">
            <v>20.88</v>
          </cell>
          <cell r="I16" t="str">
            <v>SO</v>
          </cell>
          <cell r="J16">
            <v>38.519999999999996</v>
          </cell>
          <cell r="K16">
            <v>0</v>
          </cell>
        </row>
        <row r="17">
          <cell r="B17">
            <v>24.645833333333332</v>
          </cell>
          <cell r="C17">
            <v>33</v>
          </cell>
          <cell r="D17">
            <v>16.600000000000001</v>
          </cell>
          <cell r="E17">
            <v>49.625</v>
          </cell>
          <cell r="F17">
            <v>77</v>
          </cell>
          <cell r="G17">
            <v>27</v>
          </cell>
          <cell r="H17">
            <v>16.559999999999999</v>
          </cell>
          <cell r="I17" t="str">
            <v>S</v>
          </cell>
          <cell r="J17">
            <v>33.840000000000003</v>
          </cell>
          <cell r="K17">
            <v>0</v>
          </cell>
        </row>
        <row r="18">
          <cell r="B18">
            <v>25.904166666666665</v>
          </cell>
          <cell r="C18">
            <v>33.299999999999997</v>
          </cell>
          <cell r="D18">
            <v>18.899999999999999</v>
          </cell>
          <cell r="E18">
            <v>48.791666666666664</v>
          </cell>
          <cell r="F18">
            <v>70</v>
          </cell>
          <cell r="G18">
            <v>31</v>
          </cell>
          <cell r="H18">
            <v>30.6</v>
          </cell>
          <cell r="I18" t="str">
            <v>L</v>
          </cell>
          <cell r="J18">
            <v>45</v>
          </cell>
          <cell r="K18">
            <v>0</v>
          </cell>
        </row>
        <row r="19">
          <cell r="B19">
            <v>28.458333333333332</v>
          </cell>
          <cell r="C19">
            <v>37</v>
          </cell>
          <cell r="D19">
            <v>20.7</v>
          </cell>
          <cell r="E19">
            <v>50.625</v>
          </cell>
          <cell r="F19">
            <v>71</v>
          </cell>
          <cell r="G19">
            <v>26</v>
          </cell>
          <cell r="H19">
            <v>24.12</v>
          </cell>
          <cell r="I19" t="str">
            <v>NE</v>
          </cell>
          <cell r="J19">
            <v>41.76</v>
          </cell>
          <cell r="K19">
            <v>0</v>
          </cell>
        </row>
        <row r="20">
          <cell r="B20">
            <v>24.266666666666666</v>
          </cell>
          <cell r="C20">
            <v>30.3</v>
          </cell>
          <cell r="D20">
            <v>21.1</v>
          </cell>
          <cell r="E20">
            <v>81.625</v>
          </cell>
          <cell r="F20">
            <v>95</v>
          </cell>
          <cell r="G20">
            <v>50</v>
          </cell>
          <cell r="H20">
            <v>16.920000000000002</v>
          </cell>
          <cell r="I20" t="str">
            <v>S</v>
          </cell>
          <cell r="J20">
            <v>80.64</v>
          </cell>
          <cell r="K20">
            <v>7.6</v>
          </cell>
        </row>
        <row r="21">
          <cell r="B21">
            <v>23.870833333333334</v>
          </cell>
          <cell r="C21">
            <v>31.7</v>
          </cell>
          <cell r="D21">
            <v>19.899999999999999</v>
          </cell>
          <cell r="E21">
            <v>79.625</v>
          </cell>
          <cell r="F21">
            <v>93</v>
          </cell>
          <cell r="G21">
            <v>47</v>
          </cell>
          <cell r="H21">
            <v>24.840000000000003</v>
          </cell>
          <cell r="I21" t="str">
            <v>S</v>
          </cell>
          <cell r="J21">
            <v>41.04</v>
          </cell>
          <cell r="K21">
            <v>0</v>
          </cell>
        </row>
        <row r="22">
          <cell r="B22">
            <v>25.170833333333331</v>
          </cell>
          <cell r="C22">
            <v>32.1</v>
          </cell>
          <cell r="D22">
            <v>20.6</v>
          </cell>
          <cell r="E22">
            <v>73.5</v>
          </cell>
          <cell r="F22">
            <v>93</v>
          </cell>
          <cell r="G22">
            <v>47</v>
          </cell>
          <cell r="H22">
            <v>23.759999999999998</v>
          </cell>
          <cell r="I22" t="str">
            <v>NE</v>
          </cell>
          <cell r="J22">
            <v>42.480000000000004</v>
          </cell>
          <cell r="K22">
            <v>0</v>
          </cell>
        </row>
        <row r="23">
          <cell r="B23">
            <v>27.058333333333326</v>
          </cell>
          <cell r="C23">
            <v>34.5</v>
          </cell>
          <cell r="D23">
            <v>21.8</v>
          </cell>
          <cell r="E23">
            <v>66.458333333333329</v>
          </cell>
          <cell r="F23">
            <v>87</v>
          </cell>
          <cell r="G23">
            <v>40</v>
          </cell>
          <cell r="H23">
            <v>19.079999999999998</v>
          </cell>
          <cell r="I23" t="str">
            <v>NE</v>
          </cell>
          <cell r="J23">
            <v>40.680000000000007</v>
          </cell>
          <cell r="K23">
            <v>0</v>
          </cell>
        </row>
        <row r="24">
          <cell r="B24">
            <v>23.708333333333329</v>
          </cell>
          <cell r="C24">
            <v>27.8</v>
          </cell>
          <cell r="D24">
            <v>20.5</v>
          </cell>
          <cell r="E24">
            <v>83.041666666666671</v>
          </cell>
          <cell r="F24">
            <v>96</v>
          </cell>
          <cell r="G24">
            <v>64</v>
          </cell>
          <cell r="H24">
            <v>19.440000000000001</v>
          </cell>
          <cell r="I24" t="str">
            <v>NE</v>
          </cell>
          <cell r="J24">
            <v>39.96</v>
          </cell>
          <cell r="K24">
            <v>57.600000000000016</v>
          </cell>
        </row>
        <row r="25">
          <cell r="B25">
            <v>23.916666666666668</v>
          </cell>
          <cell r="C25">
            <v>30.7</v>
          </cell>
          <cell r="D25">
            <v>21.9</v>
          </cell>
          <cell r="E25">
            <v>86.833333333333329</v>
          </cell>
          <cell r="F25">
            <v>96</v>
          </cell>
          <cell r="G25">
            <v>55</v>
          </cell>
          <cell r="H25">
            <v>20.88</v>
          </cell>
          <cell r="I25" t="str">
            <v>O</v>
          </cell>
          <cell r="J25">
            <v>48.96</v>
          </cell>
          <cell r="K25">
            <v>22.599999999999998</v>
          </cell>
        </row>
        <row r="26">
          <cell r="B26">
            <v>24.004166666666663</v>
          </cell>
          <cell r="C26">
            <v>30.2</v>
          </cell>
          <cell r="D26">
            <v>20.2</v>
          </cell>
          <cell r="E26">
            <v>80.375</v>
          </cell>
          <cell r="F26">
            <v>96</v>
          </cell>
          <cell r="G26">
            <v>49</v>
          </cell>
          <cell r="H26">
            <v>18</v>
          </cell>
          <cell r="I26" t="str">
            <v>S</v>
          </cell>
          <cell r="J26">
            <v>34.200000000000003</v>
          </cell>
          <cell r="K26">
            <v>0</v>
          </cell>
        </row>
        <row r="27">
          <cell r="B27">
            <v>23.725000000000005</v>
          </cell>
          <cell r="C27">
            <v>28.6</v>
          </cell>
          <cell r="D27">
            <v>19.100000000000001</v>
          </cell>
          <cell r="E27">
            <v>72.708333333333329</v>
          </cell>
          <cell r="F27">
            <v>90</v>
          </cell>
          <cell r="G27">
            <v>51</v>
          </cell>
          <cell r="H27">
            <v>22.68</v>
          </cell>
          <cell r="I27" t="str">
            <v>L</v>
          </cell>
          <cell r="J27">
            <v>39.6</v>
          </cell>
          <cell r="K27">
            <v>0</v>
          </cell>
        </row>
        <row r="28">
          <cell r="B28">
            <v>23.737500000000001</v>
          </cell>
          <cell r="C28">
            <v>29.6</v>
          </cell>
          <cell r="D28">
            <v>18.2</v>
          </cell>
          <cell r="E28">
            <v>70.666666666666671</v>
          </cell>
          <cell r="F28">
            <v>89</v>
          </cell>
          <cell r="G28">
            <v>49</v>
          </cell>
          <cell r="H28">
            <v>24.12</v>
          </cell>
          <cell r="I28" t="str">
            <v>L</v>
          </cell>
          <cell r="J28">
            <v>38.880000000000003</v>
          </cell>
          <cell r="K28">
            <v>0</v>
          </cell>
        </row>
        <row r="29">
          <cell r="B29">
            <v>25.283333333333335</v>
          </cell>
          <cell r="C29">
            <v>31.7</v>
          </cell>
          <cell r="D29">
            <v>20.6</v>
          </cell>
          <cell r="E29">
            <v>72.791666666666671</v>
          </cell>
          <cell r="F29">
            <v>90</v>
          </cell>
          <cell r="G29">
            <v>49</v>
          </cell>
          <cell r="H29">
            <v>17.64</v>
          </cell>
          <cell r="I29" t="str">
            <v>L</v>
          </cell>
          <cell r="J29">
            <v>33.480000000000004</v>
          </cell>
          <cell r="K29">
            <v>0</v>
          </cell>
        </row>
        <row r="30">
          <cell r="B30">
            <v>25.75</v>
          </cell>
          <cell r="C30">
            <v>32.200000000000003</v>
          </cell>
          <cell r="D30">
            <v>20.6</v>
          </cell>
          <cell r="E30">
            <v>69.833333333333329</v>
          </cell>
          <cell r="F30">
            <v>93</v>
          </cell>
          <cell r="G30">
            <v>35</v>
          </cell>
          <cell r="H30">
            <v>15.840000000000002</v>
          </cell>
          <cell r="I30" t="str">
            <v>NE</v>
          </cell>
          <cell r="J30">
            <v>29.52</v>
          </cell>
          <cell r="K30">
            <v>0</v>
          </cell>
        </row>
        <row r="31">
          <cell r="B31">
            <v>26.558333333333334</v>
          </cell>
          <cell r="C31">
            <v>34.5</v>
          </cell>
          <cell r="D31">
            <v>19.2</v>
          </cell>
          <cell r="E31">
            <v>65.041666666666671</v>
          </cell>
          <cell r="F31">
            <v>93</v>
          </cell>
          <cell r="G31">
            <v>34</v>
          </cell>
          <cell r="H31">
            <v>16.2</v>
          </cell>
          <cell r="I31" t="str">
            <v>SE</v>
          </cell>
          <cell r="J31">
            <v>30.6</v>
          </cell>
          <cell r="K31">
            <v>0</v>
          </cell>
        </row>
        <row r="32">
          <cell r="B32">
            <v>28.633333333333326</v>
          </cell>
          <cell r="C32">
            <v>35.9</v>
          </cell>
          <cell r="D32">
            <v>21.6</v>
          </cell>
          <cell r="E32">
            <v>60.125</v>
          </cell>
          <cell r="F32">
            <v>89</v>
          </cell>
          <cell r="G32">
            <v>33</v>
          </cell>
          <cell r="H32">
            <v>1.8</v>
          </cell>
          <cell r="I32" t="str">
            <v>NE</v>
          </cell>
          <cell r="J32">
            <v>22.68</v>
          </cell>
          <cell r="K32">
            <v>0</v>
          </cell>
        </row>
        <row r="33">
          <cell r="B33">
            <v>25.054166666666664</v>
          </cell>
          <cell r="C33">
            <v>32.6</v>
          </cell>
          <cell r="D33">
            <v>20.3</v>
          </cell>
          <cell r="E33">
            <v>77.333333333333329</v>
          </cell>
          <cell r="F33">
            <v>93</v>
          </cell>
          <cell r="G33">
            <v>52</v>
          </cell>
          <cell r="H33">
            <v>32.4</v>
          </cell>
          <cell r="I33" t="str">
            <v>S</v>
          </cell>
          <cell r="J33">
            <v>64.08</v>
          </cell>
          <cell r="K33">
            <v>19.399999999999995</v>
          </cell>
        </row>
        <row r="34">
          <cell r="B34">
            <v>24.220833333333331</v>
          </cell>
          <cell r="C34">
            <v>31.7</v>
          </cell>
          <cell r="D34">
            <v>18.399999999999999</v>
          </cell>
          <cell r="E34">
            <v>79.333333333333329</v>
          </cell>
          <cell r="F34">
            <v>96</v>
          </cell>
          <cell r="G34">
            <v>53</v>
          </cell>
          <cell r="H34">
            <v>22.68</v>
          </cell>
          <cell r="I34" t="str">
            <v>NE</v>
          </cell>
          <cell r="J34">
            <v>42.84</v>
          </cell>
          <cell r="K34">
            <v>0</v>
          </cell>
        </row>
        <row r="35">
          <cell r="I35" t="str">
            <v>NE</v>
          </cell>
        </row>
      </sheetData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26.666666666666661</v>
          </cell>
          <cell r="C5">
            <v>32</v>
          </cell>
          <cell r="D5">
            <v>21.2</v>
          </cell>
          <cell r="E5">
            <v>57.833333333333336</v>
          </cell>
          <cell r="F5">
            <v>72</v>
          </cell>
          <cell r="G5">
            <v>44</v>
          </cell>
          <cell r="H5">
            <v>19.079999999999998</v>
          </cell>
          <cell r="I5" t="str">
            <v>L</v>
          </cell>
          <cell r="J5">
            <v>42.12</v>
          </cell>
          <cell r="K5">
            <v>0</v>
          </cell>
        </row>
        <row r="6">
          <cell r="B6">
            <v>25.712499999999995</v>
          </cell>
          <cell r="C6">
            <v>31.4</v>
          </cell>
          <cell r="D6">
            <v>21.9</v>
          </cell>
          <cell r="E6">
            <v>69.291666666666671</v>
          </cell>
          <cell r="F6">
            <v>84</v>
          </cell>
          <cell r="G6">
            <v>51</v>
          </cell>
          <cell r="H6">
            <v>20.52</v>
          </cell>
          <cell r="I6" t="str">
            <v>NE</v>
          </cell>
          <cell r="J6">
            <v>41.4</v>
          </cell>
          <cell r="K6">
            <v>1.8</v>
          </cell>
        </row>
        <row r="7">
          <cell r="B7">
            <v>23.200000000000003</v>
          </cell>
          <cell r="C7">
            <v>27.2</v>
          </cell>
          <cell r="D7">
            <v>21.7</v>
          </cell>
          <cell r="E7">
            <v>87.625</v>
          </cell>
          <cell r="F7">
            <v>96</v>
          </cell>
          <cell r="G7">
            <v>66</v>
          </cell>
          <cell r="H7">
            <v>22.68</v>
          </cell>
          <cell r="I7" t="str">
            <v>S</v>
          </cell>
          <cell r="J7">
            <v>42.480000000000004</v>
          </cell>
          <cell r="K7">
            <v>9.1999999999999993</v>
          </cell>
        </row>
        <row r="8">
          <cell r="B8">
            <v>22.991666666666664</v>
          </cell>
          <cell r="C8">
            <v>28.6</v>
          </cell>
          <cell r="D8">
            <v>17.5</v>
          </cell>
          <cell r="E8">
            <v>67.541666666666671</v>
          </cell>
          <cell r="F8">
            <v>93</v>
          </cell>
          <cell r="G8">
            <v>32</v>
          </cell>
          <cell r="H8">
            <v>20.52</v>
          </cell>
          <cell r="I8" t="str">
            <v>SO</v>
          </cell>
          <cell r="J8">
            <v>35.64</v>
          </cell>
          <cell r="K8">
            <v>0</v>
          </cell>
        </row>
        <row r="9">
          <cell r="B9">
            <v>23.370833333333334</v>
          </cell>
          <cell r="C9">
            <v>29.6</v>
          </cell>
          <cell r="D9">
            <v>17.8</v>
          </cell>
          <cell r="E9">
            <v>62.166666666666664</v>
          </cell>
          <cell r="F9">
            <v>84</v>
          </cell>
          <cell r="G9">
            <v>43</v>
          </cell>
          <cell r="H9">
            <v>19.440000000000001</v>
          </cell>
          <cell r="I9" t="str">
            <v>SE</v>
          </cell>
          <cell r="J9">
            <v>43.92</v>
          </cell>
          <cell r="K9">
            <v>0</v>
          </cell>
        </row>
        <row r="10">
          <cell r="B10">
            <v>23.266666666666666</v>
          </cell>
          <cell r="C10">
            <v>27.7</v>
          </cell>
          <cell r="D10">
            <v>18.399999999999999</v>
          </cell>
          <cell r="E10">
            <v>64.958333333333329</v>
          </cell>
          <cell r="F10">
            <v>81</v>
          </cell>
          <cell r="G10">
            <v>49</v>
          </cell>
          <cell r="H10">
            <v>20.16</v>
          </cell>
          <cell r="I10" t="str">
            <v>L</v>
          </cell>
          <cell r="J10">
            <v>39.24</v>
          </cell>
          <cell r="K10">
            <v>0</v>
          </cell>
        </row>
        <row r="11">
          <cell r="B11">
            <v>23.279166666666669</v>
          </cell>
          <cell r="C11">
            <v>30</v>
          </cell>
          <cell r="D11">
            <v>18.3</v>
          </cell>
          <cell r="E11">
            <v>62.75</v>
          </cell>
          <cell r="F11">
            <v>78</v>
          </cell>
          <cell r="G11">
            <v>42</v>
          </cell>
          <cell r="H11">
            <v>20.88</v>
          </cell>
          <cell r="I11" t="str">
            <v>L</v>
          </cell>
          <cell r="J11">
            <v>38.880000000000003</v>
          </cell>
          <cell r="K11">
            <v>0</v>
          </cell>
        </row>
        <row r="12">
          <cell r="B12">
            <v>25.449999999999992</v>
          </cell>
          <cell r="C12">
            <v>32.5</v>
          </cell>
          <cell r="D12">
            <v>19.2</v>
          </cell>
          <cell r="E12">
            <v>61.166666666666664</v>
          </cell>
          <cell r="F12">
            <v>84</v>
          </cell>
          <cell r="G12">
            <v>36</v>
          </cell>
          <cell r="H12">
            <v>16.559999999999999</v>
          </cell>
          <cell r="I12" t="str">
            <v>L</v>
          </cell>
          <cell r="J12">
            <v>35.28</v>
          </cell>
          <cell r="K12">
            <v>0</v>
          </cell>
        </row>
        <row r="13">
          <cell r="B13">
            <v>28.566666666666666</v>
          </cell>
          <cell r="C13">
            <v>35.9</v>
          </cell>
          <cell r="D13">
            <v>21.6</v>
          </cell>
          <cell r="E13">
            <v>49.125</v>
          </cell>
          <cell r="F13">
            <v>71</v>
          </cell>
          <cell r="G13">
            <v>31</v>
          </cell>
          <cell r="H13">
            <v>18.36</v>
          </cell>
          <cell r="I13" t="str">
            <v>N</v>
          </cell>
          <cell r="J13">
            <v>34.92</v>
          </cell>
          <cell r="K13">
            <v>0</v>
          </cell>
        </row>
        <row r="14">
          <cell r="B14">
            <v>30.408333333333335</v>
          </cell>
          <cell r="C14">
            <v>36.799999999999997</v>
          </cell>
          <cell r="D14">
            <v>24.6</v>
          </cell>
          <cell r="E14">
            <v>51.208333333333336</v>
          </cell>
          <cell r="F14">
            <v>74</v>
          </cell>
          <cell r="G14">
            <v>30</v>
          </cell>
          <cell r="H14">
            <v>27.720000000000002</v>
          </cell>
          <cell r="I14" t="str">
            <v>N</v>
          </cell>
          <cell r="J14">
            <v>48.96</v>
          </cell>
          <cell r="K14">
            <v>0</v>
          </cell>
        </row>
        <row r="15">
          <cell r="B15">
            <v>30.429166666666674</v>
          </cell>
          <cell r="C15">
            <v>36.6</v>
          </cell>
          <cell r="D15">
            <v>24.6</v>
          </cell>
          <cell r="E15">
            <v>51.791666666666664</v>
          </cell>
          <cell r="F15">
            <v>74</v>
          </cell>
          <cell r="G15">
            <v>30</v>
          </cell>
          <cell r="H15">
            <v>39.6</v>
          </cell>
          <cell r="I15" t="str">
            <v>NO</v>
          </cell>
          <cell r="J15">
            <v>62.639999999999993</v>
          </cell>
          <cell r="K15">
            <v>0</v>
          </cell>
        </row>
        <row r="16">
          <cell r="C16">
            <v>31.6</v>
          </cell>
          <cell r="D16">
            <v>20</v>
          </cell>
          <cell r="F16">
            <v>85</v>
          </cell>
          <cell r="G16">
            <v>24</v>
          </cell>
          <cell r="H16">
            <v>21.6</v>
          </cell>
          <cell r="I16" t="str">
            <v>SO</v>
          </cell>
          <cell r="J16">
            <v>39.96</v>
          </cell>
          <cell r="K16">
            <v>0</v>
          </cell>
        </row>
        <row r="17">
          <cell r="B17">
            <v>25.612499999999997</v>
          </cell>
          <cell r="C17">
            <v>32.799999999999997</v>
          </cell>
          <cell r="D17">
            <v>18.8</v>
          </cell>
          <cell r="E17">
            <v>46.166666666666664</v>
          </cell>
          <cell r="F17">
            <v>66</v>
          </cell>
          <cell r="G17">
            <v>26</v>
          </cell>
          <cell r="H17">
            <v>16.2</v>
          </cell>
          <cell r="I17" t="str">
            <v>S</v>
          </cell>
          <cell r="J17">
            <v>33.480000000000004</v>
          </cell>
          <cell r="K17">
            <v>0</v>
          </cell>
        </row>
        <row r="18">
          <cell r="B18">
            <v>26.787500000000005</v>
          </cell>
          <cell r="C18">
            <v>33.4</v>
          </cell>
          <cell r="D18">
            <v>20.3</v>
          </cell>
          <cell r="E18">
            <v>48.541666666666664</v>
          </cell>
          <cell r="F18">
            <v>65</v>
          </cell>
          <cell r="G18">
            <v>34</v>
          </cell>
          <cell r="H18">
            <v>23.400000000000002</v>
          </cell>
          <cell r="I18" t="str">
            <v>L</v>
          </cell>
          <cell r="J18">
            <v>45.36</v>
          </cell>
          <cell r="K18">
            <v>0</v>
          </cell>
        </row>
        <row r="19">
          <cell r="B19">
            <v>29.304166666666664</v>
          </cell>
          <cell r="C19">
            <v>37.200000000000003</v>
          </cell>
          <cell r="D19">
            <v>22.3</v>
          </cell>
          <cell r="E19">
            <v>48.666666666666664</v>
          </cell>
          <cell r="F19">
            <v>71</v>
          </cell>
          <cell r="G19">
            <v>25</v>
          </cell>
          <cell r="H19">
            <v>24.48</v>
          </cell>
          <cell r="I19" t="str">
            <v>L</v>
          </cell>
          <cell r="J19">
            <v>42.12</v>
          </cell>
          <cell r="K19">
            <v>0</v>
          </cell>
        </row>
        <row r="20">
          <cell r="B20">
            <v>25.49166666666666</v>
          </cell>
          <cell r="C20">
            <v>31.3</v>
          </cell>
          <cell r="D20">
            <v>21.8</v>
          </cell>
          <cell r="E20">
            <v>71.458333333333329</v>
          </cell>
          <cell r="F20">
            <v>94</v>
          </cell>
          <cell r="G20">
            <v>39</v>
          </cell>
          <cell r="H20">
            <v>20.88</v>
          </cell>
          <cell r="I20" t="str">
            <v>O</v>
          </cell>
          <cell r="J20">
            <v>43.2</v>
          </cell>
          <cell r="K20">
            <v>2.8000000000000003</v>
          </cell>
        </row>
        <row r="21">
          <cell r="B21">
            <v>25.004166666666666</v>
          </cell>
          <cell r="C21">
            <v>33</v>
          </cell>
          <cell r="D21">
            <v>20.8</v>
          </cell>
          <cell r="E21">
            <v>75.416666666666671</v>
          </cell>
          <cell r="F21">
            <v>95</v>
          </cell>
          <cell r="G21">
            <v>38</v>
          </cell>
          <cell r="H21">
            <v>19.8</v>
          </cell>
          <cell r="I21" t="str">
            <v>SO</v>
          </cell>
          <cell r="J21">
            <v>45.72</v>
          </cell>
          <cell r="K21">
            <v>0.2</v>
          </cell>
        </row>
        <row r="22">
          <cell r="B22">
            <v>25.220833333333335</v>
          </cell>
          <cell r="C22">
            <v>32.299999999999997</v>
          </cell>
          <cell r="D22">
            <v>20.9</v>
          </cell>
          <cell r="E22">
            <v>73.25</v>
          </cell>
          <cell r="F22">
            <v>87</v>
          </cell>
          <cell r="G22">
            <v>49</v>
          </cell>
          <cell r="H22">
            <v>16.559999999999999</v>
          </cell>
          <cell r="I22" t="str">
            <v>L</v>
          </cell>
          <cell r="J22">
            <v>34.200000000000003</v>
          </cell>
          <cell r="K22">
            <v>0</v>
          </cell>
        </row>
        <row r="23">
          <cell r="B23">
            <v>27.095833333333331</v>
          </cell>
          <cell r="C23">
            <v>34.4</v>
          </cell>
          <cell r="D23">
            <v>22</v>
          </cell>
          <cell r="E23">
            <v>67.791666666666671</v>
          </cell>
          <cell r="F23">
            <v>86</v>
          </cell>
          <cell r="G23">
            <v>41</v>
          </cell>
          <cell r="H23">
            <v>17.28</v>
          </cell>
          <cell r="I23" t="str">
            <v>NE</v>
          </cell>
          <cell r="J23">
            <v>75.239999999999995</v>
          </cell>
          <cell r="K23">
            <v>3.8</v>
          </cell>
        </row>
        <row r="24">
          <cell r="B24">
            <v>24.070833333333329</v>
          </cell>
          <cell r="C24">
            <v>28.2</v>
          </cell>
          <cell r="D24">
            <v>20.8</v>
          </cell>
          <cell r="E24">
            <v>80.875</v>
          </cell>
          <cell r="F24">
            <v>96</v>
          </cell>
          <cell r="G24">
            <v>68</v>
          </cell>
          <cell r="H24">
            <v>25.56</v>
          </cell>
          <cell r="I24" t="str">
            <v>NE</v>
          </cell>
          <cell r="J24">
            <v>45</v>
          </cell>
          <cell r="K24">
            <v>27.2</v>
          </cell>
        </row>
        <row r="25">
          <cell r="B25">
            <v>24.620833333333337</v>
          </cell>
          <cell r="C25">
            <v>30.2</v>
          </cell>
          <cell r="D25">
            <v>21.6</v>
          </cell>
          <cell r="E25">
            <v>83.208333333333329</v>
          </cell>
          <cell r="F25">
            <v>97</v>
          </cell>
          <cell r="G25">
            <v>54</v>
          </cell>
          <cell r="H25">
            <v>13.32</v>
          </cell>
          <cell r="I25" t="str">
            <v>NO</v>
          </cell>
          <cell r="J25">
            <v>56.88</v>
          </cell>
          <cell r="K25">
            <v>67.2</v>
          </cell>
        </row>
        <row r="26">
          <cell r="B26">
            <v>24.645833333333339</v>
          </cell>
          <cell r="C26">
            <v>30.6</v>
          </cell>
          <cell r="D26">
            <v>21.5</v>
          </cell>
          <cell r="E26">
            <v>77.041666666666671</v>
          </cell>
          <cell r="F26">
            <v>97</v>
          </cell>
          <cell r="G26">
            <v>43</v>
          </cell>
          <cell r="H26">
            <v>18</v>
          </cell>
          <cell r="I26" t="str">
            <v>S</v>
          </cell>
          <cell r="J26">
            <v>35.64</v>
          </cell>
          <cell r="K26">
            <v>9.1999999999999993</v>
          </cell>
        </row>
        <row r="27">
          <cell r="B27">
            <v>23.654166666666665</v>
          </cell>
          <cell r="C27">
            <v>29</v>
          </cell>
          <cell r="D27">
            <v>19.100000000000001</v>
          </cell>
          <cell r="E27">
            <v>71.75</v>
          </cell>
          <cell r="F27">
            <v>91</v>
          </cell>
          <cell r="G27">
            <v>48</v>
          </cell>
          <cell r="H27">
            <v>21.96</v>
          </cell>
          <cell r="I27" t="str">
            <v>L</v>
          </cell>
          <cell r="J27">
            <v>44.64</v>
          </cell>
          <cell r="K27">
            <v>0</v>
          </cell>
        </row>
        <row r="28">
          <cell r="B28">
            <v>24.104166666666668</v>
          </cell>
          <cell r="C28">
            <v>30</v>
          </cell>
          <cell r="D28">
            <v>19</v>
          </cell>
          <cell r="E28">
            <v>68.958333333333329</v>
          </cell>
          <cell r="F28">
            <v>85</v>
          </cell>
          <cell r="G28">
            <v>47</v>
          </cell>
          <cell r="H28">
            <v>19.440000000000001</v>
          </cell>
          <cell r="I28" t="str">
            <v>L</v>
          </cell>
          <cell r="J28">
            <v>34.92</v>
          </cell>
          <cell r="K28">
            <v>0</v>
          </cell>
        </row>
        <row r="29">
          <cell r="B29">
            <v>26.25</v>
          </cell>
          <cell r="C29">
            <v>33.200000000000003</v>
          </cell>
          <cell r="D29">
            <v>21</v>
          </cell>
          <cell r="E29">
            <v>69.916666666666671</v>
          </cell>
          <cell r="F29">
            <v>93</v>
          </cell>
          <cell r="G29">
            <v>39</v>
          </cell>
          <cell r="H29">
            <v>12.96</v>
          </cell>
          <cell r="I29" t="str">
            <v>L</v>
          </cell>
          <cell r="J29">
            <v>25.2</v>
          </cell>
          <cell r="K29">
            <v>0</v>
          </cell>
        </row>
        <row r="30">
          <cell r="B30">
            <v>26.420833333333338</v>
          </cell>
          <cell r="C30">
            <v>32.799999999999997</v>
          </cell>
          <cell r="D30">
            <v>20.9</v>
          </cell>
          <cell r="E30">
            <v>65.375</v>
          </cell>
          <cell r="F30">
            <v>91</v>
          </cell>
          <cell r="G30">
            <v>30</v>
          </cell>
          <cell r="H30">
            <v>14.76</v>
          </cell>
          <cell r="I30" t="str">
            <v>L</v>
          </cell>
          <cell r="J30">
            <v>34.200000000000003</v>
          </cell>
          <cell r="K30">
            <v>0</v>
          </cell>
        </row>
        <row r="31">
          <cell r="B31">
            <v>27.870833333333326</v>
          </cell>
          <cell r="C31">
            <v>34.6</v>
          </cell>
          <cell r="D31">
            <v>22.6</v>
          </cell>
          <cell r="E31">
            <v>56.166666666666664</v>
          </cell>
          <cell r="F31">
            <v>78</v>
          </cell>
          <cell r="G31">
            <v>30</v>
          </cell>
          <cell r="H31">
            <v>11.16</v>
          </cell>
          <cell r="I31" t="str">
            <v>SE</v>
          </cell>
          <cell r="J31">
            <v>23.040000000000003</v>
          </cell>
          <cell r="K31">
            <v>0</v>
          </cell>
        </row>
        <row r="32">
          <cell r="B32">
            <v>29.500000000000004</v>
          </cell>
          <cell r="C32">
            <v>35.700000000000003</v>
          </cell>
          <cell r="D32">
            <v>24</v>
          </cell>
          <cell r="E32">
            <v>53.75</v>
          </cell>
          <cell r="F32">
            <v>77</v>
          </cell>
          <cell r="G32">
            <v>31</v>
          </cell>
          <cell r="H32">
            <v>7.2</v>
          </cell>
          <cell r="I32" t="str">
            <v>L</v>
          </cell>
          <cell r="J32">
            <v>23.040000000000003</v>
          </cell>
          <cell r="K32">
            <v>0</v>
          </cell>
        </row>
        <row r="33">
          <cell r="B33">
            <v>28.324999999999999</v>
          </cell>
          <cell r="C33">
            <v>35.799999999999997</v>
          </cell>
          <cell r="D33">
            <v>21.6</v>
          </cell>
          <cell r="E33">
            <v>59.958333333333336</v>
          </cell>
          <cell r="F33">
            <v>89</v>
          </cell>
          <cell r="G33">
            <v>32</v>
          </cell>
          <cell r="H33">
            <v>29.880000000000003</v>
          </cell>
          <cell r="I33" t="str">
            <v>S</v>
          </cell>
          <cell r="J33">
            <v>54.36</v>
          </cell>
          <cell r="K33">
            <v>0.4</v>
          </cell>
        </row>
        <row r="34">
          <cell r="B34">
            <v>25.558333333333326</v>
          </cell>
          <cell r="C34">
            <v>32.6</v>
          </cell>
          <cell r="D34">
            <v>20</v>
          </cell>
          <cell r="E34">
            <v>70.75</v>
          </cell>
          <cell r="F34">
            <v>92</v>
          </cell>
          <cell r="G34">
            <v>48</v>
          </cell>
          <cell r="H34">
            <v>24.840000000000003</v>
          </cell>
          <cell r="I34" t="str">
            <v>L</v>
          </cell>
          <cell r="J34">
            <v>50.04</v>
          </cell>
          <cell r="K34">
            <v>0</v>
          </cell>
        </row>
        <row r="35">
          <cell r="I35" t="str">
            <v>L</v>
          </cell>
        </row>
      </sheetData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26.612500000000001</v>
          </cell>
          <cell r="C5">
            <v>32.6</v>
          </cell>
          <cell r="D5">
            <v>22</v>
          </cell>
          <cell r="E5">
            <v>70.333333333333329</v>
          </cell>
          <cell r="F5">
            <v>93</v>
          </cell>
          <cell r="G5">
            <v>53</v>
          </cell>
          <cell r="H5">
            <v>41.4</v>
          </cell>
          <cell r="I5" t="str">
            <v>NE</v>
          </cell>
          <cell r="J5">
            <v>75.239999999999995</v>
          </cell>
          <cell r="K5">
            <v>1.5999999999999999</v>
          </cell>
        </row>
        <row r="6">
          <cell r="B6">
            <v>25.129166666666663</v>
          </cell>
          <cell r="C6">
            <v>30.9</v>
          </cell>
          <cell r="D6">
            <v>22</v>
          </cell>
          <cell r="E6">
            <v>81.625</v>
          </cell>
          <cell r="F6">
            <v>94</v>
          </cell>
          <cell r="G6">
            <v>58</v>
          </cell>
          <cell r="H6">
            <v>16.559999999999999</v>
          </cell>
          <cell r="I6" t="str">
            <v>N</v>
          </cell>
          <cell r="J6">
            <v>47.519999999999996</v>
          </cell>
          <cell r="K6">
            <v>1.9999999999999998</v>
          </cell>
        </row>
        <row r="7">
          <cell r="B7">
            <v>23.116666666666664</v>
          </cell>
          <cell r="C7">
            <v>25.1</v>
          </cell>
          <cell r="D7">
            <v>21.6</v>
          </cell>
          <cell r="E7">
            <v>88.833333333333329</v>
          </cell>
          <cell r="F7">
            <v>95</v>
          </cell>
          <cell r="G7">
            <v>76</v>
          </cell>
          <cell r="H7">
            <v>9.3600000000000012</v>
          </cell>
          <cell r="I7" t="str">
            <v>S</v>
          </cell>
          <cell r="J7">
            <v>30.240000000000002</v>
          </cell>
          <cell r="K7">
            <v>5.6000000000000005</v>
          </cell>
        </row>
        <row r="8">
          <cell r="B8">
            <v>23.104166666666668</v>
          </cell>
          <cell r="C8">
            <v>29.7</v>
          </cell>
          <cell r="D8">
            <v>18.3</v>
          </cell>
          <cell r="E8">
            <v>67.208333333333329</v>
          </cell>
          <cell r="F8">
            <v>93</v>
          </cell>
          <cell r="G8">
            <v>34</v>
          </cell>
          <cell r="H8">
            <v>10.8</v>
          </cell>
          <cell r="I8" t="str">
            <v>S</v>
          </cell>
          <cell r="J8">
            <v>25.2</v>
          </cell>
          <cell r="K8">
            <v>0</v>
          </cell>
        </row>
        <row r="9">
          <cell r="B9">
            <v>23.254166666666666</v>
          </cell>
          <cell r="C9">
            <v>32.700000000000003</v>
          </cell>
          <cell r="D9">
            <v>15.3</v>
          </cell>
          <cell r="E9">
            <v>64.041666666666671</v>
          </cell>
          <cell r="F9">
            <v>93</v>
          </cell>
          <cell r="G9">
            <v>31</v>
          </cell>
          <cell r="H9">
            <v>8.2799999999999994</v>
          </cell>
          <cell r="I9" t="str">
            <v>S</v>
          </cell>
          <cell r="J9">
            <v>22.32</v>
          </cell>
          <cell r="K9">
            <v>0</v>
          </cell>
        </row>
        <row r="10">
          <cell r="B10">
            <v>25.245833333333334</v>
          </cell>
          <cell r="C10">
            <v>31.4</v>
          </cell>
          <cell r="D10">
            <v>19.7</v>
          </cell>
          <cell r="E10">
            <v>63.541666666666664</v>
          </cell>
          <cell r="F10">
            <v>90</v>
          </cell>
          <cell r="G10">
            <v>34</v>
          </cell>
          <cell r="H10">
            <v>13.68</v>
          </cell>
          <cell r="I10" t="str">
            <v>L</v>
          </cell>
          <cell r="J10">
            <v>30.240000000000002</v>
          </cell>
          <cell r="K10">
            <v>0</v>
          </cell>
        </row>
        <row r="11">
          <cell r="B11">
            <v>24.95</v>
          </cell>
          <cell r="C11">
            <v>30.1</v>
          </cell>
          <cell r="D11">
            <v>20</v>
          </cell>
          <cell r="E11">
            <v>64.458333333333329</v>
          </cell>
          <cell r="F11">
            <v>78</v>
          </cell>
          <cell r="G11">
            <v>51</v>
          </cell>
          <cell r="H11">
            <v>14.76</v>
          </cell>
          <cell r="I11" t="str">
            <v>L</v>
          </cell>
          <cell r="J11">
            <v>33.119999999999997</v>
          </cell>
          <cell r="K11">
            <v>0</v>
          </cell>
        </row>
        <row r="12">
          <cell r="B12">
            <v>26.708333333333332</v>
          </cell>
          <cell r="C12">
            <v>34.4</v>
          </cell>
          <cell r="D12">
            <v>18.7</v>
          </cell>
          <cell r="E12">
            <v>64.583333333333329</v>
          </cell>
          <cell r="F12">
            <v>94</v>
          </cell>
          <cell r="G12">
            <v>30</v>
          </cell>
          <cell r="H12">
            <v>14.76</v>
          </cell>
          <cell r="I12" t="str">
            <v>N</v>
          </cell>
          <cell r="J12">
            <v>29.52</v>
          </cell>
          <cell r="K12">
            <v>0</v>
          </cell>
        </row>
        <row r="13">
          <cell r="B13">
            <v>28.079166666666662</v>
          </cell>
          <cell r="C13">
            <v>35.1</v>
          </cell>
          <cell r="D13">
            <v>20.5</v>
          </cell>
          <cell r="E13">
            <v>63.166666666666664</v>
          </cell>
          <cell r="F13">
            <v>91</v>
          </cell>
          <cell r="G13">
            <v>39</v>
          </cell>
          <cell r="H13">
            <v>20.16</v>
          </cell>
          <cell r="I13" t="str">
            <v>N</v>
          </cell>
          <cell r="J13">
            <v>44.28</v>
          </cell>
          <cell r="K13">
            <v>0</v>
          </cell>
        </row>
        <row r="14">
          <cell r="B14">
            <v>29.841666666666669</v>
          </cell>
          <cell r="C14">
            <v>35.700000000000003</v>
          </cell>
          <cell r="D14">
            <v>24.7</v>
          </cell>
          <cell r="E14">
            <v>55.5</v>
          </cell>
          <cell r="F14">
            <v>78</v>
          </cell>
          <cell r="G14">
            <v>34</v>
          </cell>
          <cell r="H14">
            <v>23.040000000000003</v>
          </cell>
          <cell r="I14" t="str">
            <v>N</v>
          </cell>
          <cell r="J14">
            <v>47.88</v>
          </cell>
          <cell r="K14">
            <v>0</v>
          </cell>
        </row>
        <row r="15">
          <cell r="C15">
            <v>35.6</v>
          </cell>
          <cell r="D15">
            <v>25.2</v>
          </cell>
          <cell r="E15">
            <v>54.083333333333336</v>
          </cell>
          <cell r="F15">
            <v>72</v>
          </cell>
          <cell r="G15">
            <v>33</v>
          </cell>
          <cell r="H15">
            <v>24.840000000000003</v>
          </cell>
          <cell r="I15" t="str">
            <v>N</v>
          </cell>
          <cell r="J15">
            <v>53.64</v>
          </cell>
          <cell r="K15">
            <v>0</v>
          </cell>
        </row>
        <row r="16">
          <cell r="C16">
            <v>32.299999999999997</v>
          </cell>
          <cell r="D16">
            <v>19.600000000000001</v>
          </cell>
          <cell r="F16">
            <v>85</v>
          </cell>
          <cell r="G16">
            <v>27</v>
          </cell>
          <cell r="H16">
            <v>12.24</v>
          </cell>
          <cell r="I16" t="str">
            <v>SO</v>
          </cell>
          <cell r="J16">
            <v>28.44</v>
          </cell>
          <cell r="K16">
            <v>0</v>
          </cell>
        </row>
        <row r="17">
          <cell r="C17">
            <v>35.4</v>
          </cell>
          <cell r="D17">
            <v>18</v>
          </cell>
          <cell r="E17">
            <v>49.708333333333336</v>
          </cell>
          <cell r="F17">
            <v>84</v>
          </cell>
          <cell r="G17">
            <v>22</v>
          </cell>
          <cell r="H17">
            <v>11.520000000000001</v>
          </cell>
          <cell r="I17" t="str">
            <v>L</v>
          </cell>
          <cell r="J17">
            <v>26.28</v>
          </cell>
          <cell r="K17">
            <v>0</v>
          </cell>
        </row>
        <row r="18">
          <cell r="C18">
            <v>36.1</v>
          </cell>
          <cell r="D18">
            <v>20.5</v>
          </cell>
          <cell r="E18">
            <v>50.875</v>
          </cell>
          <cell r="F18">
            <v>71</v>
          </cell>
          <cell r="G18">
            <v>31</v>
          </cell>
          <cell r="H18">
            <v>13.32</v>
          </cell>
          <cell r="I18" t="str">
            <v>L</v>
          </cell>
          <cell r="J18">
            <v>26.28</v>
          </cell>
          <cell r="K18">
            <v>0</v>
          </cell>
        </row>
        <row r="19">
          <cell r="C19">
            <v>37.5</v>
          </cell>
          <cell r="D19">
            <v>25.7</v>
          </cell>
          <cell r="E19">
            <v>51.458333333333336</v>
          </cell>
          <cell r="F19">
            <v>66</v>
          </cell>
          <cell r="G19">
            <v>33</v>
          </cell>
          <cell r="H19">
            <v>20.52</v>
          </cell>
          <cell r="I19" t="str">
            <v>N</v>
          </cell>
          <cell r="J19">
            <v>38.880000000000003</v>
          </cell>
          <cell r="K19">
            <v>0</v>
          </cell>
        </row>
        <row r="20">
          <cell r="C20">
            <v>31.8</v>
          </cell>
          <cell r="D20">
            <v>21.2</v>
          </cell>
          <cell r="E20">
            <v>79.375</v>
          </cell>
          <cell r="F20">
            <v>96</v>
          </cell>
          <cell r="G20">
            <v>49</v>
          </cell>
          <cell r="H20">
            <v>20.16</v>
          </cell>
          <cell r="I20" t="str">
            <v>NE</v>
          </cell>
          <cell r="J20">
            <v>49.680000000000007</v>
          </cell>
          <cell r="K20">
            <v>43.600000000000009</v>
          </cell>
        </row>
        <row r="21">
          <cell r="C21">
            <v>32.200000000000003</v>
          </cell>
          <cell r="D21">
            <v>21.8</v>
          </cell>
          <cell r="E21">
            <v>74.75</v>
          </cell>
          <cell r="F21">
            <v>93</v>
          </cell>
          <cell r="G21">
            <v>45</v>
          </cell>
          <cell r="H21">
            <v>10.8</v>
          </cell>
          <cell r="I21" t="str">
            <v>SO</v>
          </cell>
          <cell r="J21">
            <v>25.2</v>
          </cell>
          <cell r="K21">
            <v>0</v>
          </cell>
        </row>
        <row r="22">
          <cell r="B22">
            <v>27.916666666666668</v>
          </cell>
          <cell r="C22">
            <v>34</v>
          </cell>
          <cell r="D22">
            <v>22.1</v>
          </cell>
          <cell r="E22">
            <v>70.125</v>
          </cell>
          <cell r="F22">
            <v>95</v>
          </cell>
          <cell r="G22">
            <v>42</v>
          </cell>
          <cell r="H22">
            <v>12.6</v>
          </cell>
          <cell r="I22" t="str">
            <v>L</v>
          </cell>
          <cell r="J22">
            <v>36.72</v>
          </cell>
          <cell r="K22">
            <v>0</v>
          </cell>
        </row>
        <row r="23">
          <cell r="B23">
            <v>28.708333333333339</v>
          </cell>
          <cell r="C23">
            <v>34.200000000000003</v>
          </cell>
          <cell r="D23">
            <v>24.4</v>
          </cell>
          <cell r="E23">
            <v>62.541666666666664</v>
          </cell>
          <cell r="F23">
            <v>78</v>
          </cell>
          <cell r="G23">
            <v>42</v>
          </cell>
          <cell r="H23">
            <v>21.240000000000002</v>
          </cell>
          <cell r="I23" t="str">
            <v>N</v>
          </cell>
          <cell r="J23">
            <v>42.480000000000004</v>
          </cell>
          <cell r="K23">
            <v>0</v>
          </cell>
        </row>
        <row r="24">
          <cell r="B24">
            <v>25.337500000000006</v>
          </cell>
          <cell r="C24">
            <v>30</v>
          </cell>
          <cell r="D24">
            <v>20.9</v>
          </cell>
          <cell r="E24">
            <v>78.833333333333329</v>
          </cell>
          <cell r="F24">
            <v>95</v>
          </cell>
          <cell r="G24">
            <v>58</v>
          </cell>
          <cell r="H24">
            <v>14.4</v>
          </cell>
          <cell r="I24" t="str">
            <v>L</v>
          </cell>
          <cell r="J24">
            <v>42.480000000000004</v>
          </cell>
          <cell r="K24">
            <v>40.799999999999997</v>
          </cell>
        </row>
        <row r="25">
          <cell r="B25">
            <v>25.0625</v>
          </cell>
          <cell r="C25">
            <v>30.7</v>
          </cell>
          <cell r="D25">
            <v>22.4</v>
          </cell>
          <cell r="E25">
            <v>82.666666666666671</v>
          </cell>
          <cell r="F25">
            <v>95</v>
          </cell>
          <cell r="G25">
            <v>54</v>
          </cell>
          <cell r="H25">
            <v>12.24</v>
          </cell>
          <cell r="I25" t="str">
            <v>O</v>
          </cell>
          <cell r="J25">
            <v>34.200000000000003</v>
          </cell>
          <cell r="K25">
            <v>25</v>
          </cell>
        </row>
        <row r="26">
          <cell r="B26">
            <v>25.94583333333334</v>
          </cell>
          <cell r="C26">
            <v>32</v>
          </cell>
          <cell r="D26">
            <v>21</v>
          </cell>
          <cell r="E26">
            <v>71.125</v>
          </cell>
          <cell r="F26">
            <v>96</v>
          </cell>
          <cell r="G26">
            <v>36</v>
          </cell>
          <cell r="H26">
            <v>9.7200000000000006</v>
          </cell>
          <cell r="I26" t="str">
            <v>SO</v>
          </cell>
          <cell r="J26">
            <v>25.56</v>
          </cell>
          <cell r="K26">
            <v>0</v>
          </cell>
        </row>
        <row r="27">
          <cell r="B27">
            <v>25.466666666666669</v>
          </cell>
          <cell r="C27">
            <v>31.3</v>
          </cell>
          <cell r="D27">
            <v>20.6</v>
          </cell>
          <cell r="E27">
            <v>69.333333333333329</v>
          </cell>
          <cell r="F27">
            <v>91</v>
          </cell>
          <cell r="G27">
            <v>44</v>
          </cell>
          <cell r="H27">
            <v>11.879999999999999</v>
          </cell>
          <cell r="I27" t="str">
            <v>L</v>
          </cell>
          <cell r="J27">
            <v>25.92</v>
          </cell>
          <cell r="K27">
            <v>0</v>
          </cell>
        </row>
        <row r="28">
          <cell r="B28">
            <v>26.545833333333324</v>
          </cell>
          <cell r="C28">
            <v>33.1</v>
          </cell>
          <cell r="D28">
            <v>21.6</v>
          </cell>
          <cell r="E28">
            <v>66</v>
          </cell>
          <cell r="F28">
            <v>83</v>
          </cell>
          <cell r="G28">
            <v>43</v>
          </cell>
          <cell r="H28">
            <v>13.32</v>
          </cell>
          <cell r="I28" t="str">
            <v>NE</v>
          </cell>
          <cell r="J28">
            <v>23.759999999999998</v>
          </cell>
          <cell r="K28">
            <v>0</v>
          </cell>
        </row>
        <row r="29">
          <cell r="B29">
            <v>27.841666666666665</v>
          </cell>
          <cell r="C29">
            <v>33.200000000000003</v>
          </cell>
          <cell r="D29">
            <v>22.2</v>
          </cell>
          <cell r="E29">
            <v>64.583333333333329</v>
          </cell>
          <cell r="F29">
            <v>89</v>
          </cell>
          <cell r="G29">
            <v>41</v>
          </cell>
          <cell r="H29">
            <v>12.24</v>
          </cell>
          <cell r="I29" t="str">
            <v>N</v>
          </cell>
          <cell r="J29">
            <v>27</v>
          </cell>
          <cell r="K29">
            <v>0</v>
          </cell>
        </row>
        <row r="30">
          <cell r="B30">
            <v>28.304166666666671</v>
          </cell>
          <cell r="C30">
            <v>34.299999999999997</v>
          </cell>
          <cell r="D30">
            <v>23.4</v>
          </cell>
          <cell r="E30">
            <v>66.25</v>
          </cell>
          <cell r="F30">
            <v>84</v>
          </cell>
          <cell r="G30">
            <v>40</v>
          </cell>
          <cell r="H30">
            <v>12.96</v>
          </cell>
          <cell r="I30" t="str">
            <v>NE</v>
          </cell>
          <cell r="J30">
            <v>24.840000000000003</v>
          </cell>
          <cell r="K30">
            <v>0</v>
          </cell>
        </row>
        <row r="31">
          <cell r="B31">
            <v>28.691666666666674</v>
          </cell>
          <cell r="C31">
            <v>35.1</v>
          </cell>
          <cell r="D31">
            <v>21.8</v>
          </cell>
          <cell r="E31">
            <v>61.291666666666664</v>
          </cell>
          <cell r="F31">
            <v>90</v>
          </cell>
          <cell r="G31">
            <v>35</v>
          </cell>
          <cell r="H31">
            <v>11.879999999999999</v>
          </cell>
          <cell r="I31" t="str">
            <v>NE</v>
          </cell>
          <cell r="J31">
            <v>26.28</v>
          </cell>
          <cell r="K31">
            <v>0</v>
          </cell>
        </row>
        <row r="32">
          <cell r="B32">
            <v>29.833333333333332</v>
          </cell>
          <cell r="C32">
            <v>36.1</v>
          </cell>
          <cell r="D32">
            <v>23</v>
          </cell>
          <cell r="E32">
            <v>62.458333333333336</v>
          </cell>
          <cell r="F32">
            <v>91</v>
          </cell>
          <cell r="G32">
            <v>33</v>
          </cell>
          <cell r="H32">
            <v>11.879999999999999</v>
          </cell>
          <cell r="I32" t="str">
            <v>SE</v>
          </cell>
          <cell r="J32">
            <v>24.12</v>
          </cell>
          <cell r="K32">
            <v>0</v>
          </cell>
        </row>
        <row r="33">
          <cell r="B33">
            <v>29.225000000000005</v>
          </cell>
          <cell r="C33">
            <v>35.9</v>
          </cell>
          <cell r="D33">
            <v>24.5</v>
          </cell>
          <cell r="E33">
            <v>63.041666666666664</v>
          </cell>
          <cell r="F33">
            <v>87</v>
          </cell>
          <cell r="G33">
            <v>34</v>
          </cell>
          <cell r="H33">
            <v>11.879999999999999</v>
          </cell>
          <cell r="I33" t="str">
            <v>S</v>
          </cell>
          <cell r="J33">
            <v>43.2</v>
          </cell>
          <cell r="K33">
            <v>0</v>
          </cell>
        </row>
        <row r="34">
          <cell r="B34">
            <v>27.983333333333334</v>
          </cell>
          <cell r="C34">
            <v>35.700000000000003</v>
          </cell>
          <cell r="D34">
            <v>20.7</v>
          </cell>
          <cell r="E34">
            <v>61.416666666666664</v>
          </cell>
          <cell r="F34">
            <v>92</v>
          </cell>
          <cell r="G34">
            <v>36</v>
          </cell>
          <cell r="H34">
            <v>13.32</v>
          </cell>
          <cell r="I34" t="str">
            <v>NE</v>
          </cell>
          <cell r="J34">
            <v>30.96</v>
          </cell>
          <cell r="K34">
            <v>0</v>
          </cell>
        </row>
        <row r="35">
          <cell r="I35" t="str">
            <v>N</v>
          </cell>
        </row>
      </sheetData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27.029166666666665</v>
          </cell>
          <cell r="C5">
            <v>33.1</v>
          </cell>
          <cell r="D5">
            <v>22.1</v>
          </cell>
          <cell r="E5">
            <v>55.583333333333336</v>
          </cell>
          <cell r="F5">
            <v>68</v>
          </cell>
          <cell r="G5">
            <v>43</v>
          </cell>
          <cell r="H5">
            <v>18.36</v>
          </cell>
          <cell r="I5" t="str">
            <v>NE</v>
          </cell>
          <cell r="J5">
            <v>41.76</v>
          </cell>
          <cell r="K5">
            <v>0</v>
          </cell>
        </row>
        <row r="6">
          <cell r="B6">
            <v>25.8</v>
          </cell>
          <cell r="C6">
            <v>32.4</v>
          </cell>
          <cell r="D6">
            <v>22.3</v>
          </cell>
          <cell r="E6">
            <v>68.75</v>
          </cell>
          <cell r="F6">
            <v>93</v>
          </cell>
          <cell r="G6">
            <v>43</v>
          </cell>
          <cell r="H6">
            <v>17.28</v>
          </cell>
          <cell r="I6" t="str">
            <v>N</v>
          </cell>
          <cell r="J6">
            <v>36.36</v>
          </cell>
          <cell r="K6">
            <v>9.3999999999999986</v>
          </cell>
        </row>
        <row r="7">
          <cell r="B7">
            <v>22.341666666666665</v>
          </cell>
          <cell r="C7">
            <v>23.1</v>
          </cell>
          <cell r="D7">
            <v>21.5</v>
          </cell>
          <cell r="E7">
            <v>91.541666666666671</v>
          </cell>
          <cell r="F7">
            <v>95</v>
          </cell>
          <cell r="G7">
            <v>80</v>
          </cell>
          <cell r="H7">
            <v>9.7200000000000006</v>
          </cell>
          <cell r="I7" t="str">
            <v>SO</v>
          </cell>
          <cell r="J7">
            <v>29.52</v>
          </cell>
          <cell r="K7">
            <v>17.8</v>
          </cell>
        </row>
        <row r="8">
          <cell r="B8">
            <v>21.895833333333339</v>
          </cell>
          <cell r="C8">
            <v>27.8</v>
          </cell>
          <cell r="D8">
            <v>15.9</v>
          </cell>
          <cell r="E8">
            <v>66.5</v>
          </cell>
          <cell r="F8">
            <v>91</v>
          </cell>
          <cell r="G8">
            <v>34</v>
          </cell>
          <cell r="H8">
            <v>11.879999999999999</v>
          </cell>
          <cell r="I8" t="str">
            <v>S</v>
          </cell>
          <cell r="J8">
            <v>29.52</v>
          </cell>
          <cell r="K8">
            <v>0</v>
          </cell>
        </row>
        <row r="9">
          <cell r="B9">
            <v>22.783333333333331</v>
          </cell>
          <cell r="C9">
            <v>30.9</v>
          </cell>
          <cell r="D9">
            <v>15.8</v>
          </cell>
          <cell r="E9">
            <v>65.875</v>
          </cell>
          <cell r="F9">
            <v>90</v>
          </cell>
          <cell r="G9">
            <v>34</v>
          </cell>
          <cell r="H9">
            <v>9.3600000000000012</v>
          </cell>
          <cell r="I9" t="str">
            <v>SE</v>
          </cell>
          <cell r="J9">
            <v>27.36</v>
          </cell>
          <cell r="K9">
            <v>0</v>
          </cell>
        </row>
        <row r="10">
          <cell r="B10">
            <v>23.670833333333334</v>
          </cell>
          <cell r="C10">
            <v>28.9</v>
          </cell>
          <cell r="D10">
            <v>18.600000000000001</v>
          </cell>
          <cell r="E10">
            <v>62.708333333333336</v>
          </cell>
          <cell r="F10">
            <v>81</v>
          </cell>
          <cell r="G10">
            <v>44</v>
          </cell>
          <cell r="H10">
            <v>18</v>
          </cell>
          <cell r="I10" t="str">
            <v>L</v>
          </cell>
          <cell r="J10">
            <v>37.800000000000004</v>
          </cell>
          <cell r="K10">
            <v>0</v>
          </cell>
        </row>
        <row r="11">
          <cell r="B11">
            <v>23.570833333333336</v>
          </cell>
          <cell r="C11">
            <v>30.7</v>
          </cell>
          <cell r="D11">
            <v>18.2</v>
          </cell>
          <cell r="E11">
            <v>60.291666666666664</v>
          </cell>
          <cell r="F11">
            <v>76</v>
          </cell>
          <cell r="G11">
            <v>37</v>
          </cell>
          <cell r="H11">
            <v>12.96</v>
          </cell>
          <cell r="I11" t="str">
            <v>L</v>
          </cell>
          <cell r="J11">
            <v>41.04</v>
          </cell>
          <cell r="K11">
            <v>0</v>
          </cell>
        </row>
        <row r="12">
          <cell r="B12">
            <v>25.654166666666658</v>
          </cell>
          <cell r="C12">
            <v>33.5</v>
          </cell>
          <cell r="D12">
            <v>19.3</v>
          </cell>
          <cell r="E12">
            <v>59.708333333333336</v>
          </cell>
          <cell r="F12">
            <v>83</v>
          </cell>
          <cell r="G12">
            <v>33</v>
          </cell>
          <cell r="H12">
            <v>16.2</v>
          </cell>
          <cell r="I12" t="str">
            <v>L</v>
          </cell>
          <cell r="J12">
            <v>38.519999999999996</v>
          </cell>
          <cell r="K12">
            <v>0</v>
          </cell>
        </row>
        <row r="13">
          <cell r="B13">
            <v>28.929166666666671</v>
          </cell>
          <cell r="C13">
            <v>36.200000000000003</v>
          </cell>
          <cell r="D13">
            <v>22.1</v>
          </cell>
          <cell r="E13">
            <v>49.791666666666664</v>
          </cell>
          <cell r="F13">
            <v>69</v>
          </cell>
          <cell r="G13">
            <v>29</v>
          </cell>
          <cell r="H13">
            <v>16.920000000000002</v>
          </cell>
          <cell r="I13" t="str">
            <v>N</v>
          </cell>
          <cell r="J13">
            <v>37.080000000000005</v>
          </cell>
          <cell r="K13">
            <v>0</v>
          </cell>
        </row>
        <row r="14">
          <cell r="B14">
            <v>30.341666666666665</v>
          </cell>
          <cell r="C14">
            <v>36.9</v>
          </cell>
          <cell r="D14">
            <v>25</v>
          </cell>
          <cell r="E14">
            <v>50.541666666666664</v>
          </cell>
          <cell r="F14">
            <v>71</v>
          </cell>
          <cell r="G14">
            <v>28</v>
          </cell>
          <cell r="H14">
            <v>21.240000000000002</v>
          </cell>
          <cell r="I14" t="str">
            <v>N</v>
          </cell>
          <cell r="J14">
            <v>50.04</v>
          </cell>
          <cell r="K14">
            <v>0</v>
          </cell>
        </row>
        <row r="15">
          <cell r="B15">
            <v>30.05</v>
          </cell>
          <cell r="C15">
            <v>36.6</v>
          </cell>
          <cell r="D15">
            <v>24.5</v>
          </cell>
          <cell r="E15">
            <v>52.25</v>
          </cell>
          <cell r="F15">
            <v>74</v>
          </cell>
          <cell r="G15">
            <v>29</v>
          </cell>
          <cell r="H15">
            <v>19.8</v>
          </cell>
          <cell r="I15" t="str">
            <v>N</v>
          </cell>
          <cell r="J15">
            <v>60.12</v>
          </cell>
          <cell r="K15">
            <v>0</v>
          </cell>
        </row>
        <row r="16">
          <cell r="C16">
            <v>30.9</v>
          </cell>
          <cell r="D16">
            <v>18</v>
          </cell>
          <cell r="F16">
            <v>91</v>
          </cell>
          <cell r="G16">
            <v>26</v>
          </cell>
          <cell r="H16">
            <v>12.6</v>
          </cell>
          <cell r="I16" t="str">
            <v>S</v>
          </cell>
          <cell r="J16">
            <v>30.240000000000002</v>
          </cell>
          <cell r="K16">
            <v>1.2</v>
          </cell>
        </row>
        <row r="17">
          <cell r="B17">
            <v>24.675000000000001</v>
          </cell>
          <cell r="C17">
            <v>33.6</v>
          </cell>
          <cell r="D17">
            <v>15.4</v>
          </cell>
          <cell r="E17">
            <v>46.583333333333336</v>
          </cell>
          <cell r="F17">
            <v>78</v>
          </cell>
          <cell r="G17">
            <v>23</v>
          </cell>
          <cell r="H17">
            <v>9.7200000000000006</v>
          </cell>
          <cell r="I17" t="str">
            <v>SE</v>
          </cell>
          <cell r="J17">
            <v>31.680000000000003</v>
          </cell>
          <cell r="K17">
            <v>0</v>
          </cell>
        </row>
        <row r="18">
          <cell r="B18">
            <v>27.054166666666671</v>
          </cell>
          <cell r="C18">
            <v>34.299999999999997</v>
          </cell>
          <cell r="D18">
            <v>20.2</v>
          </cell>
          <cell r="E18">
            <v>46.208333333333336</v>
          </cell>
          <cell r="F18">
            <v>66</v>
          </cell>
          <cell r="G18">
            <v>31</v>
          </cell>
          <cell r="H18">
            <v>15.48</v>
          </cell>
          <cell r="I18" t="str">
            <v>L</v>
          </cell>
          <cell r="J18">
            <v>41.04</v>
          </cell>
          <cell r="K18">
            <v>0</v>
          </cell>
        </row>
        <row r="19">
          <cell r="B19">
            <v>29.5625</v>
          </cell>
          <cell r="C19">
            <v>37.299999999999997</v>
          </cell>
          <cell r="D19">
            <v>23</v>
          </cell>
          <cell r="E19">
            <v>47.291666666666664</v>
          </cell>
          <cell r="F19">
            <v>67</v>
          </cell>
          <cell r="G19">
            <v>26</v>
          </cell>
          <cell r="H19">
            <v>19.8</v>
          </cell>
          <cell r="I19" t="str">
            <v>NE</v>
          </cell>
          <cell r="J19">
            <v>43.2</v>
          </cell>
          <cell r="K19">
            <v>0</v>
          </cell>
        </row>
        <row r="20">
          <cell r="B20">
            <v>24.620833333333337</v>
          </cell>
          <cell r="C20">
            <v>31.2</v>
          </cell>
          <cell r="D20">
            <v>20.7</v>
          </cell>
          <cell r="E20">
            <v>76.666666666666671</v>
          </cell>
          <cell r="F20">
            <v>95</v>
          </cell>
          <cell r="G20">
            <v>39</v>
          </cell>
          <cell r="H20">
            <v>15.840000000000002</v>
          </cell>
          <cell r="I20" t="str">
            <v>N</v>
          </cell>
          <cell r="J20">
            <v>38.880000000000003</v>
          </cell>
          <cell r="K20">
            <v>13.599999999999996</v>
          </cell>
        </row>
        <row r="21">
          <cell r="B21">
            <v>24.791666666666668</v>
          </cell>
          <cell r="C21">
            <v>31.8</v>
          </cell>
          <cell r="D21">
            <v>20.5</v>
          </cell>
          <cell r="E21">
            <v>76.75</v>
          </cell>
          <cell r="F21">
            <v>93</v>
          </cell>
          <cell r="G21">
            <v>41</v>
          </cell>
          <cell r="H21">
            <v>9.7200000000000006</v>
          </cell>
          <cell r="I21" t="str">
            <v>S</v>
          </cell>
          <cell r="J21">
            <v>31.680000000000003</v>
          </cell>
          <cell r="K21">
            <v>0</v>
          </cell>
        </row>
        <row r="22">
          <cell r="B22">
            <v>25.195833333333336</v>
          </cell>
          <cell r="C22">
            <v>32.799999999999997</v>
          </cell>
          <cell r="D22">
            <v>20.8</v>
          </cell>
          <cell r="E22">
            <v>72.875</v>
          </cell>
          <cell r="F22">
            <v>94</v>
          </cell>
          <cell r="G22">
            <v>47</v>
          </cell>
          <cell r="H22">
            <v>12.96</v>
          </cell>
          <cell r="I22" t="str">
            <v>L</v>
          </cell>
          <cell r="J22">
            <v>50.4</v>
          </cell>
          <cell r="K22">
            <v>0</v>
          </cell>
        </row>
        <row r="23">
          <cell r="B23">
            <v>27.612499999999997</v>
          </cell>
          <cell r="C23">
            <v>33.4</v>
          </cell>
          <cell r="D23">
            <v>22.7</v>
          </cell>
          <cell r="E23">
            <v>63.416666666666664</v>
          </cell>
          <cell r="F23">
            <v>83</v>
          </cell>
          <cell r="G23">
            <v>45</v>
          </cell>
          <cell r="H23">
            <v>16.2</v>
          </cell>
          <cell r="I23" t="str">
            <v>NE</v>
          </cell>
          <cell r="J23">
            <v>35.28</v>
          </cell>
          <cell r="K23">
            <v>0</v>
          </cell>
        </row>
        <row r="24">
          <cell r="B24">
            <v>24.05</v>
          </cell>
          <cell r="C24">
            <v>29.2</v>
          </cell>
          <cell r="D24">
            <v>20.2</v>
          </cell>
          <cell r="E24">
            <v>80.666666666666671</v>
          </cell>
          <cell r="F24">
            <v>96</v>
          </cell>
          <cell r="G24">
            <v>54</v>
          </cell>
          <cell r="H24">
            <v>12.6</v>
          </cell>
          <cell r="I24" t="str">
            <v>N</v>
          </cell>
          <cell r="J24">
            <v>32.76</v>
          </cell>
          <cell r="K24">
            <v>48.6</v>
          </cell>
        </row>
        <row r="25">
          <cell r="B25">
            <v>24.579166666666666</v>
          </cell>
          <cell r="C25">
            <v>30.3</v>
          </cell>
          <cell r="D25">
            <v>22.1</v>
          </cell>
          <cell r="E25">
            <v>81.666666666666671</v>
          </cell>
          <cell r="F25">
            <v>93</v>
          </cell>
          <cell r="G25">
            <v>56</v>
          </cell>
          <cell r="H25">
            <v>17.64</v>
          </cell>
          <cell r="I25" t="str">
            <v>O</v>
          </cell>
          <cell r="J25">
            <v>36.36</v>
          </cell>
          <cell r="K25">
            <v>3</v>
          </cell>
        </row>
        <row r="26">
          <cell r="B26">
            <v>24.862500000000001</v>
          </cell>
          <cell r="C26">
            <v>31.2</v>
          </cell>
          <cell r="D26">
            <v>20.3</v>
          </cell>
          <cell r="E26">
            <v>74.708333333333329</v>
          </cell>
          <cell r="F26">
            <v>95</v>
          </cell>
          <cell r="G26">
            <v>40</v>
          </cell>
          <cell r="H26">
            <v>9.7200000000000006</v>
          </cell>
          <cell r="I26" t="str">
            <v>SO</v>
          </cell>
          <cell r="J26">
            <v>25.2</v>
          </cell>
          <cell r="K26">
            <v>0</v>
          </cell>
        </row>
        <row r="27">
          <cell r="B27">
            <v>24.100000000000009</v>
          </cell>
          <cell r="C27">
            <v>29.1</v>
          </cell>
          <cell r="D27">
            <v>19.8</v>
          </cell>
          <cell r="E27">
            <v>69.375</v>
          </cell>
          <cell r="F27">
            <v>89</v>
          </cell>
          <cell r="G27">
            <v>47</v>
          </cell>
          <cell r="H27">
            <v>19.8</v>
          </cell>
          <cell r="I27" t="str">
            <v>L</v>
          </cell>
          <cell r="J27">
            <v>39.96</v>
          </cell>
          <cell r="K27">
            <v>0</v>
          </cell>
        </row>
        <row r="28">
          <cell r="B28">
            <v>24.504166666666663</v>
          </cell>
          <cell r="C28">
            <v>30.5</v>
          </cell>
          <cell r="D28">
            <v>19.100000000000001</v>
          </cell>
          <cell r="E28">
            <v>65.541666666666671</v>
          </cell>
          <cell r="F28">
            <v>83</v>
          </cell>
          <cell r="G28">
            <v>42</v>
          </cell>
          <cell r="H28">
            <v>11.16</v>
          </cell>
          <cell r="I28" t="str">
            <v>L</v>
          </cell>
          <cell r="J28">
            <v>33.119999999999997</v>
          </cell>
          <cell r="K28">
            <v>0</v>
          </cell>
        </row>
        <row r="29">
          <cell r="B29">
            <v>26.004166666666663</v>
          </cell>
          <cell r="C29">
            <v>33.299999999999997</v>
          </cell>
          <cell r="D29">
            <v>20.2</v>
          </cell>
          <cell r="E29">
            <v>68.666666666666671</v>
          </cell>
          <cell r="F29">
            <v>93</v>
          </cell>
          <cell r="G29">
            <v>39</v>
          </cell>
          <cell r="H29">
            <v>12.6</v>
          </cell>
          <cell r="I29" t="str">
            <v>L</v>
          </cell>
          <cell r="J29">
            <v>28.8</v>
          </cell>
          <cell r="K29">
            <v>0</v>
          </cell>
        </row>
        <row r="30">
          <cell r="B30">
            <v>26.845833333333331</v>
          </cell>
          <cell r="C30">
            <v>33.299999999999997</v>
          </cell>
          <cell r="D30">
            <v>20.6</v>
          </cell>
          <cell r="E30">
            <v>64.208333333333329</v>
          </cell>
          <cell r="F30">
            <v>91</v>
          </cell>
          <cell r="G30">
            <v>34</v>
          </cell>
          <cell r="H30">
            <v>13.68</v>
          </cell>
          <cell r="I30" t="str">
            <v>L</v>
          </cell>
          <cell r="J30">
            <v>30.96</v>
          </cell>
          <cell r="K30">
            <v>0</v>
          </cell>
        </row>
        <row r="31">
          <cell r="B31">
            <v>27.479166666666661</v>
          </cell>
          <cell r="C31">
            <v>35.200000000000003</v>
          </cell>
          <cell r="D31">
            <v>20</v>
          </cell>
          <cell r="E31">
            <v>57.458333333333336</v>
          </cell>
          <cell r="F31">
            <v>88</v>
          </cell>
          <cell r="G31">
            <v>30</v>
          </cell>
          <cell r="H31">
            <v>6.48</v>
          </cell>
          <cell r="I31" t="str">
            <v>SE</v>
          </cell>
          <cell r="J31">
            <v>27.720000000000002</v>
          </cell>
          <cell r="K31">
            <v>0</v>
          </cell>
        </row>
        <row r="32">
          <cell r="B32">
            <v>29.137500000000006</v>
          </cell>
          <cell r="C32">
            <v>36.700000000000003</v>
          </cell>
          <cell r="D32">
            <v>23.3</v>
          </cell>
          <cell r="E32">
            <v>56.625</v>
          </cell>
          <cell r="F32">
            <v>82</v>
          </cell>
          <cell r="G32">
            <v>28</v>
          </cell>
          <cell r="H32">
            <v>8.2799999999999994</v>
          </cell>
          <cell r="I32" t="str">
            <v>N</v>
          </cell>
          <cell r="J32">
            <v>20.88</v>
          </cell>
          <cell r="K32">
            <v>0</v>
          </cell>
        </row>
        <row r="33">
          <cell r="B33">
            <v>26.616666666666671</v>
          </cell>
          <cell r="C33">
            <v>36</v>
          </cell>
          <cell r="D33">
            <v>20.7</v>
          </cell>
          <cell r="E33">
            <v>71.5</v>
          </cell>
          <cell r="F33">
            <v>93</v>
          </cell>
          <cell r="G33">
            <v>32</v>
          </cell>
          <cell r="H33">
            <v>20.16</v>
          </cell>
          <cell r="I33" t="str">
            <v>SE</v>
          </cell>
          <cell r="J33">
            <v>47.519999999999996</v>
          </cell>
          <cell r="K33">
            <v>10.199999999999999</v>
          </cell>
        </row>
        <row r="34">
          <cell r="B34">
            <v>24.908333333333335</v>
          </cell>
          <cell r="C34">
            <v>32.799999999999997</v>
          </cell>
          <cell r="D34">
            <v>19.3</v>
          </cell>
          <cell r="E34">
            <v>75.083333333333329</v>
          </cell>
          <cell r="F34">
            <v>95</v>
          </cell>
          <cell r="G34">
            <v>46</v>
          </cell>
          <cell r="H34">
            <v>14.4</v>
          </cell>
          <cell r="I34" t="str">
            <v>SE</v>
          </cell>
          <cell r="J34">
            <v>39.24</v>
          </cell>
          <cell r="K34">
            <v>0</v>
          </cell>
        </row>
        <row r="35">
          <cell r="I35" t="str">
            <v>L</v>
          </cell>
        </row>
      </sheetData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24.404166666666669</v>
          </cell>
          <cell r="C5">
            <v>32.1</v>
          </cell>
          <cell r="D5">
            <v>20.5</v>
          </cell>
          <cell r="E5">
            <v>79.25</v>
          </cell>
          <cell r="F5">
            <v>100</v>
          </cell>
          <cell r="G5">
            <v>47</v>
          </cell>
          <cell r="H5">
            <v>17.28</v>
          </cell>
          <cell r="I5" t="str">
            <v>S</v>
          </cell>
          <cell r="J5">
            <v>53.28</v>
          </cell>
          <cell r="K5">
            <v>18</v>
          </cell>
        </row>
        <row r="6">
          <cell r="B6">
            <v>25.083333333333332</v>
          </cell>
          <cell r="C6">
            <v>31.8</v>
          </cell>
          <cell r="D6">
            <v>20.9</v>
          </cell>
          <cell r="E6">
            <v>67.769230769230774</v>
          </cell>
          <cell r="F6">
            <v>97</v>
          </cell>
          <cell r="G6">
            <v>48</v>
          </cell>
          <cell r="H6">
            <v>15.48</v>
          </cell>
          <cell r="I6" t="str">
            <v>L</v>
          </cell>
          <cell r="J6">
            <v>49.32</v>
          </cell>
          <cell r="K6">
            <v>0.4</v>
          </cell>
        </row>
        <row r="7">
          <cell r="B7">
            <v>23.620833333333334</v>
          </cell>
          <cell r="C7">
            <v>28.4</v>
          </cell>
          <cell r="D7">
            <v>21.4</v>
          </cell>
          <cell r="E7">
            <v>86.583333333333329</v>
          </cell>
          <cell r="F7">
            <v>100</v>
          </cell>
          <cell r="G7">
            <v>62</v>
          </cell>
          <cell r="H7">
            <v>17.64</v>
          </cell>
          <cell r="I7" t="str">
            <v>NE</v>
          </cell>
          <cell r="J7">
            <v>34.56</v>
          </cell>
          <cell r="K7">
            <v>0.4</v>
          </cell>
        </row>
        <row r="8">
          <cell r="B8">
            <v>23.075000000000003</v>
          </cell>
          <cell r="C8">
            <v>29.3</v>
          </cell>
          <cell r="D8">
            <v>17.5</v>
          </cell>
          <cell r="E8">
            <v>66.041666666666671</v>
          </cell>
          <cell r="F8">
            <v>93</v>
          </cell>
          <cell r="G8">
            <v>31</v>
          </cell>
          <cell r="H8">
            <v>10.44</v>
          </cell>
          <cell r="I8" t="str">
            <v>NO</v>
          </cell>
          <cell r="J8">
            <v>28.8</v>
          </cell>
          <cell r="K8">
            <v>0</v>
          </cell>
        </row>
        <row r="9">
          <cell r="B9">
            <v>22.600000000000005</v>
          </cell>
          <cell r="C9">
            <v>29.6</v>
          </cell>
          <cell r="D9">
            <v>14.5</v>
          </cell>
          <cell r="E9">
            <v>64.416666666666671</v>
          </cell>
          <cell r="F9">
            <v>93</v>
          </cell>
          <cell r="G9">
            <v>40</v>
          </cell>
          <cell r="H9">
            <v>13.68</v>
          </cell>
          <cell r="I9" t="str">
            <v>SO</v>
          </cell>
          <cell r="J9">
            <v>28.8</v>
          </cell>
          <cell r="K9">
            <v>0</v>
          </cell>
        </row>
        <row r="10">
          <cell r="B10">
            <v>23.429166666666664</v>
          </cell>
          <cell r="C10">
            <v>29.3</v>
          </cell>
          <cell r="D10">
            <v>18.899999999999999</v>
          </cell>
          <cell r="E10">
            <v>67.5</v>
          </cell>
          <cell r="F10">
            <v>91</v>
          </cell>
          <cell r="G10">
            <v>41</v>
          </cell>
          <cell r="H10">
            <v>15.840000000000002</v>
          </cell>
          <cell r="I10" t="str">
            <v>SO</v>
          </cell>
          <cell r="J10">
            <v>31.319999999999997</v>
          </cell>
          <cell r="K10">
            <v>0</v>
          </cell>
        </row>
        <row r="11">
          <cell r="B11">
            <v>22.608333333333334</v>
          </cell>
          <cell r="C11">
            <v>28.7</v>
          </cell>
          <cell r="D11">
            <v>18.8</v>
          </cell>
          <cell r="E11">
            <v>70.458333333333329</v>
          </cell>
          <cell r="F11">
            <v>85</v>
          </cell>
          <cell r="G11">
            <v>50</v>
          </cell>
          <cell r="H11">
            <v>14.04</v>
          </cell>
          <cell r="I11" t="str">
            <v>SO</v>
          </cell>
          <cell r="J11">
            <v>31.319999999999997</v>
          </cell>
          <cell r="K11">
            <v>0.2</v>
          </cell>
        </row>
        <row r="12">
          <cell r="B12">
            <v>24.795833333333331</v>
          </cell>
          <cell r="C12">
            <v>34</v>
          </cell>
          <cell r="D12">
            <v>17.100000000000001</v>
          </cell>
          <cell r="E12">
            <v>69.5</v>
          </cell>
          <cell r="F12">
            <v>100</v>
          </cell>
          <cell r="G12">
            <v>32</v>
          </cell>
          <cell r="H12">
            <v>7.5600000000000005</v>
          </cell>
          <cell r="I12" t="str">
            <v>SO</v>
          </cell>
          <cell r="J12">
            <v>21.6</v>
          </cell>
          <cell r="K12">
            <v>0</v>
          </cell>
        </row>
        <row r="13">
          <cell r="B13">
            <v>27.070833333333336</v>
          </cell>
          <cell r="C13">
            <v>36.299999999999997</v>
          </cell>
          <cell r="D13">
            <v>18.399999999999999</v>
          </cell>
          <cell r="E13">
            <v>62.708333333333336</v>
          </cell>
          <cell r="F13">
            <v>97</v>
          </cell>
          <cell r="G13">
            <v>31</v>
          </cell>
          <cell r="H13">
            <v>9.7200000000000006</v>
          </cell>
          <cell r="I13" t="str">
            <v>L</v>
          </cell>
          <cell r="J13">
            <v>34.56</v>
          </cell>
          <cell r="K13">
            <v>0</v>
          </cell>
        </row>
        <row r="14">
          <cell r="B14">
            <v>28.504166666666663</v>
          </cell>
          <cell r="C14">
            <v>36.5</v>
          </cell>
          <cell r="D14">
            <v>21.3</v>
          </cell>
          <cell r="E14">
            <v>61.375</v>
          </cell>
          <cell r="F14">
            <v>98</v>
          </cell>
          <cell r="G14">
            <v>31</v>
          </cell>
          <cell r="H14">
            <v>18.720000000000002</v>
          </cell>
          <cell r="I14" t="str">
            <v>L</v>
          </cell>
          <cell r="J14">
            <v>49.32</v>
          </cell>
          <cell r="K14">
            <v>0</v>
          </cell>
        </row>
        <row r="15">
          <cell r="B15">
            <v>28.941666666666666</v>
          </cell>
          <cell r="C15">
            <v>37.200000000000003</v>
          </cell>
          <cell r="D15">
            <v>21.8</v>
          </cell>
          <cell r="E15">
            <v>58.125</v>
          </cell>
          <cell r="F15">
            <v>87</v>
          </cell>
          <cell r="G15">
            <v>29</v>
          </cell>
          <cell r="H15">
            <v>32.4</v>
          </cell>
          <cell r="I15" t="str">
            <v>NE</v>
          </cell>
          <cell r="J15">
            <v>64.08</v>
          </cell>
          <cell r="K15">
            <v>0</v>
          </cell>
        </row>
        <row r="16">
          <cell r="C16">
            <v>32.5</v>
          </cell>
          <cell r="D16">
            <v>19.5</v>
          </cell>
          <cell r="F16">
            <v>98</v>
          </cell>
          <cell r="G16">
            <v>22</v>
          </cell>
          <cell r="H16">
            <v>14.04</v>
          </cell>
          <cell r="I16" t="str">
            <v>NO</v>
          </cell>
          <cell r="J16">
            <v>29.52</v>
          </cell>
          <cell r="K16">
            <v>1</v>
          </cell>
        </row>
        <row r="17">
          <cell r="B17">
            <v>24.537500000000005</v>
          </cell>
          <cell r="C17">
            <v>33.4</v>
          </cell>
          <cell r="D17">
            <v>15.6</v>
          </cell>
          <cell r="E17">
            <v>48.958333333333336</v>
          </cell>
          <cell r="F17">
            <v>82</v>
          </cell>
          <cell r="G17">
            <v>18</v>
          </cell>
          <cell r="H17">
            <v>10.08</v>
          </cell>
          <cell r="I17" t="str">
            <v>SO</v>
          </cell>
          <cell r="J17">
            <v>23.400000000000002</v>
          </cell>
          <cell r="K17">
            <v>0</v>
          </cell>
        </row>
        <row r="18">
          <cell r="B18">
            <v>26.816666666666666</v>
          </cell>
          <cell r="C18">
            <v>35.5</v>
          </cell>
          <cell r="D18">
            <v>19.3</v>
          </cell>
          <cell r="E18">
            <v>53.083333333333336</v>
          </cell>
          <cell r="F18">
            <v>80</v>
          </cell>
          <cell r="G18">
            <v>32</v>
          </cell>
          <cell r="H18">
            <v>12.96</v>
          </cell>
          <cell r="I18" t="str">
            <v>SO</v>
          </cell>
          <cell r="J18">
            <v>30.240000000000002</v>
          </cell>
          <cell r="K18">
            <v>0</v>
          </cell>
        </row>
        <row r="19">
          <cell r="B19">
            <v>29.366666666666664</v>
          </cell>
          <cell r="C19">
            <v>37.700000000000003</v>
          </cell>
          <cell r="D19">
            <v>19.8</v>
          </cell>
          <cell r="E19">
            <v>53.583333333333336</v>
          </cell>
          <cell r="F19">
            <v>90</v>
          </cell>
          <cell r="G19">
            <v>25</v>
          </cell>
          <cell r="H19">
            <v>10.8</v>
          </cell>
          <cell r="I19" t="str">
            <v>SO</v>
          </cell>
          <cell r="J19">
            <v>37.440000000000005</v>
          </cell>
          <cell r="K19">
            <v>0</v>
          </cell>
        </row>
        <row r="20">
          <cell r="B20">
            <v>24.300000000000008</v>
          </cell>
          <cell r="C20">
            <v>30</v>
          </cell>
          <cell r="D20">
            <v>20.9</v>
          </cell>
          <cell r="E20">
            <v>82.791666666666671</v>
          </cell>
          <cell r="F20">
            <v>100</v>
          </cell>
          <cell r="G20">
            <v>51</v>
          </cell>
          <cell r="H20">
            <v>18.36</v>
          </cell>
          <cell r="I20" t="str">
            <v>NE</v>
          </cell>
          <cell r="J20">
            <v>44.28</v>
          </cell>
          <cell r="K20">
            <v>7.3999999999999995</v>
          </cell>
        </row>
        <row r="21">
          <cell r="B21">
            <v>25.291666666666668</v>
          </cell>
          <cell r="C21">
            <v>33.1</v>
          </cell>
          <cell r="D21">
            <v>21.5</v>
          </cell>
          <cell r="E21">
            <v>77.916666666666671</v>
          </cell>
          <cell r="F21">
            <v>99</v>
          </cell>
          <cell r="G21">
            <v>40</v>
          </cell>
          <cell r="H21">
            <v>9.3600000000000012</v>
          </cell>
          <cell r="I21" t="str">
            <v>NE</v>
          </cell>
          <cell r="J21">
            <v>25.2</v>
          </cell>
          <cell r="K21">
            <v>0</v>
          </cell>
        </row>
        <row r="22">
          <cell r="B22">
            <v>25.566666666666659</v>
          </cell>
          <cell r="C22">
            <v>33.700000000000003</v>
          </cell>
          <cell r="D22">
            <v>19.8</v>
          </cell>
          <cell r="E22">
            <v>75.875</v>
          </cell>
          <cell r="F22">
            <v>100</v>
          </cell>
          <cell r="G22">
            <v>39</v>
          </cell>
          <cell r="H22">
            <v>17.28</v>
          </cell>
          <cell r="I22" t="str">
            <v>SO</v>
          </cell>
          <cell r="J22">
            <v>47.88</v>
          </cell>
          <cell r="K22">
            <v>0</v>
          </cell>
        </row>
        <row r="23">
          <cell r="B23">
            <v>26.704166666666666</v>
          </cell>
          <cell r="C23">
            <v>34.799999999999997</v>
          </cell>
          <cell r="D23">
            <v>20.399999999999999</v>
          </cell>
          <cell r="E23">
            <v>70</v>
          </cell>
          <cell r="F23">
            <v>99</v>
          </cell>
          <cell r="G23">
            <v>36</v>
          </cell>
          <cell r="H23">
            <v>9</v>
          </cell>
          <cell r="I23" t="str">
            <v>L</v>
          </cell>
          <cell r="J23">
            <v>27.720000000000002</v>
          </cell>
          <cell r="K23">
            <v>0</v>
          </cell>
        </row>
        <row r="24">
          <cell r="B24">
            <v>23.558333333333326</v>
          </cell>
          <cell r="C24">
            <v>27.7</v>
          </cell>
          <cell r="D24">
            <v>20.2</v>
          </cell>
          <cell r="E24">
            <v>87.041666666666671</v>
          </cell>
          <cell r="F24">
            <v>100</v>
          </cell>
          <cell r="G24">
            <v>60</v>
          </cell>
          <cell r="H24">
            <v>10.44</v>
          </cell>
          <cell r="I24" t="str">
            <v>NO</v>
          </cell>
          <cell r="J24">
            <v>39.96</v>
          </cell>
          <cell r="K24">
            <v>20.200000000000003</v>
          </cell>
        </row>
        <row r="25">
          <cell r="B25">
            <v>24.516666666666666</v>
          </cell>
          <cell r="C25">
            <v>30.6</v>
          </cell>
          <cell r="D25">
            <v>21.3</v>
          </cell>
          <cell r="E25">
            <v>86.708333333333329</v>
          </cell>
          <cell r="F25">
            <v>100</v>
          </cell>
          <cell r="G25">
            <v>51</v>
          </cell>
          <cell r="H25">
            <v>20.16</v>
          </cell>
          <cell r="I25" t="str">
            <v>NE</v>
          </cell>
          <cell r="J25">
            <v>41.76</v>
          </cell>
          <cell r="K25">
            <v>1</v>
          </cell>
        </row>
        <row r="26">
          <cell r="B26">
            <v>25.087500000000002</v>
          </cell>
          <cell r="C26">
            <v>31.7</v>
          </cell>
          <cell r="D26">
            <v>18.7</v>
          </cell>
          <cell r="E26">
            <v>75</v>
          </cell>
          <cell r="F26">
            <v>100</v>
          </cell>
          <cell r="G26">
            <v>35</v>
          </cell>
          <cell r="H26">
            <v>8.64</v>
          </cell>
          <cell r="I26" t="str">
            <v>NE</v>
          </cell>
          <cell r="J26">
            <v>25.2</v>
          </cell>
          <cell r="K26">
            <v>0.2</v>
          </cell>
        </row>
        <row r="27">
          <cell r="B27">
            <v>23.637499999999999</v>
          </cell>
          <cell r="C27">
            <v>28.6</v>
          </cell>
          <cell r="D27">
            <v>19.600000000000001</v>
          </cell>
          <cell r="E27">
            <v>74.541666666666671</v>
          </cell>
          <cell r="F27">
            <v>96</v>
          </cell>
          <cell r="G27">
            <v>51</v>
          </cell>
          <cell r="H27">
            <v>12.24</v>
          </cell>
          <cell r="I27" t="str">
            <v>SO</v>
          </cell>
          <cell r="J27">
            <v>24.12</v>
          </cell>
          <cell r="K27">
            <v>0</v>
          </cell>
        </row>
        <row r="28">
          <cell r="B28">
            <v>24.416666666666671</v>
          </cell>
          <cell r="C28">
            <v>31.3</v>
          </cell>
          <cell r="D28">
            <v>19.3</v>
          </cell>
          <cell r="E28">
            <v>73.458333333333329</v>
          </cell>
          <cell r="F28">
            <v>97</v>
          </cell>
          <cell r="G28">
            <v>44</v>
          </cell>
          <cell r="H28">
            <v>12.24</v>
          </cell>
          <cell r="I28" t="str">
            <v>SO</v>
          </cell>
          <cell r="J28">
            <v>23.400000000000002</v>
          </cell>
          <cell r="K28">
            <v>0</v>
          </cell>
        </row>
        <row r="29">
          <cell r="B29">
            <v>25.916666666666668</v>
          </cell>
          <cell r="C29">
            <v>33.299999999999997</v>
          </cell>
          <cell r="D29">
            <v>18.5</v>
          </cell>
          <cell r="E29">
            <v>69.291666666666671</v>
          </cell>
          <cell r="F29">
            <v>100</v>
          </cell>
          <cell r="G29">
            <v>39</v>
          </cell>
          <cell r="H29">
            <v>7.9200000000000008</v>
          </cell>
          <cell r="I29" t="str">
            <v>SO</v>
          </cell>
          <cell r="J29">
            <v>17.28</v>
          </cell>
          <cell r="K29">
            <v>0</v>
          </cell>
        </row>
        <row r="30">
          <cell r="B30">
            <v>26.704166666666669</v>
          </cell>
          <cell r="C30">
            <v>34.1</v>
          </cell>
          <cell r="D30">
            <v>19.899999999999999</v>
          </cell>
          <cell r="E30">
            <v>68.666666666666671</v>
          </cell>
          <cell r="F30">
            <v>100</v>
          </cell>
          <cell r="G30">
            <v>33</v>
          </cell>
          <cell r="H30">
            <v>10.44</v>
          </cell>
          <cell r="I30" t="str">
            <v>SO</v>
          </cell>
          <cell r="J30">
            <v>28.8</v>
          </cell>
          <cell r="K30">
            <v>0</v>
          </cell>
        </row>
        <row r="31">
          <cell r="B31">
            <v>26.88333333333334</v>
          </cell>
          <cell r="C31">
            <v>34.799999999999997</v>
          </cell>
          <cell r="D31">
            <v>18.899999999999999</v>
          </cell>
          <cell r="E31">
            <v>65.083333333333329</v>
          </cell>
          <cell r="F31">
            <v>99</v>
          </cell>
          <cell r="G31">
            <v>30</v>
          </cell>
          <cell r="H31">
            <v>9.7200000000000006</v>
          </cell>
          <cell r="I31" t="str">
            <v>NE</v>
          </cell>
          <cell r="J31">
            <v>24.12</v>
          </cell>
          <cell r="K31">
            <v>0</v>
          </cell>
        </row>
        <row r="32">
          <cell r="B32">
            <v>28.533333333333335</v>
          </cell>
          <cell r="C32">
            <v>36.799999999999997</v>
          </cell>
          <cell r="D32">
            <v>20.5</v>
          </cell>
          <cell r="E32">
            <v>61.416666666666664</v>
          </cell>
          <cell r="F32">
            <v>98</v>
          </cell>
          <cell r="G32">
            <v>29</v>
          </cell>
          <cell r="H32">
            <v>9</v>
          </cell>
          <cell r="I32" t="str">
            <v>NE</v>
          </cell>
          <cell r="J32">
            <v>33.480000000000004</v>
          </cell>
          <cell r="K32">
            <v>0</v>
          </cell>
        </row>
        <row r="33">
          <cell r="B33">
            <v>27.654166666666665</v>
          </cell>
          <cell r="C33">
            <v>37.1</v>
          </cell>
          <cell r="D33">
            <v>21.7</v>
          </cell>
          <cell r="E33">
            <v>68.333333333333329</v>
          </cell>
          <cell r="F33">
            <v>97</v>
          </cell>
          <cell r="G33">
            <v>29</v>
          </cell>
          <cell r="H33">
            <v>16.2</v>
          </cell>
          <cell r="I33" t="str">
            <v>NE</v>
          </cell>
          <cell r="J33">
            <v>47.88</v>
          </cell>
          <cell r="K33">
            <v>0</v>
          </cell>
        </row>
        <row r="34">
          <cell r="B34">
            <v>25.683333333333337</v>
          </cell>
          <cell r="C34">
            <v>34.200000000000003</v>
          </cell>
          <cell r="D34">
            <v>18.100000000000001</v>
          </cell>
          <cell r="E34">
            <v>71.75</v>
          </cell>
          <cell r="F34">
            <v>100</v>
          </cell>
          <cell r="G34">
            <v>42</v>
          </cell>
          <cell r="H34">
            <v>12.24</v>
          </cell>
          <cell r="I34" t="str">
            <v>SO</v>
          </cell>
          <cell r="J34">
            <v>41.76</v>
          </cell>
          <cell r="K34">
            <v>0</v>
          </cell>
        </row>
        <row r="35">
          <cell r="I35" t="str">
            <v>SO</v>
          </cell>
        </row>
      </sheetData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26.854166666666671</v>
          </cell>
          <cell r="C5">
            <v>33.4</v>
          </cell>
          <cell r="D5">
            <v>23.7</v>
          </cell>
          <cell r="E5">
            <v>73.333333333333329</v>
          </cell>
          <cell r="F5">
            <v>88</v>
          </cell>
          <cell r="G5">
            <v>49</v>
          </cell>
          <cell r="H5">
            <v>14.76</v>
          </cell>
          <cell r="I5" t="str">
            <v>L</v>
          </cell>
          <cell r="J5">
            <v>51.12</v>
          </cell>
          <cell r="K5">
            <v>0</v>
          </cell>
        </row>
        <row r="6">
          <cell r="B6">
            <v>26.008333333333336</v>
          </cell>
          <cell r="C6">
            <v>32</v>
          </cell>
          <cell r="D6">
            <v>22.5</v>
          </cell>
          <cell r="E6">
            <v>78.625</v>
          </cell>
          <cell r="F6">
            <v>94</v>
          </cell>
          <cell r="G6">
            <v>54</v>
          </cell>
          <cell r="H6">
            <v>12.96</v>
          </cell>
          <cell r="I6" t="str">
            <v>SE</v>
          </cell>
          <cell r="J6">
            <v>37.080000000000005</v>
          </cell>
          <cell r="K6">
            <v>4.8</v>
          </cell>
        </row>
        <row r="7">
          <cell r="B7">
            <v>24.025000000000002</v>
          </cell>
          <cell r="C7">
            <v>28.8</v>
          </cell>
          <cell r="D7">
            <v>22.3</v>
          </cell>
          <cell r="E7">
            <v>84.208333333333329</v>
          </cell>
          <cell r="F7">
            <v>94</v>
          </cell>
          <cell r="G7">
            <v>58</v>
          </cell>
          <cell r="H7">
            <v>11.16</v>
          </cell>
          <cell r="I7" t="str">
            <v>SE</v>
          </cell>
          <cell r="J7">
            <v>23.400000000000002</v>
          </cell>
          <cell r="K7">
            <v>5</v>
          </cell>
        </row>
        <row r="8">
          <cell r="B8">
            <v>24.508333333333336</v>
          </cell>
          <cell r="C8">
            <v>30.7</v>
          </cell>
          <cell r="D8">
            <v>21.1</v>
          </cell>
          <cell r="E8">
            <v>63.125</v>
          </cell>
          <cell r="F8">
            <v>87</v>
          </cell>
          <cell r="G8">
            <v>33</v>
          </cell>
          <cell r="H8">
            <v>11.16</v>
          </cell>
          <cell r="I8" t="str">
            <v>S</v>
          </cell>
          <cell r="J8">
            <v>27.36</v>
          </cell>
          <cell r="K8">
            <v>0</v>
          </cell>
        </row>
        <row r="9">
          <cell r="B9">
            <v>24.645833333333332</v>
          </cell>
          <cell r="C9">
            <v>32.6</v>
          </cell>
          <cell r="D9">
            <v>17.3</v>
          </cell>
          <cell r="E9">
            <v>51.708333333333336</v>
          </cell>
          <cell r="F9">
            <v>82</v>
          </cell>
          <cell r="G9">
            <v>19</v>
          </cell>
          <cell r="H9">
            <v>10.8</v>
          </cell>
          <cell r="I9" t="str">
            <v>S</v>
          </cell>
          <cell r="J9">
            <v>25.2</v>
          </cell>
          <cell r="K9">
            <v>0</v>
          </cell>
        </row>
        <row r="10">
          <cell r="B10">
            <v>25.858333333333334</v>
          </cell>
          <cell r="C10">
            <v>32.5</v>
          </cell>
          <cell r="D10">
            <v>20.3</v>
          </cell>
          <cell r="E10">
            <v>61.875</v>
          </cell>
          <cell r="F10">
            <v>85</v>
          </cell>
          <cell r="G10">
            <v>34</v>
          </cell>
          <cell r="H10">
            <v>9</v>
          </cell>
          <cell r="I10" t="str">
            <v>S</v>
          </cell>
          <cell r="J10">
            <v>24.840000000000003</v>
          </cell>
          <cell r="K10">
            <v>0</v>
          </cell>
        </row>
        <row r="11">
          <cell r="B11">
            <v>26.137499999999999</v>
          </cell>
          <cell r="C11">
            <v>32.5</v>
          </cell>
          <cell r="D11">
            <v>22</v>
          </cell>
          <cell r="E11">
            <v>63.5</v>
          </cell>
          <cell r="F11">
            <v>76</v>
          </cell>
          <cell r="G11">
            <v>43</v>
          </cell>
          <cell r="H11">
            <v>7.2</v>
          </cell>
          <cell r="I11" t="str">
            <v>SE</v>
          </cell>
          <cell r="J11">
            <v>23.759999999999998</v>
          </cell>
          <cell r="K11">
            <v>0</v>
          </cell>
        </row>
        <row r="12">
          <cell r="B12">
            <v>27.800000000000008</v>
          </cell>
          <cell r="C12">
            <v>35.5</v>
          </cell>
          <cell r="D12">
            <v>21.3</v>
          </cell>
          <cell r="E12">
            <v>62.125</v>
          </cell>
          <cell r="F12">
            <v>86</v>
          </cell>
          <cell r="G12">
            <v>33</v>
          </cell>
          <cell r="H12">
            <v>11.879999999999999</v>
          </cell>
          <cell r="I12" t="str">
            <v>S</v>
          </cell>
          <cell r="J12">
            <v>33.119999999999997</v>
          </cell>
          <cell r="K12">
            <v>0</v>
          </cell>
        </row>
        <row r="13">
          <cell r="B13">
            <v>29.099999999999998</v>
          </cell>
          <cell r="C13">
            <v>36.799999999999997</v>
          </cell>
          <cell r="D13">
            <v>22.1</v>
          </cell>
          <cell r="E13">
            <v>61.208333333333336</v>
          </cell>
          <cell r="F13">
            <v>89</v>
          </cell>
          <cell r="G13">
            <v>35</v>
          </cell>
          <cell r="H13">
            <v>17.64</v>
          </cell>
          <cell r="I13" t="str">
            <v>N</v>
          </cell>
          <cell r="J13">
            <v>39.6</v>
          </cell>
          <cell r="K13">
            <v>0</v>
          </cell>
        </row>
        <row r="14">
          <cell r="B14">
            <v>30.454166666666666</v>
          </cell>
          <cell r="C14">
            <v>37.5</v>
          </cell>
          <cell r="D14">
            <v>24.9</v>
          </cell>
          <cell r="E14">
            <v>54.5</v>
          </cell>
          <cell r="F14">
            <v>78</v>
          </cell>
          <cell r="G14">
            <v>32</v>
          </cell>
          <cell r="H14">
            <v>19.079999999999998</v>
          </cell>
          <cell r="I14" t="str">
            <v>N</v>
          </cell>
          <cell r="J14">
            <v>46.800000000000004</v>
          </cell>
          <cell r="K14">
            <v>0</v>
          </cell>
        </row>
        <row r="15">
          <cell r="B15">
            <v>30.691666666666674</v>
          </cell>
          <cell r="C15">
            <v>37.700000000000003</v>
          </cell>
          <cell r="D15">
            <v>24.8</v>
          </cell>
          <cell r="E15">
            <v>54.25</v>
          </cell>
          <cell r="F15">
            <v>77</v>
          </cell>
          <cell r="G15">
            <v>32</v>
          </cell>
          <cell r="H15">
            <v>17.28</v>
          </cell>
          <cell r="I15" t="str">
            <v>NO</v>
          </cell>
          <cell r="J15">
            <v>41.4</v>
          </cell>
          <cell r="K15">
            <v>0</v>
          </cell>
        </row>
        <row r="16">
          <cell r="C16">
            <v>33.799999999999997</v>
          </cell>
          <cell r="D16">
            <v>21.6</v>
          </cell>
          <cell r="F16">
            <v>75</v>
          </cell>
          <cell r="G16">
            <v>25</v>
          </cell>
          <cell r="H16">
            <v>12.24</v>
          </cell>
          <cell r="I16" t="str">
            <v>SO</v>
          </cell>
          <cell r="J16">
            <v>29.16</v>
          </cell>
          <cell r="K16">
            <v>0</v>
          </cell>
        </row>
        <row r="17">
          <cell r="B17">
            <v>27.579166666666669</v>
          </cell>
          <cell r="C17">
            <v>35.700000000000003</v>
          </cell>
          <cell r="D17">
            <v>19.5</v>
          </cell>
          <cell r="E17">
            <v>52.708333333333336</v>
          </cell>
          <cell r="F17">
            <v>87</v>
          </cell>
          <cell r="G17">
            <v>29</v>
          </cell>
          <cell r="H17">
            <v>9.3600000000000012</v>
          </cell>
          <cell r="I17" t="str">
            <v>S</v>
          </cell>
          <cell r="J17">
            <v>23.400000000000002</v>
          </cell>
          <cell r="K17">
            <v>0</v>
          </cell>
        </row>
        <row r="18">
          <cell r="B18">
            <v>29.841666666666658</v>
          </cell>
          <cell r="C18">
            <v>38</v>
          </cell>
          <cell r="D18">
            <v>21.7</v>
          </cell>
          <cell r="E18">
            <v>48.666666666666664</v>
          </cell>
          <cell r="F18">
            <v>80</v>
          </cell>
          <cell r="G18">
            <v>28</v>
          </cell>
          <cell r="H18">
            <v>11.16</v>
          </cell>
          <cell r="I18" t="str">
            <v>S</v>
          </cell>
          <cell r="J18">
            <v>27.36</v>
          </cell>
          <cell r="K18">
            <v>0</v>
          </cell>
        </row>
        <row r="19">
          <cell r="B19">
            <v>31.091666666666669</v>
          </cell>
          <cell r="C19">
            <v>38.1</v>
          </cell>
          <cell r="D19">
            <v>25.9</v>
          </cell>
          <cell r="E19">
            <v>51.208333333333336</v>
          </cell>
          <cell r="F19">
            <v>71</v>
          </cell>
          <cell r="G19">
            <v>33</v>
          </cell>
          <cell r="H19">
            <v>17.28</v>
          </cell>
          <cell r="I19" t="str">
            <v>N</v>
          </cell>
          <cell r="J19">
            <v>50.76</v>
          </cell>
          <cell r="K19">
            <v>0</v>
          </cell>
        </row>
        <row r="20">
          <cell r="B20">
            <v>25.366666666666674</v>
          </cell>
          <cell r="C20">
            <v>30.2</v>
          </cell>
          <cell r="D20">
            <v>22.1</v>
          </cell>
          <cell r="E20">
            <v>79.541666666666671</v>
          </cell>
          <cell r="F20">
            <v>96</v>
          </cell>
          <cell r="G20">
            <v>55</v>
          </cell>
          <cell r="H20">
            <v>10.08</v>
          </cell>
          <cell r="I20" t="str">
            <v>N</v>
          </cell>
          <cell r="J20">
            <v>36</v>
          </cell>
          <cell r="K20">
            <v>42.8</v>
          </cell>
        </row>
        <row r="21">
          <cell r="B21">
            <v>26.708333333333339</v>
          </cell>
          <cell r="C21">
            <v>33</v>
          </cell>
          <cell r="D21">
            <v>21.7</v>
          </cell>
          <cell r="E21">
            <v>72.666666666666671</v>
          </cell>
          <cell r="F21">
            <v>93</v>
          </cell>
          <cell r="G21">
            <v>45</v>
          </cell>
          <cell r="H21">
            <v>8.64</v>
          </cell>
          <cell r="I21" t="str">
            <v>NO</v>
          </cell>
          <cell r="J21">
            <v>20.16</v>
          </cell>
          <cell r="K21">
            <v>0</v>
          </cell>
        </row>
        <row r="22">
          <cell r="B22">
            <v>28.3</v>
          </cell>
          <cell r="C22">
            <v>34.4</v>
          </cell>
          <cell r="D22">
            <v>22.4</v>
          </cell>
          <cell r="E22">
            <v>70.375</v>
          </cell>
          <cell r="F22">
            <v>95</v>
          </cell>
          <cell r="G22">
            <v>40</v>
          </cell>
          <cell r="H22">
            <v>16.2</v>
          </cell>
          <cell r="I22" t="str">
            <v>NE</v>
          </cell>
          <cell r="J22">
            <v>29.880000000000003</v>
          </cell>
          <cell r="K22">
            <v>0</v>
          </cell>
        </row>
        <row r="23">
          <cell r="B23">
            <v>29.941666666666674</v>
          </cell>
          <cell r="C23">
            <v>35.5</v>
          </cell>
          <cell r="D23">
            <v>25</v>
          </cell>
          <cell r="E23">
            <v>61.791666666666664</v>
          </cell>
          <cell r="F23">
            <v>85</v>
          </cell>
          <cell r="G23">
            <v>37</v>
          </cell>
          <cell r="H23">
            <v>15.48</v>
          </cell>
          <cell r="I23" t="str">
            <v>N</v>
          </cell>
          <cell r="J23">
            <v>37.800000000000004</v>
          </cell>
          <cell r="K23">
            <v>0</v>
          </cell>
        </row>
        <row r="24">
          <cell r="B24">
            <v>26.279166666666669</v>
          </cell>
          <cell r="C24">
            <v>36.6</v>
          </cell>
          <cell r="D24">
            <v>22.6</v>
          </cell>
          <cell r="E24">
            <v>77.833333333333329</v>
          </cell>
          <cell r="F24">
            <v>95</v>
          </cell>
          <cell r="G24">
            <v>29</v>
          </cell>
          <cell r="H24">
            <v>12.24</v>
          </cell>
          <cell r="I24" t="str">
            <v>SE</v>
          </cell>
          <cell r="J24">
            <v>26.28</v>
          </cell>
          <cell r="K24">
            <v>16.799999999999997</v>
          </cell>
        </row>
        <row r="25">
          <cell r="B25">
            <v>25.220833333333335</v>
          </cell>
          <cell r="C25">
            <v>30</v>
          </cell>
          <cell r="D25">
            <v>22.8</v>
          </cell>
          <cell r="E25">
            <v>83.708333333333329</v>
          </cell>
          <cell r="F25">
            <v>96</v>
          </cell>
          <cell r="G25">
            <v>60</v>
          </cell>
          <cell r="H25">
            <v>9.3600000000000012</v>
          </cell>
          <cell r="I25" t="str">
            <v>O</v>
          </cell>
          <cell r="J25">
            <v>28.44</v>
          </cell>
          <cell r="K25">
            <v>28.8</v>
          </cell>
        </row>
        <row r="26">
          <cell r="B26">
            <v>26.279166666666669</v>
          </cell>
          <cell r="C26">
            <v>32.6</v>
          </cell>
          <cell r="D26">
            <v>21.7</v>
          </cell>
          <cell r="E26">
            <v>75.875</v>
          </cell>
          <cell r="F26">
            <v>96</v>
          </cell>
          <cell r="G26">
            <v>40</v>
          </cell>
          <cell r="H26">
            <v>5.7600000000000007</v>
          </cell>
          <cell r="I26" t="str">
            <v>SE</v>
          </cell>
          <cell r="J26">
            <v>15.120000000000001</v>
          </cell>
          <cell r="K26">
            <v>0.60000000000000009</v>
          </cell>
        </row>
        <row r="27">
          <cell r="B27">
            <v>26.841666666666669</v>
          </cell>
          <cell r="C27">
            <v>33.799999999999997</v>
          </cell>
          <cell r="D27">
            <v>21.1</v>
          </cell>
          <cell r="E27">
            <v>65.458333333333329</v>
          </cell>
          <cell r="F27">
            <v>87</v>
          </cell>
          <cell r="G27">
            <v>36</v>
          </cell>
          <cell r="H27">
            <v>9</v>
          </cell>
          <cell r="I27" t="str">
            <v>S</v>
          </cell>
          <cell r="J27">
            <v>24.840000000000003</v>
          </cell>
          <cell r="K27">
            <v>0</v>
          </cell>
        </row>
        <row r="28">
          <cell r="B28">
            <v>27.441666666666659</v>
          </cell>
          <cell r="C28">
            <v>33.6</v>
          </cell>
          <cell r="D28">
            <v>22.7</v>
          </cell>
          <cell r="E28">
            <v>65.708333333333329</v>
          </cell>
          <cell r="F28">
            <v>82</v>
          </cell>
          <cell r="G28">
            <v>43</v>
          </cell>
          <cell r="H28">
            <v>11.879999999999999</v>
          </cell>
          <cell r="I28" t="str">
            <v>S</v>
          </cell>
          <cell r="J28">
            <v>32.4</v>
          </cell>
          <cell r="K28">
            <v>0</v>
          </cell>
        </row>
        <row r="29">
          <cell r="B29">
            <v>27.337500000000002</v>
          </cell>
          <cell r="C29">
            <v>33.299999999999997</v>
          </cell>
          <cell r="D29">
            <v>21.9</v>
          </cell>
          <cell r="E29">
            <v>71.416666666666671</v>
          </cell>
          <cell r="F29">
            <v>92</v>
          </cell>
          <cell r="G29">
            <v>46</v>
          </cell>
          <cell r="H29">
            <v>10.8</v>
          </cell>
          <cell r="I29" t="str">
            <v>NE</v>
          </cell>
          <cell r="J29">
            <v>20.16</v>
          </cell>
          <cell r="K29">
            <v>0</v>
          </cell>
        </row>
        <row r="30">
          <cell r="B30">
            <v>28.262499999999999</v>
          </cell>
          <cell r="C30">
            <v>34.9</v>
          </cell>
          <cell r="D30">
            <v>23.2</v>
          </cell>
          <cell r="E30">
            <v>69.625</v>
          </cell>
          <cell r="F30">
            <v>91</v>
          </cell>
          <cell r="G30">
            <v>39</v>
          </cell>
          <cell r="H30">
            <v>10.08</v>
          </cell>
          <cell r="I30" t="str">
            <v>NE</v>
          </cell>
          <cell r="J30">
            <v>21.6</v>
          </cell>
          <cell r="K30">
            <v>0</v>
          </cell>
        </row>
        <row r="31">
          <cell r="B31">
            <v>29.254166666666666</v>
          </cell>
          <cell r="C31">
            <v>36.1</v>
          </cell>
          <cell r="D31">
            <v>24.1</v>
          </cell>
          <cell r="E31">
            <v>63.208333333333336</v>
          </cell>
          <cell r="F31">
            <v>86</v>
          </cell>
          <cell r="G31">
            <v>32</v>
          </cell>
          <cell r="H31">
            <v>9</v>
          </cell>
          <cell r="I31" t="str">
            <v>S</v>
          </cell>
          <cell r="J31">
            <v>23.759999999999998</v>
          </cell>
          <cell r="K31">
            <v>0</v>
          </cell>
        </row>
        <row r="32">
          <cell r="B32">
            <v>29.591666666666658</v>
          </cell>
          <cell r="C32">
            <v>36.9</v>
          </cell>
          <cell r="D32">
            <v>23</v>
          </cell>
          <cell r="E32">
            <v>64.375</v>
          </cell>
          <cell r="F32">
            <v>93</v>
          </cell>
          <cell r="G32">
            <v>31</v>
          </cell>
          <cell r="H32">
            <v>9.7200000000000006</v>
          </cell>
          <cell r="I32" t="str">
            <v>N</v>
          </cell>
          <cell r="J32">
            <v>31.319999999999997</v>
          </cell>
          <cell r="K32">
            <v>0</v>
          </cell>
        </row>
        <row r="33">
          <cell r="B33">
            <v>27.634782608695652</v>
          </cell>
          <cell r="C33">
            <v>37.1</v>
          </cell>
          <cell r="D33">
            <v>21.7</v>
          </cell>
          <cell r="E33">
            <v>68.478260869565219</v>
          </cell>
          <cell r="F33">
            <v>97</v>
          </cell>
          <cell r="G33">
            <v>29</v>
          </cell>
          <cell r="H33">
            <v>16.2</v>
          </cell>
          <cell r="I33" t="str">
            <v>NE</v>
          </cell>
          <cell r="J33">
            <v>47.88</v>
          </cell>
          <cell r="K33">
            <v>0</v>
          </cell>
        </row>
        <row r="34">
          <cell r="B34">
            <v>25.683333333333337</v>
          </cell>
          <cell r="C34">
            <v>34.200000000000003</v>
          </cell>
          <cell r="D34">
            <v>18.100000000000001</v>
          </cell>
          <cell r="E34">
            <v>71.75</v>
          </cell>
          <cell r="F34">
            <v>100</v>
          </cell>
          <cell r="G34">
            <v>42</v>
          </cell>
          <cell r="H34">
            <v>12.24</v>
          </cell>
          <cell r="I34" t="str">
            <v>SO</v>
          </cell>
          <cell r="J34">
            <v>41.76</v>
          </cell>
          <cell r="K34">
            <v>0</v>
          </cell>
        </row>
        <row r="35">
          <cell r="I35" t="str">
            <v>S</v>
          </cell>
        </row>
      </sheetData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28.204166666666666</v>
          </cell>
          <cell r="C5">
            <v>35</v>
          </cell>
          <cell r="D5">
            <v>24.6</v>
          </cell>
          <cell r="E5">
            <v>67.458333333333329</v>
          </cell>
          <cell r="F5">
            <v>82</v>
          </cell>
          <cell r="G5">
            <v>44</v>
          </cell>
          <cell r="H5">
            <v>29.880000000000003</v>
          </cell>
          <cell r="I5" t="str">
            <v>N</v>
          </cell>
          <cell r="J5">
            <v>63</v>
          </cell>
          <cell r="K5">
            <v>0</v>
          </cell>
        </row>
        <row r="6">
          <cell r="B6">
            <v>28.066666666666663</v>
          </cell>
          <cell r="C6">
            <v>35.1</v>
          </cell>
          <cell r="D6">
            <v>22.9</v>
          </cell>
          <cell r="E6">
            <v>69.875</v>
          </cell>
          <cell r="F6">
            <v>90</v>
          </cell>
          <cell r="G6">
            <v>44</v>
          </cell>
          <cell r="H6">
            <v>15.840000000000002</v>
          </cell>
          <cell r="I6" t="str">
            <v>NE</v>
          </cell>
          <cell r="J6">
            <v>37.440000000000005</v>
          </cell>
          <cell r="K6">
            <v>0</v>
          </cell>
        </row>
        <row r="7">
          <cell r="B7">
            <v>24.612499999999997</v>
          </cell>
          <cell r="C7">
            <v>29.1</v>
          </cell>
          <cell r="D7">
            <v>22.3</v>
          </cell>
          <cell r="E7">
            <v>83.583333333333329</v>
          </cell>
          <cell r="F7">
            <v>93</v>
          </cell>
          <cell r="G7">
            <v>66</v>
          </cell>
          <cell r="H7">
            <v>20.88</v>
          </cell>
          <cell r="I7" t="str">
            <v>SO</v>
          </cell>
          <cell r="J7">
            <v>53.28</v>
          </cell>
          <cell r="K7">
            <v>60.6</v>
          </cell>
        </row>
        <row r="8">
          <cell r="B8">
            <v>25.241666666666671</v>
          </cell>
          <cell r="C8">
            <v>31.1</v>
          </cell>
          <cell r="D8">
            <v>21.7</v>
          </cell>
          <cell r="E8">
            <v>73.083333333333329</v>
          </cell>
          <cell r="F8">
            <v>92</v>
          </cell>
          <cell r="G8">
            <v>47</v>
          </cell>
          <cell r="H8">
            <v>16.2</v>
          </cell>
          <cell r="I8" t="str">
            <v>SO</v>
          </cell>
          <cell r="J8">
            <v>35.28</v>
          </cell>
          <cell r="K8">
            <v>0</v>
          </cell>
        </row>
        <row r="9">
          <cell r="B9">
            <v>24.745833333333334</v>
          </cell>
          <cell r="C9">
            <v>33.200000000000003</v>
          </cell>
          <cell r="D9">
            <v>17.2</v>
          </cell>
          <cell r="E9">
            <v>57.333333333333336</v>
          </cell>
          <cell r="F9">
            <v>83</v>
          </cell>
          <cell r="G9">
            <v>30</v>
          </cell>
          <cell r="H9">
            <v>6.84</v>
          </cell>
          <cell r="I9" t="str">
            <v>S</v>
          </cell>
          <cell r="J9">
            <v>29.52</v>
          </cell>
          <cell r="K9">
            <v>0</v>
          </cell>
        </row>
        <row r="10">
          <cell r="B10">
            <v>26.220833333333335</v>
          </cell>
          <cell r="C10">
            <v>36.1</v>
          </cell>
          <cell r="D10">
            <v>17.600000000000001</v>
          </cell>
          <cell r="E10">
            <v>60.708333333333336</v>
          </cell>
          <cell r="F10">
            <v>86</v>
          </cell>
          <cell r="G10">
            <v>30</v>
          </cell>
          <cell r="H10">
            <v>10.44</v>
          </cell>
          <cell r="I10" t="str">
            <v>L</v>
          </cell>
          <cell r="J10">
            <v>32.04</v>
          </cell>
          <cell r="K10">
            <v>0</v>
          </cell>
        </row>
        <row r="11">
          <cell r="B11">
            <v>27.287499999999998</v>
          </cell>
          <cell r="C11">
            <v>34.799999999999997</v>
          </cell>
          <cell r="D11">
            <v>21.6</v>
          </cell>
          <cell r="E11">
            <v>65.75</v>
          </cell>
          <cell r="F11">
            <v>81</v>
          </cell>
          <cell r="G11">
            <v>41</v>
          </cell>
          <cell r="H11">
            <v>20.52</v>
          </cell>
          <cell r="I11" t="str">
            <v>L</v>
          </cell>
          <cell r="J11">
            <v>33.840000000000003</v>
          </cell>
          <cell r="K11">
            <v>2.4000000000000004</v>
          </cell>
        </row>
        <row r="12">
          <cell r="B12">
            <v>28.712500000000002</v>
          </cell>
          <cell r="C12">
            <v>36.6</v>
          </cell>
          <cell r="D12">
            <v>21.2</v>
          </cell>
          <cell r="E12">
            <v>63.041666666666664</v>
          </cell>
          <cell r="F12">
            <v>85</v>
          </cell>
          <cell r="G12">
            <v>32</v>
          </cell>
          <cell r="H12">
            <v>3.6</v>
          </cell>
          <cell r="I12" t="str">
            <v>L</v>
          </cell>
          <cell r="J12">
            <v>34.200000000000003</v>
          </cell>
          <cell r="K12">
            <v>0</v>
          </cell>
        </row>
        <row r="13">
          <cell r="B13">
            <v>29.283333333333331</v>
          </cell>
          <cell r="C13">
            <v>36.5</v>
          </cell>
          <cell r="D13">
            <v>22.7</v>
          </cell>
          <cell r="E13">
            <v>64.291666666666671</v>
          </cell>
          <cell r="F13">
            <v>87</v>
          </cell>
          <cell r="G13">
            <v>39</v>
          </cell>
          <cell r="H13">
            <v>21.240000000000002</v>
          </cell>
          <cell r="I13" t="str">
            <v>N</v>
          </cell>
          <cell r="J13">
            <v>51.480000000000004</v>
          </cell>
          <cell r="K13">
            <v>0</v>
          </cell>
        </row>
        <row r="14">
          <cell r="B14">
            <v>30.833333333333329</v>
          </cell>
          <cell r="C14">
            <v>37.1</v>
          </cell>
          <cell r="D14">
            <v>24.3</v>
          </cell>
          <cell r="E14">
            <v>56.166666666666664</v>
          </cell>
          <cell r="F14">
            <v>78</v>
          </cell>
          <cell r="G14">
            <v>37</v>
          </cell>
          <cell r="H14">
            <v>24.840000000000003</v>
          </cell>
          <cell r="I14" t="str">
            <v>N</v>
          </cell>
          <cell r="J14">
            <v>51.12</v>
          </cell>
          <cell r="K14">
            <v>0</v>
          </cell>
        </row>
        <row r="15">
          <cell r="B15">
            <v>30.612500000000001</v>
          </cell>
          <cell r="C15">
            <v>37.799999999999997</v>
          </cell>
          <cell r="D15">
            <v>22.6</v>
          </cell>
          <cell r="E15">
            <v>58.25</v>
          </cell>
          <cell r="F15">
            <v>85</v>
          </cell>
          <cell r="G15">
            <v>32</v>
          </cell>
          <cell r="H15">
            <v>24.48</v>
          </cell>
          <cell r="I15" t="str">
            <v>NO</v>
          </cell>
          <cell r="J15">
            <v>48.24</v>
          </cell>
          <cell r="K15">
            <v>0.4</v>
          </cell>
        </row>
        <row r="16">
          <cell r="C16">
            <v>31.4</v>
          </cell>
          <cell r="D16">
            <v>19.5</v>
          </cell>
          <cell r="F16">
            <v>89</v>
          </cell>
          <cell r="G16">
            <v>50</v>
          </cell>
          <cell r="H16">
            <v>12.24</v>
          </cell>
          <cell r="I16" t="str">
            <v>SO</v>
          </cell>
          <cell r="J16">
            <v>40.32</v>
          </cell>
          <cell r="K16">
            <v>5.2</v>
          </cell>
        </row>
        <row r="17">
          <cell r="B17">
            <v>26.612499999999997</v>
          </cell>
          <cell r="C17">
            <v>34</v>
          </cell>
          <cell r="D17">
            <v>20.2</v>
          </cell>
          <cell r="E17">
            <v>73.875</v>
          </cell>
          <cell r="F17">
            <v>93</v>
          </cell>
          <cell r="G17">
            <v>48</v>
          </cell>
          <cell r="H17">
            <v>0</v>
          </cell>
          <cell r="I17" t="str">
            <v>SE</v>
          </cell>
          <cell r="J17">
            <v>19.440000000000001</v>
          </cell>
          <cell r="K17">
            <v>0</v>
          </cell>
        </row>
        <row r="18">
          <cell r="B18">
            <v>29.583333333333332</v>
          </cell>
          <cell r="C18">
            <v>38.200000000000003</v>
          </cell>
          <cell r="D18">
            <v>21.7</v>
          </cell>
          <cell r="E18">
            <v>63.708333333333336</v>
          </cell>
          <cell r="F18">
            <v>91</v>
          </cell>
          <cell r="G18">
            <v>34</v>
          </cell>
          <cell r="H18">
            <v>6.48</v>
          </cell>
          <cell r="I18" t="str">
            <v>NE</v>
          </cell>
          <cell r="J18">
            <v>37.800000000000004</v>
          </cell>
          <cell r="K18">
            <v>0</v>
          </cell>
        </row>
        <row r="19">
          <cell r="B19">
            <v>29.774999999999995</v>
          </cell>
          <cell r="C19">
            <v>37.1</v>
          </cell>
          <cell r="D19">
            <v>23</v>
          </cell>
          <cell r="E19">
            <v>62.791666666666664</v>
          </cell>
          <cell r="F19">
            <v>84</v>
          </cell>
          <cell r="G19">
            <v>40</v>
          </cell>
          <cell r="H19">
            <v>25.92</v>
          </cell>
          <cell r="I19" t="str">
            <v>N</v>
          </cell>
          <cell r="J19">
            <v>49.680000000000007</v>
          </cell>
          <cell r="K19">
            <v>0</v>
          </cell>
        </row>
        <row r="20">
          <cell r="B20">
            <v>25.670833333333334</v>
          </cell>
          <cell r="C20">
            <v>27.7</v>
          </cell>
          <cell r="D20">
            <v>23.6</v>
          </cell>
          <cell r="E20">
            <v>75.833333333333329</v>
          </cell>
          <cell r="F20">
            <v>82</v>
          </cell>
          <cell r="G20">
            <v>62</v>
          </cell>
          <cell r="H20">
            <v>23.400000000000002</v>
          </cell>
          <cell r="I20" t="str">
            <v>NE</v>
          </cell>
          <cell r="J20">
            <v>41.76</v>
          </cell>
          <cell r="K20">
            <v>0</v>
          </cell>
        </row>
        <row r="21">
          <cell r="B21">
            <v>25.841666666666669</v>
          </cell>
          <cell r="C21">
            <v>34.4</v>
          </cell>
          <cell r="D21">
            <v>21.3</v>
          </cell>
          <cell r="E21">
            <v>74.833333333333329</v>
          </cell>
          <cell r="F21">
            <v>91</v>
          </cell>
          <cell r="G21">
            <v>44</v>
          </cell>
          <cell r="H21">
            <v>3.6</v>
          </cell>
          <cell r="I21" t="str">
            <v>SO</v>
          </cell>
          <cell r="J21">
            <v>30.6</v>
          </cell>
          <cell r="K21">
            <v>0</v>
          </cell>
        </row>
        <row r="22">
          <cell r="B22">
            <v>28.750000000000011</v>
          </cell>
          <cell r="C22">
            <v>37.299999999999997</v>
          </cell>
          <cell r="D22">
            <v>20.8</v>
          </cell>
          <cell r="E22">
            <v>64.041666666666671</v>
          </cell>
          <cell r="F22">
            <v>89</v>
          </cell>
          <cell r="G22">
            <v>37</v>
          </cell>
          <cell r="H22">
            <v>10.08</v>
          </cell>
          <cell r="I22" t="str">
            <v>N</v>
          </cell>
          <cell r="J22">
            <v>34.56</v>
          </cell>
          <cell r="K22">
            <v>0</v>
          </cell>
        </row>
        <row r="23">
          <cell r="B23">
            <v>30.116666666666664</v>
          </cell>
          <cell r="C23">
            <v>36.6</v>
          </cell>
          <cell r="D23">
            <v>23.6</v>
          </cell>
          <cell r="E23">
            <v>61.541666666666664</v>
          </cell>
          <cell r="F23">
            <v>83</v>
          </cell>
          <cell r="G23">
            <v>41</v>
          </cell>
          <cell r="H23">
            <v>19.440000000000001</v>
          </cell>
          <cell r="I23" t="str">
            <v>N</v>
          </cell>
          <cell r="J23">
            <v>45.36</v>
          </cell>
          <cell r="K23">
            <v>0</v>
          </cell>
        </row>
        <row r="24">
          <cell r="B24">
            <v>26.929166666666671</v>
          </cell>
          <cell r="C24">
            <v>31</v>
          </cell>
          <cell r="D24">
            <v>24.1</v>
          </cell>
          <cell r="E24">
            <v>78.041666666666671</v>
          </cell>
          <cell r="F24">
            <v>88</v>
          </cell>
          <cell r="G24">
            <v>59</v>
          </cell>
          <cell r="H24">
            <v>9.3600000000000012</v>
          </cell>
          <cell r="I24" t="str">
            <v>N</v>
          </cell>
          <cell r="J24">
            <v>33.840000000000003</v>
          </cell>
          <cell r="K24">
            <v>13.4</v>
          </cell>
        </row>
        <row r="25">
          <cell r="B25">
            <v>24.650000000000009</v>
          </cell>
          <cell r="C25">
            <v>28.6</v>
          </cell>
          <cell r="D25">
            <v>23</v>
          </cell>
          <cell r="E25">
            <v>91.125</v>
          </cell>
          <cell r="F25">
            <v>95</v>
          </cell>
          <cell r="G25">
            <v>79</v>
          </cell>
          <cell r="H25">
            <v>13.32</v>
          </cell>
          <cell r="I25" t="str">
            <v>O</v>
          </cell>
          <cell r="J25">
            <v>31.319999999999997</v>
          </cell>
          <cell r="K25">
            <v>5.8</v>
          </cell>
        </row>
        <row r="26">
          <cell r="B26">
            <v>26.510526315789477</v>
          </cell>
          <cell r="C26">
            <v>33.4</v>
          </cell>
          <cell r="D26">
            <v>22.8</v>
          </cell>
          <cell r="E26">
            <v>74.89473684210526</v>
          </cell>
          <cell r="F26">
            <v>96</v>
          </cell>
          <cell r="G26">
            <v>32</v>
          </cell>
          <cell r="H26">
            <v>16.2</v>
          </cell>
          <cell r="I26" t="str">
            <v>N</v>
          </cell>
          <cell r="J26">
            <v>24.840000000000003</v>
          </cell>
          <cell r="K26">
            <v>1.2000000000000002</v>
          </cell>
        </row>
        <row r="27">
          <cell r="B27">
            <v>33.716666666666661</v>
          </cell>
          <cell r="C27">
            <v>35</v>
          </cell>
          <cell r="D27">
            <v>32.1</v>
          </cell>
          <cell r="E27">
            <v>36.833333333333336</v>
          </cell>
          <cell r="F27">
            <v>41</v>
          </cell>
          <cell r="G27">
            <v>33</v>
          </cell>
          <cell r="H27">
            <v>14.4</v>
          </cell>
          <cell r="I27" t="str">
            <v>NE</v>
          </cell>
          <cell r="J27">
            <v>25.92</v>
          </cell>
          <cell r="K27">
            <v>0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31.325000000000003</v>
          </cell>
          <cell r="C29">
            <v>34.299999999999997</v>
          </cell>
          <cell r="D29">
            <v>27.4</v>
          </cell>
          <cell r="E29">
            <v>57.875</v>
          </cell>
          <cell r="F29">
            <v>89</v>
          </cell>
          <cell r="G29">
            <v>40</v>
          </cell>
          <cell r="H29">
            <v>12.96</v>
          </cell>
          <cell r="I29" t="str">
            <v>SE</v>
          </cell>
          <cell r="J29">
            <v>30.6</v>
          </cell>
          <cell r="K29">
            <v>1.6</v>
          </cell>
        </row>
        <row r="30">
          <cell r="B30">
            <v>28.308333333333337</v>
          </cell>
          <cell r="C30">
            <v>35.700000000000003</v>
          </cell>
          <cell r="D30">
            <v>22.5</v>
          </cell>
          <cell r="E30">
            <v>70.125</v>
          </cell>
          <cell r="F30">
            <v>94</v>
          </cell>
          <cell r="G30">
            <v>37</v>
          </cell>
          <cell r="H30">
            <v>13.68</v>
          </cell>
          <cell r="I30" t="str">
            <v>S</v>
          </cell>
          <cell r="J30">
            <v>29.880000000000003</v>
          </cell>
          <cell r="K30">
            <v>0</v>
          </cell>
        </row>
        <row r="31">
          <cell r="B31">
            <v>27.058333333333334</v>
          </cell>
          <cell r="C31">
            <v>35.700000000000003</v>
          </cell>
          <cell r="D31">
            <v>22.7</v>
          </cell>
          <cell r="E31">
            <v>76.5</v>
          </cell>
          <cell r="F31">
            <v>94</v>
          </cell>
          <cell r="G31">
            <v>41</v>
          </cell>
          <cell r="H31">
            <v>28.08</v>
          </cell>
          <cell r="I31" t="str">
            <v>O</v>
          </cell>
          <cell r="J31">
            <v>45.72</v>
          </cell>
          <cell r="K31">
            <v>12.6</v>
          </cell>
        </row>
        <row r="32">
          <cell r="B32">
            <v>29.329166666666666</v>
          </cell>
          <cell r="C32">
            <v>37.5</v>
          </cell>
          <cell r="D32">
            <v>22.5</v>
          </cell>
          <cell r="E32">
            <v>68.708333333333329</v>
          </cell>
          <cell r="F32">
            <v>95</v>
          </cell>
          <cell r="G32">
            <v>30</v>
          </cell>
          <cell r="H32">
            <v>12.24</v>
          </cell>
          <cell r="I32" t="str">
            <v>SE</v>
          </cell>
          <cell r="J32">
            <v>22.68</v>
          </cell>
          <cell r="K32">
            <v>0</v>
          </cell>
        </row>
        <row r="33">
          <cell r="B33">
            <v>29.070833333333329</v>
          </cell>
          <cell r="C33">
            <v>36.9</v>
          </cell>
          <cell r="D33">
            <v>23.3</v>
          </cell>
          <cell r="E33">
            <v>70.166666666666671</v>
          </cell>
          <cell r="F33">
            <v>94</v>
          </cell>
          <cell r="G33">
            <v>39</v>
          </cell>
          <cell r="H33">
            <v>30.240000000000002</v>
          </cell>
          <cell r="I33" t="str">
            <v>SE</v>
          </cell>
          <cell r="J33">
            <v>52.56</v>
          </cell>
          <cell r="K33">
            <v>0</v>
          </cell>
        </row>
        <row r="34">
          <cell r="B34">
            <v>28.995833333333334</v>
          </cell>
          <cell r="C34">
            <v>36.299999999999997</v>
          </cell>
          <cell r="D34">
            <v>22.9</v>
          </cell>
          <cell r="E34">
            <v>66.25</v>
          </cell>
          <cell r="F34">
            <v>92</v>
          </cell>
          <cell r="G34">
            <v>38</v>
          </cell>
          <cell r="H34">
            <v>34.200000000000003</v>
          </cell>
          <cell r="I34" t="str">
            <v>NO</v>
          </cell>
          <cell r="J34">
            <v>69.84</v>
          </cell>
          <cell r="K34">
            <v>7.2</v>
          </cell>
        </row>
        <row r="35">
          <cell r="I35" t="str">
            <v>N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21.729166666666668</v>
          </cell>
        </row>
      </sheetData>
      <sheetData sheetId="1">
        <row r="5">
          <cell r="B5">
            <v>26.612500000000001</v>
          </cell>
        </row>
      </sheetData>
      <sheetData sheetId="2"/>
      <sheetData sheetId="3">
        <row r="5">
          <cell r="B5">
            <v>25.637499999999999</v>
          </cell>
        </row>
      </sheetData>
      <sheetData sheetId="4">
        <row r="5">
          <cell r="B5">
            <v>22.695833333333336</v>
          </cell>
        </row>
      </sheetData>
      <sheetData sheetId="5">
        <row r="5">
          <cell r="B5">
            <v>21.237500000000001</v>
          </cell>
        </row>
      </sheetData>
      <sheetData sheetId="6">
        <row r="5">
          <cell r="B5">
            <v>17.870833333333334</v>
          </cell>
        </row>
      </sheetData>
      <sheetData sheetId="7">
        <row r="5">
          <cell r="B5">
            <v>21.141666666666666</v>
          </cell>
        </row>
      </sheetData>
      <sheetData sheetId="8"/>
      <sheetData sheetId="9"/>
      <sheetData sheetId="10">
        <row r="5">
          <cell r="B5">
            <v>25.483333333333331</v>
          </cell>
          <cell r="C5">
            <v>32.799999999999997</v>
          </cell>
          <cell r="D5">
            <v>21.4</v>
          </cell>
          <cell r="E5">
            <v>67.291666666666671</v>
          </cell>
          <cell r="F5">
            <v>86</v>
          </cell>
          <cell r="G5">
            <v>44</v>
          </cell>
          <cell r="H5">
            <v>22.32</v>
          </cell>
          <cell r="I5" t="str">
            <v>NE</v>
          </cell>
          <cell r="J5">
            <v>65.52</v>
          </cell>
          <cell r="K5">
            <v>0.2</v>
          </cell>
        </row>
        <row r="6">
          <cell r="B6">
            <v>24.237499999999997</v>
          </cell>
          <cell r="C6">
            <v>31.1</v>
          </cell>
          <cell r="D6">
            <v>20.9</v>
          </cell>
          <cell r="E6">
            <v>79.583333333333329</v>
          </cell>
          <cell r="F6">
            <v>93</v>
          </cell>
          <cell r="G6">
            <v>53</v>
          </cell>
          <cell r="H6">
            <v>17.28</v>
          </cell>
          <cell r="I6" t="str">
            <v>NE</v>
          </cell>
          <cell r="J6">
            <v>36.36</v>
          </cell>
          <cell r="K6">
            <v>1.4</v>
          </cell>
        </row>
        <row r="7">
          <cell r="B7">
            <v>21.679166666666671</v>
          </cell>
          <cell r="C7">
            <v>23.8</v>
          </cell>
          <cell r="D7">
            <v>20.399999999999999</v>
          </cell>
          <cell r="E7">
            <v>91.708333333333329</v>
          </cell>
          <cell r="F7">
            <v>96</v>
          </cell>
          <cell r="G7">
            <v>78</v>
          </cell>
          <cell r="H7">
            <v>15.120000000000001</v>
          </cell>
          <cell r="I7" t="str">
            <v>SO</v>
          </cell>
          <cell r="J7">
            <v>27.36</v>
          </cell>
          <cell r="K7">
            <v>21</v>
          </cell>
        </row>
        <row r="8">
          <cell r="B8">
            <v>20.8</v>
          </cell>
          <cell r="C8">
            <v>27.5</v>
          </cell>
          <cell r="D8">
            <v>14.1</v>
          </cell>
          <cell r="E8">
            <v>69.25</v>
          </cell>
          <cell r="F8">
            <v>94</v>
          </cell>
          <cell r="G8">
            <v>36</v>
          </cell>
          <cell r="H8">
            <v>17.64</v>
          </cell>
          <cell r="I8" t="str">
            <v>S</v>
          </cell>
          <cell r="J8">
            <v>33.480000000000004</v>
          </cell>
          <cell r="K8">
            <v>0</v>
          </cell>
        </row>
        <row r="9">
          <cell r="B9">
            <v>22.141666666666662</v>
          </cell>
          <cell r="C9">
            <v>30.3</v>
          </cell>
          <cell r="D9">
            <v>14.4</v>
          </cell>
          <cell r="E9">
            <v>66.291666666666671</v>
          </cell>
          <cell r="F9">
            <v>90</v>
          </cell>
          <cell r="G9">
            <v>31</v>
          </cell>
          <cell r="H9">
            <v>17.28</v>
          </cell>
          <cell r="I9" t="str">
            <v>S</v>
          </cell>
          <cell r="J9">
            <v>32.76</v>
          </cell>
          <cell r="K9">
            <v>0</v>
          </cell>
        </row>
        <row r="10">
          <cell r="B10">
            <v>23.091666666666665</v>
          </cell>
          <cell r="C10">
            <v>29.2</v>
          </cell>
          <cell r="D10">
            <v>17.7</v>
          </cell>
          <cell r="E10">
            <v>68.375</v>
          </cell>
          <cell r="F10">
            <v>92</v>
          </cell>
          <cell r="G10">
            <v>41</v>
          </cell>
          <cell r="H10">
            <v>24.12</v>
          </cell>
          <cell r="I10" t="str">
            <v>L</v>
          </cell>
          <cell r="J10">
            <v>40.32</v>
          </cell>
          <cell r="K10">
            <v>0</v>
          </cell>
        </row>
        <row r="11">
          <cell r="B11">
            <v>22.620833333333334</v>
          </cell>
          <cell r="C11">
            <v>30.3</v>
          </cell>
          <cell r="D11">
            <v>16.7</v>
          </cell>
          <cell r="E11">
            <v>67.25</v>
          </cell>
          <cell r="F11">
            <v>89</v>
          </cell>
          <cell r="G11">
            <v>42</v>
          </cell>
          <cell r="H11">
            <v>21.96</v>
          </cell>
          <cell r="I11" t="str">
            <v>NE</v>
          </cell>
          <cell r="J11">
            <v>42.480000000000004</v>
          </cell>
          <cell r="K11">
            <v>0</v>
          </cell>
        </row>
        <row r="12">
          <cell r="B12">
            <v>24.512500000000003</v>
          </cell>
          <cell r="C12">
            <v>33.200000000000003</v>
          </cell>
          <cell r="D12">
            <v>17.3</v>
          </cell>
          <cell r="E12">
            <v>66.333333333333329</v>
          </cell>
          <cell r="F12">
            <v>93</v>
          </cell>
          <cell r="G12">
            <v>36</v>
          </cell>
          <cell r="H12">
            <v>18.36</v>
          </cell>
          <cell r="I12" t="str">
            <v>L</v>
          </cell>
          <cell r="J12">
            <v>42.12</v>
          </cell>
          <cell r="K12">
            <v>0</v>
          </cell>
        </row>
        <row r="13">
          <cell r="B13">
            <v>27.608333333333334</v>
          </cell>
          <cell r="C13">
            <v>36.4</v>
          </cell>
          <cell r="D13">
            <v>19.3</v>
          </cell>
          <cell r="E13">
            <v>57.666666666666664</v>
          </cell>
          <cell r="F13">
            <v>88</v>
          </cell>
          <cell r="G13">
            <v>30</v>
          </cell>
          <cell r="H13">
            <v>18.36</v>
          </cell>
          <cell r="I13" t="str">
            <v>L</v>
          </cell>
          <cell r="J13">
            <v>48.96</v>
          </cell>
          <cell r="K13">
            <v>0</v>
          </cell>
        </row>
        <row r="14">
          <cell r="B14">
            <v>29.579166666666669</v>
          </cell>
          <cell r="C14">
            <v>36.6</v>
          </cell>
          <cell r="D14">
            <v>23.5</v>
          </cell>
          <cell r="E14">
            <v>54.208333333333336</v>
          </cell>
          <cell r="F14">
            <v>79</v>
          </cell>
          <cell r="G14">
            <v>30</v>
          </cell>
          <cell r="H14">
            <v>30.96</v>
          </cell>
          <cell r="I14" t="str">
            <v>N</v>
          </cell>
          <cell r="J14">
            <v>75.960000000000008</v>
          </cell>
          <cell r="K14">
            <v>0</v>
          </cell>
        </row>
        <row r="15">
          <cell r="B15">
            <v>28.274999999999995</v>
          </cell>
          <cell r="C15">
            <v>34.200000000000003</v>
          </cell>
          <cell r="D15">
            <v>23.1</v>
          </cell>
          <cell r="E15">
            <v>58.958333333333336</v>
          </cell>
          <cell r="F15">
            <v>77</v>
          </cell>
          <cell r="G15">
            <v>38</v>
          </cell>
          <cell r="H15">
            <v>30.240000000000002</v>
          </cell>
          <cell r="I15" t="str">
            <v>NO</v>
          </cell>
          <cell r="J15">
            <v>65.52</v>
          </cell>
          <cell r="K15">
            <v>0.2</v>
          </cell>
        </row>
        <row r="16">
          <cell r="C16">
            <v>31.1</v>
          </cell>
          <cell r="D16">
            <v>15.7</v>
          </cell>
          <cell r="F16">
            <v>95</v>
          </cell>
          <cell r="G16">
            <v>25</v>
          </cell>
          <cell r="H16">
            <v>14.04</v>
          </cell>
          <cell r="I16" t="str">
            <v>SO</v>
          </cell>
          <cell r="J16">
            <v>32.76</v>
          </cell>
          <cell r="K16">
            <v>0</v>
          </cell>
        </row>
        <row r="17">
          <cell r="B17">
            <v>24.341666666666669</v>
          </cell>
          <cell r="C17">
            <v>32.799999999999997</v>
          </cell>
          <cell r="D17">
            <v>14.7</v>
          </cell>
          <cell r="E17">
            <v>45.291666666666664</v>
          </cell>
          <cell r="F17">
            <v>78</v>
          </cell>
          <cell r="G17">
            <v>21</v>
          </cell>
          <cell r="H17">
            <v>16.920000000000002</v>
          </cell>
          <cell r="I17" t="str">
            <v>L</v>
          </cell>
          <cell r="J17">
            <v>38.519999999999996</v>
          </cell>
          <cell r="K17">
            <v>0</v>
          </cell>
        </row>
        <row r="18">
          <cell r="B18">
            <v>25.316666666666674</v>
          </cell>
          <cell r="C18">
            <v>34</v>
          </cell>
          <cell r="D18">
            <v>17.100000000000001</v>
          </cell>
          <cell r="E18">
            <v>55.166666666666664</v>
          </cell>
          <cell r="F18">
            <v>85</v>
          </cell>
          <cell r="G18">
            <v>33</v>
          </cell>
          <cell r="H18">
            <v>24.840000000000003</v>
          </cell>
          <cell r="I18" t="str">
            <v>L</v>
          </cell>
          <cell r="J18">
            <v>42.84</v>
          </cell>
          <cell r="K18">
            <v>0</v>
          </cell>
        </row>
        <row r="19">
          <cell r="B19">
            <v>27.758333333333336</v>
          </cell>
          <cell r="C19">
            <v>37.299999999999997</v>
          </cell>
          <cell r="D19">
            <v>20.5</v>
          </cell>
          <cell r="E19">
            <v>56</v>
          </cell>
          <cell r="F19">
            <v>82</v>
          </cell>
          <cell r="G19">
            <v>25</v>
          </cell>
          <cell r="H19">
            <v>22.32</v>
          </cell>
          <cell r="I19" t="str">
            <v>NE</v>
          </cell>
          <cell r="J19">
            <v>46.080000000000005</v>
          </cell>
          <cell r="K19">
            <v>0</v>
          </cell>
        </row>
        <row r="20">
          <cell r="B20">
            <v>23.658333333333331</v>
          </cell>
          <cell r="C20">
            <v>28</v>
          </cell>
          <cell r="D20">
            <v>20.6</v>
          </cell>
          <cell r="E20">
            <v>82.083333333333329</v>
          </cell>
          <cell r="F20">
            <v>95</v>
          </cell>
          <cell r="G20">
            <v>50</v>
          </cell>
          <cell r="H20">
            <v>31.680000000000003</v>
          </cell>
          <cell r="I20" t="str">
            <v>SO</v>
          </cell>
          <cell r="J20">
            <v>75.239999999999995</v>
          </cell>
          <cell r="K20">
            <v>11.799999999999999</v>
          </cell>
        </row>
        <row r="21">
          <cell r="B21">
            <v>24.566666666666663</v>
          </cell>
          <cell r="C21">
            <v>32.5</v>
          </cell>
          <cell r="D21">
            <v>19.600000000000001</v>
          </cell>
          <cell r="E21">
            <v>74.583333333333329</v>
          </cell>
          <cell r="F21">
            <v>94</v>
          </cell>
          <cell r="G21">
            <v>46</v>
          </cell>
          <cell r="H21">
            <v>12.6</v>
          </cell>
          <cell r="I21" t="str">
            <v>S</v>
          </cell>
          <cell r="J21">
            <v>24.48</v>
          </cell>
          <cell r="K21">
            <v>0</v>
          </cell>
        </row>
        <row r="22">
          <cell r="B22">
            <v>24.954166666666662</v>
          </cell>
          <cell r="C22">
            <v>33.200000000000003</v>
          </cell>
          <cell r="D22">
            <v>19.8</v>
          </cell>
          <cell r="E22">
            <v>75.958333333333329</v>
          </cell>
          <cell r="F22">
            <v>96</v>
          </cell>
          <cell r="G22">
            <v>40</v>
          </cell>
          <cell r="H22">
            <v>24.12</v>
          </cell>
          <cell r="I22" t="str">
            <v>L</v>
          </cell>
          <cell r="J22">
            <v>46.800000000000004</v>
          </cell>
          <cell r="K22">
            <v>0</v>
          </cell>
        </row>
        <row r="23">
          <cell r="B23">
            <v>26.4375</v>
          </cell>
          <cell r="C23">
            <v>34</v>
          </cell>
          <cell r="D23">
            <v>20.2</v>
          </cell>
          <cell r="E23">
            <v>68.833333333333329</v>
          </cell>
          <cell r="F23">
            <v>93</v>
          </cell>
          <cell r="G23">
            <v>42</v>
          </cell>
          <cell r="H23">
            <v>20.52</v>
          </cell>
          <cell r="I23" t="str">
            <v>N</v>
          </cell>
          <cell r="J23">
            <v>41.76</v>
          </cell>
          <cell r="K23">
            <v>0</v>
          </cell>
        </row>
        <row r="24">
          <cell r="B24">
            <v>23.3</v>
          </cell>
          <cell r="C24">
            <v>29</v>
          </cell>
          <cell r="D24">
            <v>19.600000000000001</v>
          </cell>
          <cell r="E24">
            <v>84.833333333333329</v>
          </cell>
          <cell r="F24">
            <v>96</v>
          </cell>
          <cell r="G24">
            <v>57</v>
          </cell>
          <cell r="H24">
            <v>21.96</v>
          </cell>
          <cell r="I24" t="str">
            <v>NE</v>
          </cell>
          <cell r="J24">
            <v>43.92</v>
          </cell>
          <cell r="K24">
            <v>48.20000000000001</v>
          </cell>
        </row>
        <row r="25">
          <cell r="B25">
            <v>23.779166666666669</v>
          </cell>
          <cell r="C25">
            <v>28.1</v>
          </cell>
          <cell r="D25">
            <v>21.5</v>
          </cell>
          <cell r="E25">
            <v>86.916666666666671</v>
          </cell>
          <cell r="F25">
            <v>96</v>
          </cell>
          <cell r="G25">
            <v>69</v>
          </cell>
          <cell r="H25">
            <v>13.32</v>
          </cell>
          <cell r="I25" t="str">
            <v>SO</v>
          </cell>
          <cell r="J25">
            <v>32.4</v>
          </cell>
          <cell r="K25">
            <v>5.4</v>
          </cell>
        </row>
        <row r="26">
          <cell r="B26">
            <v>24.320833333333336</v>
          </cell>
          <cell r="C26">
            <v>31.8</v>
          </cell>
          <cell r="D26">
            <v>19.3</v>
          </cell>
          <cell r="E26">
            <v>75.291666666666671</v>
          </cell>
          <cell r="F26">
            <v>96</v>
          </cell>
          <cell r="G26">
            <v>37</v>
          </cell>
          <cell r="H26">
            <v>15.840000000000002</v>
          </cell>
          <cell r="I26" t="str">
            <v>SO</v>
          </cell>
          <cell r="J26">
            <v>30.240000000000002</v>
          </cell>
          <cell r="K26">
            <v>0.2</v>
          </cell>
        </row>
        <row r="27">
          <cell r="B27">
            <v>22.866666666666664</v>
          </cell>
          <cell r="C27">
            <v>28.6</v>
          </cell>
          <cell r="D27">
            <v>18.600000000000001</v>
          </cell>
          <cell r="E27">
            <v>75.166666666666671</v>
          </cell>
          <cell r="F27">
            <v>94</v>
          </cell>
          <cell r="G27">
            <v>51</v>
          </cell>
          <cell r="H27">
            <v>25.56</v>
          </cell>
          <cell r="I27" t="str">
            <v>L</v>
          </cell>
          <cell r="J27">
            <v>41.76</v>
          </cell>
          <cell r="K27">
            <v>0</v>
          </cell>
        </row>
        <row r="28">
          <cell r="B28">
            <v>23.679166666666664</v>
          </cell>
          <cell r="C28">
            <v>30.6</v>
          </cell>
          <cell r="D28">
            <v>17.8</v>
          </cell>
          <cell r="E28">
            <v>72.125</v>
          </cell>
          <cell r="F28">
            <v>94</v>
          </cell>
          <cell r="G28">
            <v>43</v>
          </cell>
          <cell r="H28">
            <v>23.759999999999998</v>
          </cell>
          <cell r="I28" t="str">
            <v>L</v>
          </cell>
          <cell r="J28">
            <v>42.12</v>
          </cell>
          <cell r="K28">
            <v>0</v>
          </cell>
        </row>
        <row r="29">
          <cell r="B29">
            <v>24.529166666666669</v>
          </cell>
          <cell r="C29">
            <v>32.299999999999997</v>
          </cell>
          <cell r="D29">
            <v>18.600000000000001</v>
          </cell>
          <cell r="E29">
            <v>74.875</v>
          </cell>
          <cell r="F29">
            <v>95</v>
          </cell>
          <cell r="G29">
            <v>44</v>
          </cell>
          <cell r="H29">
            <v>18.720000000000002</v>
          </cell>
          <cell r="I29" t="str">
            <v>L</v>
          </cell>
          <cell r="J29">
            <v>29.52</v>
          </cell>
          <cell r="K29">
            <v>0</v>
          </cell>
        </row>
        <row r="30">
          <cell r="B30">
            <v>25.908333333333342</v>
          </cell>
          <cell r="C30">
            <v>33.200000000000003</v>
          </cell>
          <cell r="D30">
            <v>19.899999999999999</v>
          </cell>
          <cell r="E30">
            <v>71.208333333333329</v>
          </cell>
          <cell r="F30">
            <v>94</v>
          </cell>
          <cell r="G30">
            <v>39</v>
          </cell>
          <cell r="H30">
            <v>13.68</v>
          </cell>
          <cell r="I30" t="str">
            <v>L</v>
          </cell>
          <cell r="J30">
            <v>37.080000000000005</v>
          </cell>
          <cell r="K30">
            <v>0</v>
          </cell>
        </row>
        <row r="31">
          <cell r="B31">
            <v>27.033333333333321</v>
          </cell>
          <cell r="C31">
            <v>35</v>
          </cell>
          <cell r="D31">
            <v>19.7</v>
          </cell>
          <cell r="E31">
            <v>62.916666666666664</v>
          </cell>
          <cell r="F31">
            <v>93</v>
          </cell>
          <cell r="G31">
            <v>31</v>
          </cell>
          <cell r="H31">
            <v>10.44</v>
          </cell>
          <cell r="I31" t="str">
            <v>L</v>
          </cell>
          <cell r="J31">
            <v>28.08</v>
          </cell>
          <cell r="K31">
            <v>0</v>
          </cell>
        </row>
        <row r="32">
          <cell r="B32">
            <v>27.745833333333326</v>
          </cell>
          <cell r="C32">
            <v>35.799999999999997</v>
          </cell>
          <cell r="D32">
            <v>21.9</v>
          </cell>
          <cell r="E32">
            <v>67.708333333333329</v>
          </cell>
          <cell r="F32">
            <v>93</v>
          </cell>
          <cell r="G32">
            <v>34</v>
          </cell>
          <cell r="H32">
            <v>12.6</v>
          </cell>
          <cell r="I32" t="str">
            <v>SO</v>
          </cell>
          <cell r="J32">
            <v>29.16</v>
          </cell>
          <cell r="K32">
            <v>0</v>
          </cell>
        </row>
        <row r="33">
          <cell r="B33">
            <v>25.187500000000004</v>
          </cell>
          <cell r="C33">
            <v>33.200000000000003</v>
          </cell>
          <cell r="D33">
            <v>20.100000000000001</v>
          </cell>
          <cell r="E33">
            <v>78.833333333333329</v>
          </cell>
          <cell r="F33">
            <v>94</v>
          </cell>
          <cell r="G33">
            <v>43</v>
          </cell>
          <cell r="H33">
            <v>30.96</v>
          </cell>
          <cell r="I33" t="str">
            <v>S</v>
          </cell>
          <cell r="J33">
            <v>62.28</v>
          </cell>
          <cell r="K33">
            <v>5.4</v>
          </cell>
        </row>
        <row r="34">
          <cell r="B34">
            <v>24.074999999999992</v>
          </cell>
          <cell r="C34">
            <v>32</v>
          </cell>
          <cell r="D34">
            <v>18</v>
          </cell>
          <cell r="E34">
            <v>77.041666666666671</v>
          </cell>
          <cell r="F34">
            <v>96</v>
          </cell>
          <cell r="G34">
            <v>49</v>
          </cell>
          <cell r="H34">
            <v>18.720000000000002</v>
          </cell>
          <cell r="I34" t="str">
            <v>NE</v>
          </cell>
          <cell r="J34">
            <v>33.840000000000003</v>
          </cell>
          <cell r="K34">
            <v>0</v>
          </cell>
        </row>
        <row r="35">
          <cell r="I35" t="str">
            <v>L</v>
          </cell>
        </row>
      </sheetData>
      <sheetData sheetId="11">
        <row r="5">
          <cell r="B5" t="str">
            <v>*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>
        <row r="5">
          <cell r="B5">
            <v>24.162499999999998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27.341666666666669</v>
          </cell>
          <cell r="C5">
            <v>33.9</v>
          </cell>
          <cell r="D5">
            <v>21.5</v>
          </cell>
          <cell r="E5">
            <v>64.083333333333329</v>
          </cell>
          <cell r="F5">
            <v>90</v>
          </cell>
          <cell r="G5">
            <v>36</v>
          </cell>
          <cell r="H5">
            <v>18.720000000000002</v>
          </cell>
          <cell r="I5" t="str">
            <v>L</v>
          </cell>
          <cell r="J5">
            <v>29.880000000000003</v>
          </cell>
          <cell r="K5">
            <v>0</v>
          </cell>
        </row>
        <row r="6">
          <cell r="B6">
            <v>27.804166666666664</v>
          </cell>
          <cell r="C6">
            <v>33.799999999999997</v>
          </cell>
          <cell r="D6">
            <v>23.2</v>
          </cell>
          <cell r="E6">
            <v>61.333333333333336</v>
          </cell>
          <cell r="F6">
            <v>82</v>
          </cell>
          <cell r="G6">
            <v>38</v>
          </cell>
          <cell r="H6">
            <v>15.120000000000001</v>
          </cell>
          <cell r="I6" t="str">
            <v>L</v>
          </cell>
          <cell r="J6">
            <v>30.240000000000002</v>
          </cell>
          <cell r="K6">
            <v>0.2</v>
          </cell>
        </row>
        <row r="7">
          <cell r="B7">
            <v>24.983333333333334</v>
          </cell>
          <cell r="C7">
            <v>29.9</v>
          </cell>
          <cell r="D7">
            <v>21.7</v>
          </cell>
          <cell r="E7">
            <v>76.208333333333329</v>
          </cell>
          <cell r="F7">
            <v>91</v>
          </cell>
          <cell r="G7">
            <v>51</v>
          </cell>
          <cell r="H7">
            <v>17.28</v>
          </cell>
          <cell r="I7" t="str">
            <v>SO</v>
          </cell>
          <cell r="J7">
            <v>32.04</v>
          </cell>
          <cell r="K7">
            <v>1.5999999999999999</v>
          </cell>
        </row>
        <row r="8">
          <cell r="B8">
            <v>25.066666666666666</v>
          </cell>
          <cell r="C8">
            <v>29.5</v>
          </cell>
          <cell r="D8">
            <v>21.8</v>
          </cell>
          <cell r="E8">
            <v>76.333333333333329</v>
          </cell>
          <cell r="F8">
            <v>93</v>
          </cell>
          <cell r="G8">
            <v>56</v>
          </cell>
          <cell r="H8">
            <v>21.96</v>
          </cell>
          <cell r="I8" t="str">
            <v>SO</v>
          </cell>
          <cell r="J8">
            <v>35.64</v>
          </cell>
          <cell r="K8">
            <v>0</v>
          </cell>
        </row>
        <row r="9">
          <cell r="B9">
            <v>24.587499999999995</v>
          </cell>
          <cell r="C9">
            <v>29.6</v>
          </cell>
          <cell r="D9">
            <v>20.5</v>
          </cell>
          <cell r="E9">
            <v>76.291666666666671</v>
          </cell>
          <cell r="F9">
            <v>95</v>
          </cell>
          <cell r="G9">
            <v>52</v>
          </cell>
          <cell r="H9">
            <v>20.52</v>
          </cell>
          <cell r="I9" t="str">
            <v>SE</v>
          </cell>
          <cell r="J9">
            <v>37.800000000000004</v>
          </cell>
          <cell r="K9">
            <v>5.8</v>
          </cell>
        </row>
        <row r="10">
          <cell r="B10">
            <v>24.179166666666664</v>
          </cell>
          <cell r="C10">
            <v>28.8</v>
          </cell>
          <cell r="D10">
            <v>21</v>
          </cell>
          <cell r="E10">
            <v>70.458333333333329</v>
          </cell>
          <cell r="F10">
            <v>87</v>
          </cell>
          <cell r="G10">
            <v>47</v>
          </cell>
          <cell r="H10">
            <v>18.36</v>
          </cell>
          <cell r="I10" t="str">
            <v>SE</v>
          </cell>
          <cell r="J10">
            <v>30.96</v>
          </cell>
          <cell r="K10">
            <v>0</v>
          </cell>
        </row>
        <row r="11">
          <cell r="B11">
            <v>23.579166666666666</v>
          </cell>
          <cell r="C11">
            <v>30.2</v>
          </cell>
          <cell r="D11">
            <v>19.2</v>
          </cell>
          <cell r="E11">
            <v>72.375</v>
          </cell>
          <cell r="F11">
            <v>88</v>
          </cell>
          <cell r="G11">
            <v>45</v>
          </cell>
          <cell r="H11">
            <v>21.240000000000002</v>
          </cell>
          <cell r="I11" t="str">
            <v>NE</v>
          </cell>
          <cell r="J11">
            <v>34.56</v>
          </cell>
          <cell r="K11">
            <v>0</v>
          </cell>
        </row>
        <row r="12">
          <cell r="B12">
            <v>24.775000000000006</v>
          </cell>
          <cell r="C12">
            <v>32.200000000000003</v>
          </cell>
          <cell r="D12">
            <v>18.7</v>
          </cell>
          <cell r="E12">
            <v>69.166666666666671</v>
          </cell>
          <cell r="F12">
            <v>94</v>
          </cell>
          <cell r="G12">
            <v>34</v>
          </cell>
          <cell r="H12">
            <v>11.16</v>
          </cell>
          <cell r="I12" t="str">
            <v>NE</v>
          </cell>
          <cell r="J12">
            <v>23.040000000000003</v>
          </cell>
          <cell r="K12">
            <v>0</v>
          </cell>
        </row>
        <row r="13">
          <cell r="B13">
            <v>28.537500000000005</v>
          </cell>
          <cell r="C13">
            <v>35.200000000000003</v>
          </cell>
          <cell r="D13">
            <v>21.3</v>
          </cell>
          <cell r="E13">
            <v>55.291666666666664</v>
          </cell>
          <cell r="F13">
            <v>85</v>
          </cell>
          <cell r="G13">
            <v>32</v>
          </cell>
          <cell r="H13">
            <v>12.96</v>
          </cell>
          <cell r="I13" t="str">
            <v>L</v>
          </cell>
          <cell r="J13">
            <v>31.680000000000003</v>
          </cell>
          <cell r="K13">
            <v>0</v>
          </cell>
        </row>
        <row r="14">
          <cell r="B14">
            <v>30.1875</v>
          </cell>
          <cell r="C14">
            <v>35.799999999999997</v>
          </cell>
          <cell r="D14">
            <v>25.2</v>
          </cell>
          <cell r="E14">
            <v>53.458333333333336</v>
          </cell>
          <cell r="F14">
            <v>76</v>
          </cell>
          <cell r="G14">
            <v>32</v>
          </cell>
          <cell r="H14">
            <v>17.64</v>
          </cell>
          <cell r="I14" t="str">
            <v>N</v>
          </cell>
          <cell r="J14">
            <v>29.52</v>
          </cell>
          <cell r="K14">
            <v>0</v>
          </cell>
        </row>
        <row r="15">
          <cell r="B15">
            <v>28.116666666666664</v>
          </cell>
          <cell r="C15">
            <v>36.4</v>
          </cell>
          <cell r="D15">
            <v>24.3</v>
          </cell>
          <cell r="E15">
            <v>63.416666666666664</v>
          </cell>
          <cell r="F15">
            <v>77</v>
          </cell>
          <cell r="G15">
            <v>35</v>
          </cell>
          <cell r="H15">
            <v>20.88</v>
          </cell>
          <cell r="I15" t="str">
            <v>O</v>
          </cell>
          <cell r="J15">
            <v>48.24</v>
          </cell>
          <cell r="K15">
            <v>0</v>
          </cell>
        </row>
        <row r="16">
          <cell r="C16">
            <v>31.6</v>
          </cell>
          <cell r="D16">
            <v>22.5</v>
          </cell>
          <cell r="F16">
            <v>89</v>
          </cell>
          <cell r="G16">
            <v>48</v>
          </cell>
          <cell r="H16">
            <v>18</v>
          </cell>
          <cell r="I16" t="str">
            <v>SO</v>
          </cell>
          <cell r="J16">
            <v>50.76</v>
          </cell>
          <cell r="K16">
            <v>14</v>
          </cell>
        </row>
        <row r="17">
          <cell r="B17">
            <v>27.979166666666668</v>
          </cell>
          <cell r="C17">
            <v>34.1</v>
          </cell>
          <cell r="D17">
            <v>22.9</v>
          </cell>
          <cell r="E17">
            <v>62.708333333333336</v>
          </cell>
          <cell r="F17">
            <v>91</v>
          </cell>
          <cell r="G17">
            <v>34</v>
          </cell>
          <cell r="H17">
            <v>18</v>
          </cell>
          <cell r="I17" t="str">
            <v>S</v>
          </cell>
          <cell r="J17">
            <v>29.16</v>
          </cell>
          <cell r="K17">
            <v>0</v>
          </cell>
        </row>
        <row r="18">
          <cell r="B18">
            <v>27.612499999999994</v>
          </cell>
          <cell r="C18">
            <v>33.9</v>
          </cell>
          <cell r="D18">
            <v>21.4</v>
          </cell>
          <cell r="E18">
            <v>63.125</v>
          </cell>
          <cell r="F18">
            <v>93</v>
          </cell>
          <cell r="G18">
            <v>36</v>
          </cell>
          <cell r="H18">
            <v>17.64</v>
          </cell>
          <cell r="I18" t="str">
            <v>L</v>
          </cell>
          <cell r="J18">
            <v>40.680000000000007</v>
          </cell>
          <cell r="K18">
            <v>0.2</v>
          </cell>
        </row>
        <row r="19">
          <cell r="B19">
            <v>29.274999999999995</v>
          </cell>
          <cell r="C19">
            <v>35.6</v>
          </cell>
          <cell r="D19">
            <v>23.3</v>
          </cell>
          <cell r="E19">
            <v>54.75</v>
          </cell>
          <cell r="F19">
            <v>83</v>
          </cell>
          <cell r="G19">
            <v>31</v>
          </cell>
          <cell r="H19">
            <v>24.48</v>
          </cell>
          <cell r="I19" t="str">
            <v>N</v>
          </cell>
          <cell r="J19">
            <v>43.2</v>
          </cell>
          <cell r="K19">
            <v>0</v>
          </cell>
        </row>
        <row r="20">
          <cell r="B20">
            <v>26.970833333333342</v>
          </cell>
          <cell r="C20">
            <v>34.5</v>
          </cell>
          <cell r="D20">
            <v>22.5</v>
          </cell>
          <cell r="E20">
            <v>62.125</v>
          </cell>
          <cell r="F20">
            <v>88</v>
          </cell>
          <cell r="G20">
            <v>31</v>
          </cell>
          <cell r="H20">
            <v>30.6</v>
          </cell>
          <cell r="I20" t="str">
            <v>N</v>
          </cell>
          <cell r="J20">
            <v>46.800000000000004</v>
          </cell>
          <cell r="K20">
            <v>5</v>
          </cell>
        </row>
        <row r="21">
          <cell r="B21">
            <v>24.983333333333331</v>
          </cell>
          <cell r="C21">
            <v>31.7</v>
          </cell>
          <cell r="D21">
            <v>21.4</v>
          </cell>
          <cell r="E21">
            <v>74.875</v>
          </cell>
          <cell r="F21">
            <v>93</v>
          </cell>
          <cell r="G21">
            <v>42</v>
          </cell>
          <cell r="H21">
            <v>15.840000000000002</v>
          </cell>
          <cell r="I21" t="str">
            <v>L</v>
          </cell>
          <cell r="J21">
            <v>33.840000000000003</v>
          </cell>
          <cell r="K21">
            <v>3.6000000000000005</v>
          </cell>
        </row>
        <row r="22">
          <cell r="B22">
            <v>26.012500000000003</v>
          </cell>
          <cell r="C22">
            <v>34.200000000000003</v>
          </cell>
          <cell r="D22">
            <v>21.4</v>
          </cell>
          <cell r="E22">
            <v>71.25</v>
          </cell>
          <cell r="F22">
            <v>92</v>
          </cell>
          <cell r="G22">
            <v>36</v>
          </cell>
          <cell r="H22">
            <v>19.440000000000001</v>
          </cell>
          <cell r="I22" t="str">
            <v>NE</v>
          </cell>
          <cell r="J22">
            <v>61.92</v>
          </cell>
          <cell r="K22">
            <v>3.2</v>
          </cell>
        </row>
        <row r="23">
          <cell r="B23">
            <v>27.754166666666663</v>
          </cell>
          <cell r="C23">
            <v>34.5</v>
          </cell>
          <cell r="D23">
            <v>22.7</v>
          </cell>
          <cell r="E23">
            <v>64.375</v>
          </cell>
          <cell r="F23">
            <v>90</v>
          </cell>
          <cell r="G23">
            <v>32</v>
          </cell>
          <cell r="H23">
            <v>15.840000000000002</v>
          </cell>
          <cell r="I23" t="str">
            <v>NE</v>
          </cell>
          <cell r="J23">
            <v>34.92</v>
          </cell>
          <cell r="K23">
            <v>0</v>
          </cell>
        </row>
        <row r="24">
          <cell r="B24">
            <v>27.758333333333336</v>
          </cell>
          <cell r="C24">
            <v>36.4</v>
          </cell>
          <cell r="D24">
            <v>21.5</v>
          </cell>
          <cell r="E24">
            <v>61.083333333333336</v>
          </cell>
          <cell r="F24">
            <v>85</v>
          </cell>
          <cell r="G24">
            <v>30</v>
          </cell>
          <cell r="H24">
            <v>27</v>
          </cell>
          <cell r="I24" t="str">
            <v>N</v>
          </cell>
          <cell r="J24">
            <v>84.600000000000009</v>
          </cell>
          <cell r="K24">
            <v>12.200000000000001</v>
          </cell>
        </row>
        <row r="25">
          <cell r="B25">
            <v>26.3125</v>
          </cell>
          <cell r="C25">
            <v>34.299999999999997</v>
          </cell>
          <cell r="D25">
            <v>21.8</v>
          </cell>
          <cell r="E25">
            <v>72.333333333333329</v>
          </cell>
          <cell r="F25">
            <v>94</v>
          </cell>
          <cell r="G25">
            <v>35</v>
          </cell>
          <cell r="H25">
            <v>27</v>
          </cell>
          <cell r="I25" t="str">
            <v>SO</v>
          </cell>
          <cell r="J25">
            <v>45.72</v>
          </cell>
          <cell r="K25">
            <v>0</v>
          </cell>
        </row>
        <row r="26">
          <cell r="B26">
            <v>23.987499999999997</v>
          </cell>
          <cell r="C26">
            <v>30.8</v>
          </cell>
          <cell r="D26">
            <v>21.2</v>
          </cell>
          <cell r="E26">
            <v>79.375</v>
          </cell>
          <cell r="F26">
            <v>94</v>
          </cell>
          <cell r="G26">
            <v>45</v>
          </cell>
          <cell r="H26">
            <v>15.120000000000001</v>
          </cell>
          <cell r="I26" t="str">
            <v>N</v>
          </cell>
          <cell r="J26">
            <v>54.36</v>
          </cell>
          <cell r="K26">
            <v>4.8</v>
          </cell>
        </row>
        <row r="27">
          <cell r="B27">
            <v>25.391666666666666</v>
          </cell>
          <cell r="C27">
            <v>30.8</v>
          </cell>
          <cell r="D27">
            <v>22.2</v>
          </cell>
          <cell r="E27">
            <v>77.041666666666671</v>
          </cell>
          <cell r="F27">
            <v>92</v>
          </cell>
          <cell r="G27">
            <v>50</v>
          </cell>
          <cell r="H27">
            <v>21.6</v>
          </cell>
          <cell r="I27" t="str">
            <v>SE</v>
          </cell>
          <cell r="J27">
            <v>33.480000000000004</v>
          </cell>
          <cell r="K27">
            <v>0</v>
          </cell>
        </row>
        <row r="28">
          <cell r="B28">
            <v>24.404166666666672</v>
          </cell>
          <cell r="C28">
            <v>30.1</v>
          </cell>
          <cell r="D28">
            <v>22.1</v>
          </cell>
          <cell r="E28">
            <v>79.375</v>
          </cell>
          <cell r="F28">
            <v>92</v>
          </cell>
          <cell r="G28">
            <v>54</v>
          </cell>
          <cell r="H28">
            <v>15.120000000000001</v>
          </cell>
          <cell r="I28" t="str">
            <v>N</v>
          </cell>
          <cell r="J28">
            <v>35.64</v>
          </cell>
          <cell r="K28">
            <v>1.6</v>
          </cell>
        </row>
        <row r="29">
          <cell r="B29">
            <v>24.316666666666663</v>
          </cell>
          <cell r="C29">
            <v>28.4</v>
          </cell>
          <cell r="D29">
            <v>22.1</v>
          </cell>
          <cell r="E29">
            <v>79.875</v>
          </cell>
          <cell r="F29">
            <v>93</v>
          </cell>
          <cell r="G29">
            <v>55</v>
          </cell>
          <cell r="H29">
            <v>12.24</v>
          </cell>
          <cell r="I29" t="str">
            <v>NE</v>
          </cell>
          <cell r="J29">
            <v>22.68</v>
          </cell>
          <cell r="K29">
            <v>0.2</v>
          </cell>
        </row>
        <row r="30">
          <cell r="B30">
            <v>25.875</v>
          </cell>
          <cell r="C30">
            <v>32.1</v>
          </cell>
          <cell r="D30">
            <v>21.1</v>
          </cell>
          <cell r="E30">
            <v>70.875</v>
          </cell>
          <cell r="F30">
            <v>94</v>
          </cell>
          <cell r="G30">
            <v>41</v>
          </cell>
          <cell r="H30">
            <v>17.28</v>
          </cell>
          <cell r="I30" t="str">
            <v>SE</v>
          </cell>
          <cell r="J30">
            <v>28.08</v>
          </cell>
          <cell r="K30">
            <v>0</v>
          </cell>
        </row>
        <row r="31">
          <cell r="B31">
            <v>27.216666666666665</v>
          </cell>
          <cell r="C31">
            <v>35</v>
          </cell>
          <cell r="D31">
            <v>19.5</v>
          </cell>
          <cell r="E31">
            <v>57.458333333333336</v>
          </cell>
          <cell r="F31">
            <v>91</v>
          </cell>
          <cell r="G31">
            <v>24</v>
          </cell>
          <cell r="H31">
            <v>14.4</v>
          </cell>
          <cell r="I31" t="str">
            <v>SO</v>
          </cell>
          <cell r="J31">
            <v>39.24</v>
          </cell>
          <cell r="K31">
            <v>0</v>
          </cell>
        </row>
        <row r="32">
          <cell r="B32">
            <v>28.650000000000006</v>
          </cell>
          <cell r="C32">
            <v>36.6</v>
          </cell>
          <cell r="D32">
            <v>20.6</v>
          </cell>
          <cell r="E32">
            <v>53.083333333333336</v>
          </cell>
          <cell r="F32">
            <v>88</v>
          </cell>
          <cell r="G32">
            <v>25</v>
          </cell>
          <cell r="H32">
            <v>11.879999999999999</v>
          </cell>
          <cell r="I32" t="str">
            <v>SO</v>
          </cell>
          <cell r="J32">
            <v>21.6</v>
          </cell>
          <cell r="K32">
            <v>0</v>
          </cell>
        </row>
        <row r="33">
          <cell r="B33">
            <v>28.870833333333334</v>
          </cell>
          <cell r="C33">
            <v>36.4</v>
          </cell>
          <cell r="D33">
            <v>22.5</v>
          </cell>
          <cell r="E33">
            <v>56.583333333333336</v>
          </cell>
          <cell r="F33">
            <v>81</v>
          </cell>
          <cell r="G33">
            <v>31</v>
          </cell>
          <cell r="H33">
            <v>18.720000000000002</v>
          </cell>
          <cell r="I33" t="str">
            <v>NE</v>
          </cell>
          <cell r="J33">
            <v>47.16</v>
          </cell>
          <cell r="K33">
            <v>0</v>
          </cell>
        </row>
        <row r="34">
          <cell r="B34">
            <v>27.433333333333337</v>
          </cell>
          <cell r="C34">
            <v>34.5</v>
          </cell>
          <cell r="D34">
            <v>23.2</v>
          </cell>
          <cell r="E34">
            <v>64.875</v>
          </cell>
          <cell r="F34">
            <v>84</v>
          </cell>
          <cell r="G34">
            <v>35</v>
          </cell>
          <cell r="H34">
            <v>27.720000000000002</v>
          </cell>
          <cell r="I34" t="str">
            <v>NE</v>
          </cell>
          <cell r="J34">
            <v>50.4</v>
          </cell>
          <cell r="K34">
            <v>0</v>
          </cell>
        </row>
        <row r="35">
          <cell r="I35" t="str">
            <v>SO</v>
          </cell>
        </row>
      </sheetData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23.083333333333339</v>
          </cell>
          <cell r="C5">
            <v>29.1</v>
          </cell>
          <cell r="D5">
            <v>19.399999999999999</v>
          </cell>
          <cell r="E5">
            <v>81.666666666666671</v>
          </cell>
          <cell r="F5">
            <v>96</v>
          </cell>
          <cell r="G5">
            <v>59</v>
          </cell>
          <cell r="H5">
            <v>27.720000000000002</v>
          </cell>
          <cell r="I5" t="str">
            <v>NE</v>
          </cell>
          <cell r="J5">
            <v>52.56</v>
          </cell>
          <cell r="K5">
            <v>34.4</v>
          </cell>
        </row>
        <row r="6">
          <cell r="B6">
            <v>22.862499999999997</v>
          </cell>
          <cell r="C6">
            <v>28.5</v>
          </cell>
          <cell r="D6">
            <v>19.7</v>
          </cell>
          <cell r="E6">
            <v>84.166666666666671</v>
          </cell>
          <cell r="F6">
            <v>96</v>
          </cell>
          <cell r="G6">
            <v>57</v>
          </cell>
          <cell r="H6">
            <v>18.720000000000002</v>
          </cell>
          <cell r="I6" t="str">
            <v>NE</v>
          </cell>
          <cell r="J6">
            <v>44.28</v>
          </cell>
          <cell r="K6">
            <v>6.1999999999999993</v>
          </cell>
        </row>
        <row r="7">
          <cell r="B7">
            <v>19.912500000000001</v>
          </cell>
          <cell r="C7">
            <v>20.8</v>
          </cell>
          <cell r="D7">
            <v>18.7</v>
          </cell>
          <cell r="E7">
            <v>94.916666666666671</v>
          </cell>
          <cell r="F7">
            <v>98</v>
          </cell>
          <cell r="G7">
            <v>88</v>
          </cell>
          <cell r="H7">
            <v>14.04</v>
          </cell>
          <cell r="I7" t="str">
            <v>SO</v>
          </cell>
          <cell r="J7">
            <v>32.04</v>
          </cell>
          <cell r="K7">
            <v>50.199999999999996</v>
          </cell>
        </row>
        <row r="8">
          <cell r="B8">
            <v>19.066666666666666</v>
          </cell>
          <cell r="C8">
            <v>24.2</v>
          </cell>
          <cell r="D8">
            <v>13.6</v>
          </cell>
          <cell r="E8">
            <v>73.916666666666671</v>
          </cell>
          <cell r="F8">
            <v>95</v>
          </cell>
          <cell r="G8">
            <v>45</v>
          </cell>
          <cell r="H8">
            <v>14.4</v>
          </cell>
          <cell r="I8" t="str">
            <v>S</v>
          </cell>
          <cell r="J8">
            <v>29.52</v>
          </cell>
          <cell r="K8">
            <v>0</v>
          </cell>
        </row>
        <row r="9">
          <cell r="B9">
            <v>21.758333333333336</v>
          </cell>
          <cell r="C9">
            <v>29.1</v>
          </cell>
          <cell r="D9">
            <v>15.9</v>
          </cell>
          <cell r="E9">
            <v>60.833333333333336</v>
          </cell>
          <cell r="F9">
            <v>77</v>
          </cell>
          <cell r="G9">
            <v>35</v>
          </cell>
          <cell r="H9">
            <v>11.879999999999999</v>
          </cell>
          <cell r="I9" t="str">
            <v>SE</v>
          </cell>
          <cell r="J9">
            <v>25.92</v>
          </cell>
          <cell r="K9">
            <v>0</v>
          </cell>
        </row>
        <row r="10">
          <cell r="B10">
            <v>22.270833333333332</v>
          </cell>
          <cell r="C10">
            <v>27.9</v>
          </cell>
          <cell r="D10">
            <v>17.3</v>
          </cell>
          <cell r="E10">
            <v>67.208333333333329</v>
          </cell>
          <cell r="F10">
            <v>91</v>
          </cell>
          <cell r="G10">
            <v>42</v>
          </cell>
          <cell r="H10">
            <v>26.64</v>
          </cell>
          <cell r="I10" t="str">
            <v>NE</v>
          </cell>
          <cell r="J10">
            <v>45.36</v>
          </cell>
          <cell r="K10">
            <v>0</v>
          </cell>
        </row>
        <row r="11">
          <cell r="B11">
            <v>21.695833333333329</v>
          </cell>
          <cell r="C11">
            <v>29.1</v>
          </cell>
          <cell r="D11">
            <v>17.100000000000001</v>
          </cell>
          <cell r="E11">
            <v>69.541666666666671</v>
          </cell>
          <cell r="F11">
            <v>85</v>
          </cell>
          <cell r="G11">
            <v>43</v>
          </cell>
          <cell r="H11">
            <v>25.56</v>
          </cell>
          <cell r="I11" t="str">
            <v>NE</v>
          </cell>
          <cell r="J11">
            <v>47.519999999999996</v>
          </cell>
          <cell r="K11">
            <v>0</v>
          </cell>
        </row>
        <row r="12">
          <cell r="B12">
            <v>23.879166666666666</v>
          </cell>
          <cell r="C12">
            <v>31.1</v>
          </cell>
          <cell r="D12">
            <v>17.600000000000001</v>
          </cell>
          <cell r="E12">
            <v>66.708333333333329</v>
          </cell>
          <cell r="F12">
            <v>90</v>
          </cell>
          <cell r="G12">
            <v>38</v>
          </cell>
          <cell r="H12">
            <v>18.36</v>
          </cell>
          <cell r="I12" t="str">
            <v>NE</v>
          </cell>
          <cell r="J12">
            <v>37.440000000000005</v>
          </cell>
          <cell r="K12">
            <v>0</v>
          </cell>
        </row>
        <row r="13">
          <cell r="B13">
            <v>26.525000000000002</v>
          </cell>
          <cell r="C13">
            <v>32.6</v>
          </cell>
          <cell r="D13">
            <v>19.5</v>
          </cell>
          <cell r="E13">
            <v>57.125</v>
          </cell>
          <cell r="F13">
            <v>84</v>
          </cell>
          <cell r="G13">
            <v>34</v>
          </cell>
          <cell r="H13">
            <v>18.720000000000002</v>
          </cell>
          <cell r="I13" t="str">
            <v>N</v>
          </cell>
          <cell r="J13">
            <v>41.04</v>
          </cell>
          <cell r="K13">
            <v>0</v>
          </cell>
        </row>
        <row r="14">
          <cell r="B14">
            <v>27.958333333333329</v>
          </cell>
          <cell r="C14">
            <v>32.9</v>
          </cell>
          <cell r="D14">
            <v>23.4</v>
          </cell>
          <cell r="E14">
            <v>56.25</v>
          </cell>
          <cell r="F14">
            <v>75</v>
          </cell>
          <cell r="G14">
            <v>35</v>
          </cell>
          <cell r="H14">
            <v>22.68</v>
          </cell>
          <cell r="I14" t="str">
            <v>N</v>
          </cell>
          <cell r="J14">
            <v>51.12</v>
          </cell>
          <cell r="K14">
            <v>0</v>
          </cell>
        </row>
        <row r="15">
          <cell r="B15">
            <v>27.087499999999995</v>
          </cell>
          <cell r="C15">
            <v>31.5</v>
          </cell>
          <cell r="D15">
            <v>21.5</v>
          </cell>
          <cell r="E15">
            <v>58.875</v>
          </cell>
          <cell r="F15">
            <v>89</v>
          </cell>
          <cell r="G15">
            <v>43</v>
          </cell>
          <cell r="H15">
            <v>29.16</v>
          </cell>
          <cell r="I15" t="str">
            <v>NO</v>
          </cell>
          <cell r="J15">
            <v>70.92</v>
          </cell>
          <cell r="K15">
            <v>3.8</v>
          </cell>
        </row>
        <row r="16">
          <cell r="C16">
            <v>28</v>
          </cell>
          <cell r="D16">
            <v>16.3</v>
          </cell>
          <cell r="F16">
            <v>95</v>
          </cell>
          <cell r="G16">
            <v>28</v>
          </cell>
          <cell r="H16">
            <v>12.96</v>
          </cell>
          <cell r="I16" t="str">
            <v>S</v>
          </cell>
          <cell r="J16">
            <v>30.240000000000002</v>
          </cell>
          <cell r="K16">
            <v>0</v>
          </cell>
        </row>
        <row r="17">
          <cell r="B17">
            <v>23.920833333333334</v>
          </cell>
          <cell r="C17">
            <v>31.3</v>
          </cell>
          <cell r="D17">
            <v>16.3</v>
          </cell>
          <cell r="E17">
            <v>42.75</v>
          </cell>
          <cell r="F17">
            <v>65</v>
          </cell>
          <cell r="G17">
            <v>18</v>
          </cell>
          <cell r="H17">
            <v>12.96</v>
          </cell>
          <cell r="I17" t="str">
            <v>SE</v>
          </cell>
          <cell r="J17">
            <v>28.44</v>
          </cell>
          <cell r="K17">
            <v>0</v>
          </cell>
        </row>
        <row r="18">
          <cell r="B18">
            <v>25.345833333333328</v>
          </cell>
          <cell r="C18">
            <v>33</v>
          </cell>
          <cell r="D18">
            <v>18.7</v>
          </cell>
          <cell r="E18">
            <v>53.666666666666664</v>
          </cell>
          <cell r="F18">
            <v>79</v>
          </cell>
          <cell r="G18">
            <v>34</v>
          </cell>
          <cell r="H18">
            <v>27.36</v>
          </cell>
          <cell r="I18" t="str">
            <v>NE</v>
          </cell>
          <cell r="J18">
            <v>50.04</v>
          </cell>
          <cell r="K18">
            <v>0</v>
          </cell>
        </row>
        <row r="19">
          <cell r="B19">
            <v>27.641666666666669</v>
          </cell>
          <cell r="C19">
            <v>35.1</v>
          </cell>
          <cell r="D19">
            <v>21.1</v>
          </cell>
          <cell r="E19">
            <v>53.958333333333336</v>
          </cell>
          <cell r="F19">
            <v>77</v>
          </cell>
          <cell r="G19">
            <v>30</v>
          </cell>
          <cell r="H19">
            <v>23.040000000000003</v>
          </cell>
          <cell r="I19" t="str">
            <v>NE</v>
          </cell>
          <cell r="J19">
            <v>50.04</v>
          </cell>
          <cell r="K19">
            <v>0</v>
          </cell>
        </row>
        <row r="20">
          <cell r="B20">
            <v>22.345833333333331</v>
          </cell>
          <cell r="C20">
            <v>29.3</v>
          </cell>
          <cell r="D20">
            <v>19.399999999999999</v>
          </cell>
          <cell r="E20">
            <v>84.541666666666671</v>
          </cell>
          <cell r="F20">
            <v>98</v>
          </cell>
          <cell r="G20">
            <v>49</v>
          </cell>
          <cell r="H20">
            <v>25.56</v>
          </cell>
          <cell r="I20" t="str">
            <v>O</v>
          </cell>
          <cell r="J20">
            <v>56.519999999999996</v>
          </cell>
          <cell r="K20">
            <v>69.800000000000011</v>
          </cell>
        </row>
        <row r="21">
          <cell r="B21">
            <v>22.716666666666665</v>
          </cell>
          <cell r="C21">
            <v>29.1</v>
          </cell>
          <cell r="D21">
            <v>19</v>
          </cell>
          <cell r="E21">
            <v>80.041666666666671</v>
          </cell>
          <cell r="F21">
            <v>98</v>
          </cell>
          <cell r="G21">
            <v>53</v>
          </cell>
          <cell r="H21">
            <v>10.08</v>
          </cell>
          <cell r="I21" t="str">
            <v>S</v>
          </cell>
          <cell r="J21">
            <v>28.08</v>
          </cell>
          <cell r="K21">
            <v>0</v>
          </cell>
        </row>
        <row r="22">
          <cell r="B22">
            <v>24.5625</v>
          </cell>
          <cell r="C22">
            <v>31.5</v>
          </cell>
          <cell r="D22">
            <v>19.8</v>
          </cell>
          <cell r="E22">
            <v>75.875</v>
          </cell>
          <cell r="F22">
            <v>95</v>
          </cell>
          <cell r="G22">
            <v>45</v>
          </cell>
          <cell r="H22">
            <v>14.4</v>
          </cell>
          <cell r="I22" t="str">
            <v>NE</v>
          </cell>
          <cell r="J22">
            <v>39.6</v>
          </cell>
          <cell r="K22">
            <v>0</v>
          </cell>
        </row>
        <row r="23">
          <cell r="B23">
            <v>25.549999999999997</v>
          </cell>
          <cell r="C23">
            <v>32.1</v>
          </cell>
          <cell r="D23">
            <v>20.8</v>
          </cell>
          <cell r="E23">
            <v>70.75</v>
          </cell>
          <cell r="F23">
            <v>92</v>
          </cell>
          <cell r="G23">
            <v>45</v>
          </cell>
          <cell r="H23">
            <v>16.2</v>
          </cell>
          <cell r="I23" t="str">
            <v>N</v>
          </cell>
          <cell r="J23">
            <v>43.2</v>
          </cell>
          <cell r="K23">
            <v>0</v>
          </cell>
        </row>
        <row r="24">
          <cell r="B24">
            <v>23.104166666666668</v>
          </cell>
          <cell r="C24">
            <v>28.3</v>
          </cell>
          <cell r="D24">
            <v>18.399999999999999</v>
          </cell>
          <cell r="E24">
            <v>81.833333333333329</v>
          </cell>
          <cell r="F24">
            <v>98</v>
          </cell>
          <cell r="G24">
            <v>57</v>
          </cell>
          <cell r="H24">
            <v>18.720000000000002</v>
          </cell>
          <cell r="I24" t="str">
            <v>N</v>
          </cell>
          <cell r="J24">
            <v>45.72</v>
          </cell>
          <cell r="K24">
            <v>63.399999999999991</v>
          </cell>
        </row>
        <row r="25">
          <cell r="B25">
            <v>22.349999999999998</v>
          </cell>
          <cell r="C25">
            <v>26.4</v>
          </cell>
          <cell r="D25">
            <v>19.7</v>
          </cell>
          <cell r="E25">
            <v>86.875</v>
          </cell>
          <cell r="F25">
            <v>95</v>
          </cell>
          <cell r="G25">
            <v>69</v>
          </cell>
          <cell r="H25">
            <v>18</v>
          </cell>
          <cell r="I25" t="str">
            <v>NE</v>
          </cell>
          <cell r="J25">
            <v>37.800000000000004</v>
          </cell>
          <cell r="K25">
            <v>2.4</v>
          </cell>
        </row>
        <row r="26">
          <cell r="B26">
            <v>23.041666666666661</v>
          </cell>
          <cell r="C26">
            <v>28.6</v>
          </cell>
          <cell r="D26">
            <v>19</v>
          </cell>
          <cell r="E26">
            <v>75.291666666666671</v>
          </cell>
          <cell r="F26">
            <v>99</v>
          </cell>
          <cell r="G26">
            <v>35</v>
          </cell>
          <cell r="H26">
            <v>13.68</v>
          </cell>
          <cell r="I26" t="str">
            <v>SO</v>
          </cell>
          <cell r="J26">
            <v>28.8</v>
          </cell>
          <cell r="K26">
            <v>0</v>
          </cell>
        </row>
        <row r="27">
          <cell r="B27">
            <v>22.316666666666663</v>
          </cell>
          <cell r="C27">
            <v>27.4</v>
          </cell>
          <cell r="D27">
            <v>18.3</v>
          </cell>
          <cell r="E27">
            <v>74.75</v>
          </cell>
          <cell r="F27">
            <v>93</v>
          </cell>
          <cell r="G27">
            <v>51</v>
          </cell>
          <cell r="H27">
            <v>23.040000000000003</v>
          </cell>
          <cell r="I27" t="str">
            <v>L</v>
          </cell>
          <cell r="J27">
            <v>41.76</v>
          </cell>
          <cell r="K27">
            <v>0</v>
          </cell>
        </row>
        <row r="28">
          <cell r="B28">
            <v>22.875</v>
          </cell>
          <cell r="C28">
            <v>28.7</v>
          </cell>
          <cell r="D28">
            <v>18.100000000000001</v>
          </cell>
          <cell r="E28">
            <v>72.083333333333329</v>
          </cell>
          <cell r="F28">
            <v>90</v>
          </cell>
          <cell r="G28">
            <v>48</v>
          </cell>
          <cell r="H28">
            <v>25.2</v>
          </cell>
          <cell r="I28" t="str">
            <v>NE</v>
          </cell>
          <cell r="J28">
            <v>45</v>
          </cell>
          <cell r="K28">
            <v>0</v>
          </cell>
        </row>
        <row r="29">
          <cell r="B29">
            <v>24.087499999999995</v>
          </cell>
          <cell r="C29">
            <v>30.7</v>
          </cell>
          <cell r="D29">
            <v>19.100000000000001</v>
          </cell>
          <cell r="E29">
            <v>72.625</v>
          </cell>
          <cell r="F29">
            <v>93</v>
          </cell>
          <cell r="G29">
            <v>47</v>
          </cell>
          <cell r="H29">
            <v>15.48</v>
          </cell>
          <cell r="I29" t="str">
            <v>NE</v>
          </cell>
          <cell r="J29">
            <v>30.96</v>
          </cell>
          <cell r="K29">
            <v>0</v>
          </cell>
        </row>
        <row r="30">
          <cell r="B30">
            <v>24.712499999999995</v>
          </cell>
          <cell r="C30">
            <v>31.2</v>
          </cell>
          <cell r="D30">
            <v>19.5</v>
          </cell>
          <cell r="E30">
            <v>73.583333333333329</v>
          </cell>
          <cell r="F30">
            <v>94</v>
          </cell>
          <cell r="G30">
            <v>45</v>
          </cell>
          <cell r="H30">
            <v>16.559999999999999</v>
          </cell>
          <cell r="I30" t="str">
            <v>NE</v>
          </cell>
          <cell r="J30">
            <v>30.240000000000002</v>
          </cell>
          <cell r="K30">
            <v>4.6000000000000005</v>
          </cell>
        </row>
        <row r="31">
          <cell r="B31">
            <v>26.395833333333339</v>
          </cell>
          <cell r="C31">
            <v>32.5</v>
          </cell>
          <cell r="D31">
            <v>20</v>
          </cell>
          <cell r="E31">
            <v>59.291666666666664</v>
          </cell>
          <cell r="F31">
            <v>82</v>
          </cell>
          <cell r="G31">
            <v>35</v>
          </cell>
          <cell r="H31">
            <v>14.04</v>
          </cell>
          <cell r="I31" t="str">
            <v>NE</v>
          </cell>
          <cell r="J31">
            <v>31.680000000000003</v>
          </cell>
          <cell r="K31">
            <v>0</v>
          </cell>
        </row>
        <row r="32">
          <cell r="B32">
            <v>27.474999999999998</v>
          </cell>
          <cell r="C32">
            <v>33.1</v>
          </cell>
          <cell r="D32">
            <v>21.7</v>
          </cell>
          <cell r="E32">
            <v>59.625</v>
          </cell>
          <cell r="F32">
            <v>90</v>
          </cell>
          <cell r="G32">
            <v>38</v>
          </cell>
          <cell r="H32">
            <v>14.04</v>
          </cell>
          <cell r="I32" t="str">
            <v>NE</v>
          </cell>
          <cell r="J32">
            <v>50.76</v>
          </cell>
          <cell r="K32">
            <v>32.4</v>
          </cell>
        </row>
        <row r="33">
          <cell r="B33">
            <v>25.312500000000004</v>
          </cell>
          <cell r="C33">
            <v>32.5</v>
          </cell>
          <cell r="D33">
            <v>20</v>
          </cell>
          <cell r="E33">
            <v>72.291666666666671</v>
          </cell>
          <cell r="F33">
            <v>87</v>
          </cell>
          <cell r="G33">
            <v>40</v>
          </cell>
          <cell r="H33">
            <v>26.28</v>
          </cell>
          <cell r="I33" t="str">
            <v>S</v>
          </cell>
          <cell r="J33">
            <v>64.8</v>
          </cell>
          <cell r="K33">
            <v>0</v>
          </cell>
        </row>
        <row r="34">
          <cell r="B34">
            <v>23.604166666666661</v>
          </cell>
          <cell r="C34">
            <v>31.5</v>
          </cell>
          <cell r="D34">
            <v>18.2</v>
          </cell>
          <cell r="E34">
            <v>74.5</v>
          </cell>
          <cell r="F34">
            <v>94</v>
          </cell>
          <cell r="G34">
            <v>49</v>
          </cell>
          <cell r="H34">
            <v>20.16</v>
          </cell>
          <cell r="I34" t="str">
            <v>NE</v>
          </cell>
          <cell r="J34">
            <v>42.12</v>
          </cell>
          <cell r="K34">
            <v>0</v>
          </cell>
        </row>
        <row r="35">
          <cell r="I35" t="str">
            <v>NE</v>
          </cell>
        </row>
      </sheetData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29.375000000000004</v>
          </cell>
          <cell r="C5">
            <v>34.5</v>
          </cell>
          <cell r="D5">
            <v>25.1</v>
          </cell>
          <cell r="E5">
            <v>64.625</v>
          </cell>
          <cell r="F5">
            <v>83</v>
          </cell>
          <cell r="G5">
            <v>40</v>
          </cell>
          <cell r="H5">
            <v>15.48</v>
          </cell>
          <cell r="I5" t="str">
            <v>SO</v>
          </cell>
          <cell r="J5">
            <v>37.800000000000004</v>
          </cell>
          <cell r="K5">
            <v>0</v>
          </cell>
        </row>
        <row r="6">
          <cell r="B6">
            <v>25.333333333333332</v>
          </cell>
          <cell r="C6">
            <v>29</v>
          </cell>
          <cell r="D6">
            <v>23</v>
          </cell>
          <cell r="E6">
            <v>82.791666666666671</v>
          </cell>
          <cell r="F6">
            <v>95</v>
          </cell>
          <cell r="G6">
            <v>65</v>
          </cell>
          <cell r="H6">
            <v>12.24</v>
          </cell>
          <cell r="I6" t="str">
            <v>SO</v>
          </cell>
          <cell r="J6">
            <v>39.96</v>
          </cell>
          <cell r="K6">
            <v>36.800000000000011</v>
          </cell>
        </row>
        <row r="7">
          <cell r="B7">
            <v>22.477777777777774</v>
          </cell>
          <cell r="C7">
            <v>24.5</v>
          </cell>
          <cell r="D7">
            <v>20.7</v>
          </cell>
          <cell r="E7">
            <v>87.333333333333329</v>
          </cell>
          <cell r="F7">
            <v>95</v>
          </cell>
          <cell r="G7">
            <v>70</v>
          </cell>
          <cell r="H7">
            <v>14.4</v>
          </cell>
          <cell r="I7" t="str">
            <v>NO</v>
          </cell>
          <cell r="J7">
            <v>28.44</v>
          </cell>
          <cell r="K7">
            <v>6.0000000000000009</v>
          </cell>
        </row>
        <row r="8">
          <cell r="B8">
            <v>23.15</v>
          </cell>
          <cell r="C8">
            <v>27.4</v>
          </cell>
          <cell r="D8">
            <v>18.7</v>
          </cell>
          <cell r="E8">
            <v>62.444444444444443</v>
          </cell>
          <cell r="F8">
            <v>95</v>
          </cell>
          <cell r="G8">
            <v>39</v>
          </cell>
          <cell r="H8">
            <v>19.440000000000001</v>
          </cell>
          <cell r="I8" t="str">
            <v>SO</v>
          </cell>
          <cell r="J8">
            <v>37.080000000000005</v>
          </cell>
          <cell r="K8">
            <v>0</v>
          </cell>
        </row>
        <row r="9">
          <cell r="B9">
            <v>22.604166666666668</v>
          </cell>
          <cell r="C9">
            <v>29.8</v>
          </cell>
          <cell r="D9">
            <v>16.2</v>
          </cell>
          <cell r="E9">
            <v>66.333333333333329</v>
          </cell>
          <cell r="F9">
            <v>92</v>
          </cell>
          <cell r="G9">
            <v>37</v>
          </cell>
          <cell r="H9">
            <v>15.48</v>
          </cell>
          <cell r="I9" t="str">
            <v>SO</v>
          </cell>
          <cell r="J9">
            <v>27.720000000000002</v>
          </cell>
          <cell r="K9">
            <v>0</v>
          </cell>
        </row>
        <row r="10">
          <cell r="B10">
            <v>25.824999999999999</v>
          </cell>
          <cell r="C10">
            <v>33.5</v>
          </cell>
          <cell r="D10">
            <v>19.2</v>
          </cell>
          <cell r="E10">
            <v>62.416666666666664</v>
          </cell>
          <cell r="F10">
            <v>89</v>
          </cell>
          <cell r="G10">
            <v>33</v>
          </cell>
          <cell r="H10">
            <v>8.2799999999999994</v>
          </cell>
          <cell r="I10" t="str">
            <v>SO</v>
          </cell>
          <cell r="J10">
            <v>19.079999999999998</v>
          </cell>
          <cell r="K10">
            <v>0</v>
          </cell>
        </row>
        <row r="11">
          <cell r="B11">
            <v>26.958333333333332</v>
          </cell>
          <cell r="C11">
            <v>33.799999999999997</v>
          </cell>
          <cell r="D11">
            <v>20.2</v>
          </cell>
          <cell r="E11">
            <v>62.166666666666664</v>
          </cell>
          <cell r="F11">
            <v>87</v>
          </cell>
          <cell r="G11">
            <v>32</v>
          </cell>
          <cell r="H11">
            <v>13.32</v>
          </cell>
          <cell r="I11" t="str">
            <v>SO</v>
          </cell>
          <cell r="J11">
            <v>28.44</v>
          </cell>
          <cell r="K11">
            <v>0</v>
          </cell>
        </row>
        <row r="12">
          <cell r="B12">
            <v>28.558333333333334</v>
          </cell>
          <cell r="C12">
            <v>35.4</v>
          </cell>
          <cell r="D12">
            <v>21.5</v>
          </cell>
          <cell r="E12">
            <v>62.708333333333336</v>
          </cell>
          <cell r="F12">
            <v>89</v>
          </cell>
          <cell r="G12">
            <v>35</v>
          </cell>
          <cell r="H12">
            <v>15.48</v>
          </cell>
          <cell r="I12" t="str">
            <v>SO</v>
          </cell>
          <cell r="J12">
            <v>33.840000000000003</v>
          </cell>
          <cell r="K12">
            <v>0</v>
          </cell>
        </row>
        <row r="13">
          <cell r="B13">
            <v>30.183333333333334</v>
          </cell>
          <cell r="C13">
            <v>36.299999999999997</v>
          </cell>
          <cell r="D13">
            <v>24.6</v>
          </cell>
          <cell r="E13">
            <v>58.916666666666664</v>
          </cell>
          <cell r="F13">
            <v>75</v>
          </cell>
          <cell r="G13">
            <v>38</v>
          </cell>
          <cell r="H13">
            <v>19.079999999999998</v>
          </cell>
          <cell r="I13" t="str">
            <v>SO</v>
          </cell>
          <cell r="J13">
            <v>45.36</v>
          </cell>
          <cell r="K13">
            <v>0</v>
          </cell>
        </row>
        <row r="14">
          <cell r="B14">
            <v>31.125000000000004</v>
          </cell>
          <cell r="C14">
            <v>36.9</v>
          </cell>
          <cell r="D14">
            <v>26.8</v>
          </cell>
          <cell r="E14">
            <v>54</v>
          </cell>
          <cell r="F14">
            <v>71</v>
          </cell>
          <cell r="G14">
            <v>33</v>
          </cell>
          <cell r="H14">
            <v>19.8</v>
          </cell>
          <cell r="I14" t="str">
            <v>SO</v>
          </cell>
          <cell r="J14">
            <v>47.16</v>
          </cell>
          <cell r="K14">
            <v>0</v>
          </cell>
        </row>
        <row r="15">
          <cell r="B15">
            <v>27.787499999999994</v>
          </cell>
          <cell r="C15">
            <v>33.200000000000003</v>
          </cell>
          <cell r="D15">
            <v>21.4</v>
          </cell>
          <cell r="E15">
            <v>59.75</v>
          </cell>
          <cell r="F15">
            <v>73</v>
          </cell>
          <cell r="G15">
            <v>40</v>
          </cell>
          <cell r="H15">
            <v>16.559999999999999</v>
          </cell>
          <cell r="I15" t="str">
            <v>SO</v>
          </cell>
          <cell r="J15">
            <v>42.480000000000004</v>
          </cell>
          <cell r="K15">
            <v>0</v>
          </cell>
        </row>
        <row r="16">
          <cell r="C16">
            <v>31.3</v>
          </cell>
          <cell r="D16">
            <v>17.600000000000001</v>
          </cell>
          <cell r="F16">
            <v>92</v>
          </cell>
          <cell r="G16">
            <v>31</v>
          </cell>
          <cell r="H16">
            <v>12.24</v>
          </cell>
          <cell r="I16" t="str">
            <v>SO</v>
          </cell>
          <cell r="J16">
            <v>24.840000000000003</v>
          </cell>
          <cell r="K16">
            <v>0</v>
          </cell>
        </row>
        <row r="17">
          <cell r="B17">
            <v>26.229166666666668</v>
          </cell>
          <cell r="C17">
            <v>34.9</v>
          </cell>
          <cell r="D17">
            <v>18.2</v>
          </cell>
          <cell r="E17">
            <v>52.666666666666664</v>
          </cell>
          <cell r="F17">
            <v>80</v>
          </cell>
          <cell r="G17">
            <v>24</v>
          </cell>
          <cell r="H17">
            <v>11.520000000000001</v>
          </cell>
          <cell r="I17" t="str">
            <v>SO</v>
          </cell>
          <cell r="J17">
            <v>24.48</v>
          </cell>
          <cell r="K17">
            <v>0</v>
          </cell>
        </row>
        <row r="18">
          <cell r="B18">
            <v>29.399999999999995</v>
          </cell>
          <cell r="C18">
            <v>37.5</v>
          </cell>
          <cell r="D18">
            <v>21.2</v>
          </cell>
          <cell r="E18">
            <v>51.125</v>
          </cell>
          <cell r="F18">
            <v>81</v>
          </cell>
          <cell r="G18">
            <v>31</v>
          </cell>
          <cell r="H18">
            <v>11.16</v>
          </cell>
          <cell r="I18" t="str">
            <v>SO</v>
          </cell>
          <cell r="J18">
            <v>29.880000000000003</v>
          </cell>
          <cell r="K18">
            <v>0</v>
          </cell>
        </row>
        <row r="19">
          <cell r="B19">
            <v>32.333333333333336</v>
          </cell>
          <cell r="C19">
            <v>39.1</v>
          </cell>
          <cell r="D19">
            <v>26</v>
          </cell>
          <cell r="E19">
            <v>49.333333333333336</v>
          </cell>
          <cell r="F19">
            <v>69</v>
          </cell>
          <cell r="G19">
            <v>30</v>
          </cell>
          <cell r="H19">
            <v>16.559999999999999</v>
          </cell>
          <cell r="I19" t="str">
            <v>SO</v>
          </cell>
          <cell r="J19">
            <v>40.680000000000007</v>
          </cell>
          <cell r="K19">
            <v>0</v>
          </cell>
        </row>
        <row r="20">
          <cell r="B20">
            <v>24.041666666666668</v>
          </cell>
          <cell r="C20">
            <v>34.200000000000003</v>
          </cell>
          <cell r="D20">
            <v>20</v>
          </cell>
          <cell r="E20">
            <v>82.958333333333329</v>
          </cell>
          <cell r="F20">
            <v>96</v>
          </cell>
          <cell r="G20">
            <v>44</v>
          </cell>
          <cell r="H20">
            <v>15.120000000000001</v>
          </cell>
          <cell r="I20" t="str">
            <v>SO</v>
          </cell>
          <cell r="J20">
            <v>62.28</v>
          </cell>
          <cell r="K20">
            <v>35</v>
          </cell>
        </row>
        <row r="21">
          <cell r="B21">
            <v>25.612500000000001</v>
          </cell>
          <cell r="C21">
            <v>30.3</v>
          </cell>
          <cell r="D21">
            <v>19.8</v>
          </cell>
          <cell r="E21">
            <v>74.625</v>
          </cell>
          <cell r="F21">
            <v>95</v>
          </cell>
          <cell r="G21">
            <v>57</v>
          </cell>
          <cell r="H21">
            <v>11.520000000000001</v>
          </cell>
          <cell r="I21" t="str">
            <v>SO</v>
          </cell>
          <cell r="J21">
            <v>21.240000000000002</v>
          </cell>
          <cell r="K21">
            <v>0</v>
          </cell>
        </row>
        <row r="22">
          <cell r="B22">
            <v>28.283333333333331</v>
          </cell>
          <cell r="C22">
            <v>34.9</v>
          </cell>
          <cell r="D22">
            <v>22.7</v>
          </cell>
          <cell r="E22">
            <v>70.333333333333329</v>
          </cell>
          <cell r="F22">
            <v>93</v>
          </cell>
          <cell r="G22">
            <v>43</v>
          </cell>
          <cell r="H22">
            <v>13.32</v>
          </cell>
          <cell r="I22" t="str">
            <v>SO</v>
          </cell>
          <cell r="J22">
            <v>32.04</v>
          </cell>
          <cell r="K22">
            <v>0</v>
          </cell>
        </row>
        <row r="23">
          <cell r="B23">
            <v>30.004166666666663</v>
          </cell>
          <cell r="C23">
            <v>35.200000000000003</v>
          </cell>
          <cell r="D23">
            <v>25.7</v>
          </cell>
          <cell r="E23">
            <v>64.291666666666671</v>
          </cell>
          <cell r="F23">
            <v>80</v>
          </cell>
          <cell r="G23">
            <v>42</v>
          </cell>
          <cell r="H23">
            <v>18.36</v>
          </cell>
          <cell r="I23" t="str">
            <v>SO</v>
          </cell>
          <cell r="J23">
            <v>43.92</v>
          </cell>
          <cell r="K23">
            <v>0</v>
          </cell>
        </row>
        <row r="24">
          <cell r="B24">
            <v>25.229166666666668</v>
          </cell>
          <cell r="C24">
            <v>30</v>
          </cell>
          <cell r="D24">
            <v>22.2</v>
          </cell>
          <cell r="E24">
            <v>85.875</v>
          </cell>
          <cell r="F24">
            <v>96</v>
          </cell>
          <cell r="G24">
            <v>63</v>
          </cell>
          <cell r="H24">
            <v>14.04</v>
          </cell>
          <cell r="I24" t="str">
            <v>SO</v>
          </cell>
          <cell r="J24">
            <v>47.16</v>
          </cell>
          <cell r="K24">
            <v>123.80000000000001</v>
          </cell>
        </row>
        <row r="25">
          <cell r="B25">
            <v>24.900000000000006</v>
          </cell>
          <cell r="C25">
            <v>28.6</v>
          </cell>
          <cell r="D25">
            <v>22.3</v>
          </cell>
          <cell r="E25">
            <v>87</v>
          </cell>
          <cell r="F25">
            <v>95</v>
          </cell>
          <cell r="G25">
            <v>65</v>
          </cell>
          <cell r="H25">
            <v>15.48</v>
          </cell>
          <cell r="I25" t="str">
            <v>SO</v>
          </cell>
          <cell r="J25">
            <v>33.840000000000003</v>
          </cell>
          <cell r="K25">
            <v>17.600000000000001</v>
          </cell>
        </row>
        <row r="26">
          <cell r="B26">
            <v>25.683333333333334</v>
          </cell>
          <cell r="C26">
            <v>30.9</v>
          </cell>
          <cell r="D26">
            <v>20.8</v>
          </cell>
          <cell r="E26">
            <v>75</v>
          </cell>
          <cell r="F26">
            <v>95</v>
          </cell>
          <cell r="G26">
            <v>44</v>
          </cell>
          <cell r="H26">
            <v>8.64</v>
          </cell>
          <cell r="I26" t="str">
            <v>SO</v>
          </cell>
          <cell r="J26">
            <v>21.96</v>
          </cell>
          <cell r="K26">
            <v>0.2</v>
          </cell>
        </row>
        <row r="27">
          <cell r="B27">
            <v>23.90666666666667</v>
          </cell>
          <cell r="C27">
            <v>29.1</v>
          </cell>
          <cell r="D27">
            <v>21.2</v>
          </cell>
          <cell r="E27">
            <v>81.599999999999994</v>
          </cell>
          <cell r="F27">
            <v>92</v>
          </cell>
          <cell r="G27">
            <v>61</v>
          </cell>
          <cell r="H27">
            <v>9</v>
          </cell>
          <cell r="I27" t="str">
            <v>SO</v>
          </cell>
          <cell r="J27">
            <v>18.36</v>
          </cell>
          <cell r="K27">
            <v>0</v>
          </cell>
        </row>
        <row r="28">
          <cell r="B28">
            <v>32.166666666666664</v>
          </cell>
          <cell r="C28">
            <v>34.1</v>
          </cell>
          <cell r="D28">
            <v>28.9</v>
          </cell>
          <cell r="E28">
            <v>52.666666666666664</v>
          </cell>
          <cell r="F28">
            <v>70</v>
          </cell>
          <cell r="G28">
            <v>42</v>
          </cell>
          <cell r="H28">
            <v>11.16</v>
          </cell>
          <cell r="I28" t="str">
            <v>SO</v>
          </cell>
          <cell r="J28">
            <v>28.08</v>
          </cell>
          <cell r="K28">
            <v>0</v>
          </cell>
        </row>
        <row r="29">
          <cell r="B29">
            <v>31.086666666666666</v>
          </cell>
          <cell r="C29">
            <v>34.5</v>
          </cell>
          <cell r="D29">
            <v>26.5</v>
          </cell>
          <cell r="E29">
            <v>59</v>
          </cell>
          <cell r="F29">
            <v>78</v>
          </cell>
          <cell r="G29">
            <v>45</v>
          </cell>
          <cell r="H29">
            <v>12.96</v>
          </cell>
          <cell r="I29" t="str">
            <v>SO</v>
          </cell>
          <cell r="J29">
            <v>30.240000000000002</v>
          </cell>
          <cell r="K29">
            <v>0</v>
          </cell>
        </row>
        <row r="30">
          <cell r="B30">
            <v>29.758333333333336</v>
          </cell>
          <cell r="C30">
            <v>35.9</v>
          </cell>
          <cell r="D30">
            <v>25</v>
          </cell>
          <cell r="E30">
            <v>67.958333333333329</v>
          </cell>
          <cell r="F30">
            <v>89</v>
          </cell>
          <cell r="G30">
            <v>38</v>
          </cell>
          <cell r="H30">
            <v>9</v>
          </cell>
          <cell r="I30" t="str">
            <v>SO</v>
          </cell>
          <cell r="J30">
            <v>22.68</v>
          </cell>
          <cell r="K30">
            <v>0</v>
          </cell>
        </row>
        <row r="31">
          <cell r="B31">
            <v>30.174999999999994</v>
          </cell>
          <cell r="C31">
            <v>36.799999999999997</v>
          </cell>
          <cell r="D31">
            <v>24.5</v>
          </cell>
          <cell r="E31">
            <v>64.708333333333329</v>
          </cell>
          <cell r="F31">
            <v>91</v>
          </cell>
          <cell r="G31">
            <v>37</v>
          </cell>
          <cell r="H31">
            <v>10.44</v>
          </cell>
          <cell r="I31" t="str">
            <v>SO</v>
          </cell>
          <cell r="J31">
            <v>28.8</v>
          </cell>
          <cell r="K31">
            <v>0</v>
          </cell>
        </row>
        <row r="32">
          <cell r="B32">
            <v>30.75833333333334</v>
          </cell>
          <cell r="C32">
            <v>37.5</v>
          </cell>
          <cell r="D32">
            <v>25.1</v>
          </cell>
          <cell r="E32">
            <v>64.583333333333329</v>
          </cell>
          <cell r="F32">
            <v>90</v>
          </cell>
          <cell r="G32">
            <v>37</v>
          </cell>
          <cell r="H32">
            <v>11.520000000000001</v>
          </cell>
          <cell r="I32" t="str">
            <v>SO</v>
          </cell>
          <cell r="J32">
            <v>30.240000000000002</v>
          </cell>
          <cell r="K32">
            <v>0</v>
          </cell>
        </row>
        <row r="33">
          <cell r="B33">
            <v>28.645833333333339</v>
          </cell>
          <cell r="C33">
            <v>35.700000000000003</v>
          </cell>
          <cell r="D33">
            <v>24.6</v>
          </cell>
          <cell r="E33">
            <v>76.541666666666671</v>
          </cell>
          <cell r="F33">
            <v>93</v>
          </cell>
          <cell r="G33">
            <v>44</v>
          </cell>
          <cell r="H33">
            <v>21.6</v>
          </cell>
          <cell r="I33" t="str">
            <v>SO</v>
          </cell>
          <cell r="J33">
            <v>43.56</v>
          </cell>
          <cell r="K33">
            <v>10.6</v>
          </cell>
        </row>
        <row r="34">
          <cell r="B34">
            <v>27.387499999999999</v>
          </cell>
          <cell r="C34">
            <v>35</v>
          </cell>
          <cell r="D34">
            <v>22.1</v>
          </cell>
          <cell r="E34">
            <v>71.5</v>
          </cell>
          <cell r="F34">
            <v>91</v>
          </cell>
          <cell r="G34">
            <v>47</v>
          </cell>
          <cell r="H34">
            <v>16.2</v>
          </cell>
          <cell r="I34" t="str">
            <v>SO</v>
          </cell>
          <cell r="J34">
            <v>38.880000000000003</v>
          </cell>
          <cell r="K34">
            <v>0</v>
          </cell>
        </row>
        <row r="35">
          <cell r="I35" t="str">
            <v>SO</v>
          </cell>
        </row>
      </sheetData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23.033333333333331</v>
          </cell>
          <cell r="C5">
            <v>30.5</v>
          </cell>
          <cell r="D5">
            <v>19.899999999999999</v>
          </cell>
          <cell r="E5">
            <v>77.833333333333329</v>
          </cell>
          <cell r="F5">
            <v>93</v>
          </cell>
          <cell r="G5">
            <v>42</v>
          </cell>
          <cell r="H5">
            <v>19.079999999999998</v>
          </cell>
          <cell r="I5" t="str">
            <v>NE</v>
          </cell>
          <cell r="J5">
            <v>32.76</v>
          </cell>
          <cell r="K5">
            <v>14</v>
          </cell>
        </row>
        <row r="6">
          <cell r="B6">
            <v>22.708333333333332</v>
          </cell>
          <cell r="C6">
            <v>30.3</v>
          </cell>
          <cell r="D6">
            <v>19.8</v>
          </cell>
          <cell r="E6">
            <v>80.75</v>
          </cell>
          <cell r="F6">
            <v>96</v>
          </cell>
          <cell r="G6">
            <v>49</v>
          </cell>
          <cell r="H6">
            <v>23.040000000000003</v>
          </cell>
          <cell r="I6" t="str">
            <v>NE</v>
          </cell>
          <cell r="J6">
            <v>51.12</v>
          </cell>
          <cell r="K6">
            <v>10.799999999999999</v>
          </cell>
        </row>
        <row r="7">
          <cell r="B7">
            <v>23.266666666666662</v>
          </cell>
          <cell r="C7">
            <v>30.1</v>
          </cell>
          <cell r="D7">
            <v>20.2</v>
          </cell>
          <cell r="E7">
            <v>81.375</v>
          </cell>
          <cell r="F7">
            <v>96</v>
          </cell>
          <cell r="G7">
            <v>51</v>
          </cell>
          <cell r="H7">
            <v>23.400000000000002</v>
          </cell>
          <cell r="I7" t="str">
            <v>O</v>
          </cell>
          <cell r="J7">
            <v>37.080000000000005</v>
          </cell>
          <cell r="K7">
            <v>0</v>
          </cell>
        </row>
        <row r="8">
          <cell r="B8">
            <v>22.125</v>
          </cell>
          <cell r="C8">
            <v>27.1</v>
          </cell>
          <cell r="D8">
            <v>19.5</v>
          </cell>
          <cell r="E8">
            <v>87.541666666666671</v>
          </cell>
          <cell r="F8">
            <v>97</v>
          </cell>
          <cell r="G8">
            <v>62</v>
          </cell>
          <cell r="H8">
            <v>21.96</v>
          </cell>
          <cell r="I8" t="str">
            <v>S</v>
          </cell>
          <cell r="J8">
            <v>31.319999999999997</v>
          </cell>
          <cell r="K8">
            <v>13.000000000000002</v>
          </cell>
        </row>
        <row r="9">
          <cell r="B9">
            <v>23.670833333333334</v>
          </cell>
          <cell r="C9">
            <v>29.6</v>
          </cell>
          <cell r="D9">
            <v>18.600000000000001</v>
          </cell>
          <cell r="E9">
            <v>70.875</v>
          </cell>
          <cell r="F9">
            <v>97</v>
          </cell>
          <cell r="G9">
            <v>41</v>
          </cell>
          <cell r="H9">
            <v>20.88</v>
          </cell>
          <cell r="I9" t="str">
            <v>SE</v>
          </cell>
          <cell r="J9">
            <v>32.76</v>
          </cell>
          <cell r="K9">
            <v>0</v>
          </cell>
        </row>
        <row r="10">
          <cell r="B10">
            <v>22.441666666666666</v>
          </cell>
          <cell r="C10">
            <v>28.7</v>
          </cell>
          <cell r="D10">
            <v>18.600000000000001</v>
          </cell>
          <cell r="E10">
            <v>76.416666666666671</v>
          </cell>
          <cell r="F10">
            <v>95</v>
          </cell>
          <cell r="G10">
            <v>43</v>
          </cell>
          <cell r="H10">
            <v>23.759999999999998</v>
          </cell>
          <cell r="I10" t="str">
            <v>L</v>
          </cell>
          <cell r="J10">
            <v>50.4</v>
          </cell>
          <cell r="K10">
            <v>8.6</v>
          </cell>
        </row>
        <row r="11">
          <cell r="B11">
            <v>22.729166666666668</v>
          </cell>
          <cell r="C11">
            <v>30.5</v>
          </cell>
          <cell r="D11">
            <v>17.2</v>
          </cell>
          <cell r="E11">
            <v>69.708333333333329</v>
          </cell>
          <cell r="F11">
            <v>93</v>
          </cell>
          <cell r="G11">
            <v>34</v>
          </cell>
          <cell r="H11">
            <v>16.559999999999999</v>
          </cell>
          <cell r="I11" t="str">
            <v>NE</v>
          </cell>
          <cell r="J11">
            <v>28.8</v>
          </cell>
          <cell r="K11">
            <v>0</v>
          </cell>
        </row>
        <row r="12">
          <cell r="B12">
            <v>24.920833333333338</v>
          </cell>
          <cell r="C12">
            <v>32.299999999999997</v>
          </cell>
          <cell r="D12">
            <v>19.5</v>
          </cell>
          <cell r="E12">
            <v>67.666666666666671</v>
          </cell>
          <cell r="F12">
            <v>93</v>
          </cell>
          <cell r="G12">
            <v>34</v>
          </cell>
          <cell r="H12">
            <v>18</v>
          </cell>
          <cell r="I12" t="str">
            <v>NE</v>
          </cell>
          <cell r="J12">
            <v>29.880000000000003</v>
          </cell>
          <cell r="K12">
            <v>0</v>
          </cell>
        </row>
        <row r="13">
          <cell r="B13">
            <v>26.379166666666666</v>
          </cell>
          <cell r="C13">
            <v>33.4</v>
          </cell>
          <cell r="D13">
            <v>20.6</v>
          </cell>
          <cell r="E13">
            <v>63.333333333333336</v>
          </cell>
          <cell r="F13">
            <v>89</v>
          </cell>
          <cell r="G13">
            <v>33</v>
          </cell>
          <cell r="H13">
            <v>20.16</v>
          </cell>
          <cell r="I13" t="str">
            <v>NO</v>
          </cell>
          <cell r="J13">
            <v>34.56</v>
          </cell>
          <cell r="K13">
            <v>0</v>
          </cell>
        </row>
        <row r="14">
          <cell r="B14">
            <v>27.350000000000005</v>
          </cell>
          <cell r="C14">
            <v>34.4</v>
          </cell>
          <cell r="D14">
            <v>21.3</v>
          </cell>
          <cell r="E14">
            <v>58.833333333333336</v>
          </cell>
          <cell r="F14">
            <v>84</v>
          </cell>
          <cell r="G14">
            <v>35</v>
          </cell>
          <cell r="H14">
            <v>19.079999999999998</v>
          </cell>
          <cell r="I14" t="str">
            <v>NO</v>
          </cell>
          <cell r="J14">
            <v>30.6</v>
          </cell>
          <cell r="K14">
            <v>0</v>
          </cell>
        </row>
        <row r="15">
          <cell r="B15">
            <v>29.783333333333335</v>
          </cell>
          <cell r="C15">
            <v>37.4</v>
          </cell>
          <cell r="D15">
            <v>23.2</v>
          </cell>
          <cell r="E15">
            <v>57.083333333333336</v>
          </cell>
          <cell r="F15">
            <v>83</v>
          </cell>
          <cell r="G15">
            <v>30</v>
          </cell>
          <cell r="H15">
            <v>0</v>
          </cell>
          <cell r="I15" t="str">
            <v>O</v>
          </cell>
          <cell r="J15">
            <v>0</v>
          </cell>
          <cell r="K15">
            <v>0</v>
          </cell>
        </row>
        <row r="16">
          <cell r="C16">
            <v>32.200000000000003</v>
          </cell>
          <cell r="D16">
            <v>19.8</v>
          </cell>
          <cell r="F16">
            <v>92</v>
          </cell>
          <cell r="G16">
            <v>24</v>
          </cell>
          <cell r="H16">
            <v>0</v>
          </cell>
          <cell r="I16" t="str">
            <v>SE</v>
          </cell>
          <cell r="J16">
            <v>0</v>
          </cell>
          <cell r="K16">
            <v>1.6</v>
          </cell>
        </row>
        <row r="17">
          <cell r="B17">
            <v>24.204166666666666</v>
          </cell>
          <cell r="C17">
            <v>33.5</v>
          </cell>
          <cell r="D17">
            <v>13.5</v>
          </cell>
          <cell r="E17">
            <v>56.5</v>
          </cell>
          <cell r="F17">
            <v>94</v>
          </cell>
          <cell r="G17">
            <v>25</v>
          </cell>
          <cell r="H17">
            <v>0</v>
          </cell>
          <cell r="I17" t="str">
            <v>L</v>
          </cell>
          <cell r="J17">
            <v>0</v>
          </cell>
          <cell r="K17">
            <v>0</v>
          </cell>
        </row>
        <row r="18">
          <cell r="B18">
            <v>26.841666666666665</v>
          </cell>
          <cell r="C18">
            <v>34.6</v>
          </cell>
          <cell r="D18">
            <v>19.7</v>
          </cell>
          <cell r="E18">
            <v>54.916666666666664</v>
          </cell>
          <cell r="F18">
            <v>78</v>
          </cell>
          <cell r="G18">
            <v>35</v>
          </cell>
          <cell r="H18">
            <v>0</v>
          </cell>
          <cell r="I18" t="str">
            <v>NE</v>
          </cell>
          <cell r="J18">
            <v>0</v>
          </cell>
          <cell r="K18">
            <v>0</v>
          </cell>
        </row>
        <row r="19">
          <cell r="B19">
            <v>29.283333333333331</v>
          </cell>
          <cell r="C19">
            <v>37.9</v>
          </cell>
          <cell r="D19">
            <v>21.2</v>
          </cell>
          <cell r="E19">
            <v>53.708333333333336</v>
          </cell>
          <cell r="F19">
            <v>81</v>
          </cell>
          <cell r="G19">
            <v>27</v>
          </cell>
          <cell r="H19">
            <v>0</v>
          </cell>
          <cell r="I19" t="str">
            <v>NO</v>
          </cell>
          <cell r="J19">
            <v>0</v>
          </cell>
          <cell r="K19">
            <v>0</v>
          </cell>
        </row>
        <row r="20">
          <cell r="B20">
            <v>24.683333333333337</v>
          </cell>
          <cell r="C20">
            <v>29.6</v>
          </cell>
          <cell r="D20">
            <v>20.8</v>
          </cell>
          <cell r="E20">
            <v>78.375</v>
          </cell>
          <cell r="F20">
            <v>95</v>
          </cell>
          <cell r="G20">
            <v>52</v>
          </cell>
          <cell r="H20">
            <v>0</v>
          </cell>
          <cell r="I20" t="str">
            <v>O</v>
          </cell>
          <cell r="J20">
            <v>0</v>
          </cell>
          <cell r="K20">
            <v>13.2</v>
          </cell>
        </row>
        <row r="21">
          <cell r="B21">
            <v>26.054166666666664</v>
          </cell>
          <cell r="C21">
            <v>32.9</v>
          </cell>
          <cell r="D21">
            <v>22</v>
          </cell>
          <cell r="E21">
            <v>74.416666666666671</v>
          </cell>
          <cell r="F21">
            <v>93</v>
          </cell>
          <cell r="G21">
            <v>42</v>
          </cell>
          <cell r="H21">
            <v>0</v>
          </cell>
          <cell r="I21" t="str">
            <v>SE</v>
          </cell>
          <cell r="J21">
            <v>0</v>
          </cell>
          <cell r="K21">
            <v>0</v>
          </cell>
        </row>
        <row r="22">
          <cell r="B22">
            <v>25.887500000000003</v>
          </cell>
          <cell r="C22">
            <v>33.1</v>
          </cell>
          <cell r="D22">
            <v>21.8</v>
          </cell>
          <cell r="E22">
            <v>73.541666666666671</v>
          </cell>
          <cell r="F22">
            <v>90</v>
          </cell>
          <cell r="G22">
            <v>47</v>
          </cell>
          <cell r="H22">
            <v>0</v>
          </cell>
          <cell r="I22" t="str">
            <v>N</v>
          </cell>
          <cell r="J22">
            <v>0</v>
          </cell>
          <cell r="K22">
            <v>0</v>
          </cell>
        </row>
        <row r="23">
          <cell r="B23">
            <v>27.375</v>
          </cell>
          <cell r="C23">
            <v>34.5</v>
          </cell>
          <cell r="D23">
            <v>21.2</v>
          </cell>
          <cell r="E23">
            <v>69.75</v>
          </cell>
          <cell r="F23">
            <v>92</v>
          </cell>
          <cell r="G23">
            <v>40</v>
          </cell>
          <cell r="H23">
            <v>0</v>
          </cell>
          <cell r="I23" t="str">
            <v>NO</v>
          </cell>
          <cell r="J23">
            <v>0</v>
          </cell>
          <cell r="K23">
            <v>0</v>
          </cell>
        </row>
        <row r="24">
          <cell r="B24">
            <v>24.17916666666666</v>
          </cell>
          <cell r="C24">
            <v>28.5</v>
          </cell>
          <cell r="D24">
            <v>20.7</v>
          </cell>
          <cell r="E24">
            <v>82.083333333333329</v>
          </cell>
          <cell r="F24">
            <v>95</v>
          </cell>
          <cell r="G24">
            <v>63</v>
          </cell>
          <cell r="H24">
            <v>0</v>
          </cell>
          <cell r="I24" t="str">
            <v>N</v>
          </cell>
          <cell r="J24">
            <v>26.64</v>
          </cell>
          <cell r="K24">
            <v>9.2000000000000011</v>
          </cell>
        </row>
        <row r="25">
          <cell r="B25">
            <v>25.029166666666669</v>
          </cell>
          <cell r="C25">
            <v>31.8</v>
          </cell>
          <cell r="D25">
            <v>21</v>
          </cell>
          <cell r="E25">
            <v>82.791666666666671</v>
          </cell>
          <cell r="F25">
            <v>96</v>
          </cell>
          <cell r="G25">
            <v>50</v>
          </cell>
          <cell r="H25">
            <v>0</v>
          </cell>
          <cell r="I25" t="str">
            <v>S</v>
          </cell>
          <cell r="J25">
            <v>0</v>
          </cell>
          <cell r="K25">
            <v>17.2</v>
          </cell>
        </row>
        <row r="26">
          <cell r="B26">
            <v>25.283333333333331</v>
          </cell>
          <cell r="C26">
            <v>32.200000000000003</v>
          </cell>
          <cell r="D26">
            <v>19.7</v>
          </cell>
          <cell r="E26">
            <v>75.416666666666671</v>
          </cell>
          <cell r="F26">
            <v>96</v>
          </cell>
          <cell r="G26">
            <v>38</v>
          </cell>
          <cell r="H26">
            <v>0</v>
          </cell>
          <cell r="I26" t="str">
            <v>SE</v>
          </cell>
          <cell r="J26">
            <v>5.4</v>
          </cell>
          <cell r="K26">
            <v>3.6</v>
          </cell>
        </row>
        <row r="27">
          <cell r="B27">
            <v>24.004166666666666</v>
          </cell>
          <cell r="C27">
            <v>29.4</v>
          </cell>
          <cell r="D27">
            <v>18.399999999999999</v>
          </cell>
          <cell r="E27">
            <v>73.625</v>
          </cell>
          <cell r="F27">
            <v>95</v>
          </cell>
          <cell r="G27">
            <v>49</v>
          </cell>
          <cell r="H27">
            <v>2.8800000000000003</v>
          </cell>
          <cell r="I27" t="str">
            <v>L</v>
          </cell>
          <cell r="J27">
            <v>9</v>
          </cell>
          <cell r="K27">
            <v>0</v>
          </cell>
        </row>
        <row r="28">
          <cell r="B28">
            <v>24.820833333333329</v>
          </cell>
          <cell r="C28">
            <v>31.3</v>
          </cell>
          <cell r="D28">
            <v>19.2</v>
          </cell>
          <cell r="E28">
            <v>69.375</v>
          </cell>
          <cell r="F28">
            <v>89</v>
          </cell>
          <cell r="G28">
            <v>46</v>
          </cell>
          <cell r="H28">
            <v>0</v>
          </cell>
          <cell r="I28" t="str">
            <v>NE</v>
          </cell>
          <cell r="J28">
            <v>0</v>
          </cell>
          <cell r="K28">
            <v>0</v>
          </cell>
        </row>
        <row r="29">
          <cell r="B29">
            <v>26.495833333333337</v>
          </cell>
          <cell r="C29">
            <v>33.5</v>
          </cell>
          <cell r="D29">
            <v>19.600000000000001</v>
          </cell>
          <cell r="E29">
            <v>68.125</v>
          </cell>
          <cell r="F29">
            <v>95</v>
          </cell>
          <cell r="G29">
            <v>41</v>
          </cell>
          <cell r="H29">
            <v>0</v>
          </cell>
          <cell r="I29" t="str">
            <v>NE</v>
          </cell>
          <cell r="J29">
            <v>0</v>
          </cell>
          <cell r="K29">
            <v>0</v>
          </cell>
        </row>
        <row r="30">
          <cell r="B30">
            <v>27.045833333333334</v>
          </cell>
          <cell r="C30">
            <v>34.1</v>
          </cell>
          <cell r="D30">
            <v>20.9</v>
          </cell>
          <cell r="E30">
            <v>68.25</v>
          </cell>
          <cell r="F30">
            <v>94</v>
          </cell>
          <cell r="G30">
            <v>37</v>
          </cell>
          <cell r="H30">
            <v>4.6800000000000006</v>
          </cell>
          <cell r="I30" t="str">
            <v>NE</v>
          </cell>
          <cell r="J30">
            <v>13.68</v>
          </cell>
          <cell r="K30">
            <v>0</v>
          </cell>
        </row>
        <row r="31">
          <cell r="B31">
            <v>26.799999999999997</v>
          </cell>
          <cell r="C31">
            <v>34.799999999999997</v>
          </cell>
          <cell r="D31">
            <v>17.899999999999999</v>
          </cell>
          <cell r="E31">
            <v>60.875</v>
          </cell>
          <cell r="F31">
            <v>94</v>
          </cell>
          <cell r="G31">
            <v>31</v>
          </cell>
          <cell r="H31">
            <v>0</v>
          </cell>
          <cell r="I31" t="str">
            <v>NE</v>
          </cell>
          <cell r="J31">
            <v>3.9600000000000004</v>
          </cell>
          <cell r="K31">
            <v>0</v>
          </cell>
        </row>
        <row r="32">
          <cell r="B32">
            <v>28.525000000000006</v>
          </cell>
          <cell r="C32">
            <v>36.299999999999997</v>
          </cell>
          <cell r="D32">
            <v>20.6</v>
          </cell>
          <cell r="E32">
            <v>61</v>
          </cell>
          <cell r="F32">
            <v>93</v>
          </cell>
          <cell r="G32">
            <v>31</v>
          </cell>
          <cell r="H32">
            <v>0</v>
          </cell>
          <cell r="I32" t="str">
            <v>O</v>
          </cell>
          <cell r="J32">
            <v>0</v>
          </cell>
          <cell r="K32">
            <v>0</v>
          </cell>
        </row>
        <row r="33">
          <cell r="B33">
            <v>27.595833333333335</v>
          </cell>
          <cell r="C33">
            <v>36.9</v>
          </cell>
          <cell r="D33">
            <v>20.9</v>
          </cell>
          <cell r="E33">
            <v>68.583333333333329</v>
          </cell>
          <cell r="F33">
            <v>95</v>
          </cell>
          <cell r="G33">
            <v>32</v>
          </cell>
          <cell r="H33">
            <v>0</v>
          </cell>
          <cell r="I33" t="str">
            <v>N</v>
          </cell>
          <cell r="J33">
            <v>0</v>
          </cell>
          <cell r="K33">
            <v>0</v>
          </cell>
        </row>
        <row r="34">
          <cell r="B34">
            <v>25.866666666666664</v>
          </cell>
          <cell r="C34">
            <v>34.1</v>
          </cell>
          <cell r="D34">
            <v>18.600000000000001</v>
          </cell>
          <cell r="E34">
            <v>72.541666666666671</v>
          </cell>
          <cell r="F34">
            <v>95</v>
          </cell>
          <cell r="G34">
            <v>45</v>
          </cell>
          <cell r="H34">
            <v>0</v>
          </cell>
          <cell r="I34" t="str">
            <v>L</v>
          </cell>
          <cell r="J34">
            <v>0</v>
          </cell>
          <cell r="K34">
            <v>0</v>
          </cell>
        </row>
        <row r="35">
          <cell r="I35" t="str">
            <v>NE</v>
          </cell>
        </row>
      </sheetData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23.395833333333332</v>
          </cell>
          <cell r="C5">
            <v>29.4</v>
          </cell>
          <cell r="D5">
            <v>18.899999999999999</v>
          </cell>
          <cell r="E5">
            <v>82.166666666666671</v>
          </cell>
          <cell r="F5">
            <v>97</v>
          </cell>
          <cell r="G5">
            <v>52</v>
          </cell>
          <cell r="H5">
            <v>21.6</v>
          </cell>
          <cell r="I5" t="str">
            <v>L</v>
          </cell>
          <cell r="J5">
            <v>45.36</v>
          </cell>
          <cell r="K5">
            <v>42.400000000000006</v>
          </cell>
        </row>
        <row r="6">
          <cell r="B6">
            <v>23.500000000000004</v>
          </cell>
          <cell r="C6">
            <v>30.1</v>
          </cell>
          <cell r="D6">
            <v>20.100000000000001</v>
          </cell>
          <cell r="E6">
            <v>83.708333333333329</v>
          </cell>
          <cell r="F6">
            <v>97</v>
          </cell>
          <cell r="G6">
            <v>47</v>
          </cell>
          <cell r="H6">
            <v>15.120000000000001</v>
          </cell>
          <cell r="I6" t="str">
            <v>L</v>
          </cell>
          <cell r="J6">
            <v>30.96</v>
          </cell>
          <cell r="K6">
            <v>6.8</v>
          </cell>
        </row>
        <row r="7">
          <cell r="B7">
            <v>23.4375</v>
          </cell>
          <cell r="C7">
            <v>28.4</v>
          </cell>
          <cell r="D7">
            <v>20</v>
          </cell>
          <cell r="E7">
            <v>81.458333333333329</v>
          </cell>
          <cell r="F7">
            <v>97</v>
          </cell>
          <cell r="G7">
            <v>54</v>
          </cell>
          <cell r="H7">
            <v>22.68</v>
          </cell>
          <cell r="I7" t="str">
            <v>O</v>
          </cell>
          <cell r="J7">
            <v>36.72</v>
          </cell>
          <cell r="K7">
            <v>4</v>
          </cell>
        </row>
        <row r="8">
          <cell r="B8">
            <v>23.066666666666666</v>
          </cell>
          <cell r="C8">
            <v>26.3</v>
          </cell>
          <cell r="D8">
            <v>20.9</v>
          </cell>
          <cell r="E8">
            <v>81.666666666666671</v>
          </cell>
          <cell r="F8">
            <v>94</v>
          </cell>
          <cell r="G8">
            <v>65</v>
          </cell>
          <cell r="H8">
            <v>20.52</v>
          </cell>
          <cell r="I8" t="str">
            <v>S</v>
          </cell>
          <cell r="J8">
            <v>31.319999999999997</v>
          </cell>
          <cell r="K8">
            <v>0</v>
          </cell>
        </row>
        <row r="9">
          <cell r="B9">
            <v>22.541666666666668</v>
          </cell>
          <cell r="C9">
            <v>30.7</v>
          </cell>
          <cell r="D9">
            <v>14.7</v>
          </cell>
          <cell r="E9">
            <v>63.125</v>
          </cell>
          <cell r="F9">
            <v>93</v>
          </cell>
          <cell r="G9">
            <v>33</v>
          </cell>
          <cell r="H9">
            <v>18.720000000000002</v>
          </cell>
          <cell r="I9" t="str">
            <v>S</v>
          </cell>
          <cell r="J9">
            <v>35.28</v>
          </cell>
          <cell r="K9">
            <v>0</v>
          </cell>
        </row>
        <row r="10">
          <cell r="B10">
            <v>23.858333333333334</v>
          </cell>
          <cell r="C10">
            <v>30</v>
          </cell>
          <cell r="D10">
            <v>18.899999999999999</v>
          </cell>
          <cell r="E10">
            <v>67.958333333333329</v>
          </cell>
          <cell r="F10">
            <v>93</v>
          </cell>
          <cell r="G10">
            <v>37</v>
          </cell>
          <cell r="H10">
            <v>27</v>
          </cell>
          <cell r="I10" t="str">
            <v>L</v>
          </cell>
          <cell r="J10">
            <v>44.28</v>
          </cell>
          <cell r="K10">
            <v>0</v>
          </cell>
        </row>
        <row r="11">
          <cell r="B11">
            <v>22.391666666666669</v>
          </cell>
          <cell r="C11">
            <v>30.7</v>
          </cell>
          <cell r="D11">
            <v>18.3</v>
          </cell>
          <cell r="E11">
            <v>74.958333333333329</v>
          </cell>
          <cell r="F11">
            <v>92</v>
          </cell>
          <cell r="G11">
            <v>41</v>
          </cell>
          <cell r="H11">
            <v>25.92</v>
          </cell>
          <cell r="I11" t="str">
            <v>L</v>
          </cell>
          <cell r="J11">
            <v>43.2</v>
          </cell>
          <cell r="K11">
            <v>0.4</v>
          </cell>
        </row>
        <row r="12">
          <cell r="B12">
            <v>24.370833333333334</v>
          </cell>
          <cell r="C12">
            <v>31.4</v>
          </cell>
          <cell r="D12">
            <v>18.5</v>
          </cell>
          <cell r="E12">
            <v>69.708333333333329</v>
          </cell>
          <cell r="F12">
            <v>94</v>
          </cell>
          <cell r="G12">
            <v>36</v>
          </cell>
          <cell r="H12">
            <v>12.6</v>
          </cell>
          <cell r="I12" t="str">
            <v>L</v>
          </cell>
          <cell r="J12">
            <v>27</v>
          </cell>
          <cell r="K12">
            <v>0</v>
          </cell>
        </row>
        <row r="13">
          <cell r="B13">
            <v>26.049999999999997</v>
          </cell>
          <cell r="C13">
            <v>33.4</v>
          </cell>
          <cell r="D13">
            <v>19.399999999999999</v>
          </cell>
          <cell r="E13">
            <v>63.25</v>
          </cell>
          <cell r="F13">
            <v>87</v>
          </cell>
          <cell r="G13">
            <v>37</v>
          </cell>
          <cell r="H13">
            <v>23.040000000000003</v>
          </cell>
          <cell r="I13" t="str">
            <v>NO</v>
          </cell>
          <cell r="J13">
            <v>43.2</v>
          </cell>
          <cell r="K13">
            <v>0</v>
          </cell>
        </row>
        <row r="14">
          <cell r="B14">
            <v>27.220833333333328</v>
          </cell>
          <cell r="C14">
            <v>33.5</v>
          </cell>
          <cell r="D14">
            <v>20.2</v>
          </cell>
          <cell r="E14">
            <v>58.833333333333336</v>
          </cell>
          <cell r="F14">
            <v>90</v>
          </cell>
          <cell r="G14">
            <v>35</v>
          </cell>
          <cell r="H14">
            <v>26.28</v>
          </cell>
          <cell r="I14" t="str">
            <v>NO</v>
          </cell>
          <cell r="J14">
            <v>46.440000000000005</v>
          </cell>
          <cell r="K14">
            <v>0</v>
          </cell>
        </row>
        <row r="15">
          <cell r="B15">
            <v>26.966666666666669</v>
          </cell>
          <cell r="C15">
            <v>34.299999999999997</v>
          </cell>
          <cell r="D15">
            <v>22.2</v>
          </cell>
          <cell r="E15">
            <v>65.583333333333329</v>
          </cell>
          <cell r="F15">
            <v>89</v>
          </cell>
          <cell r="G15">
            <v>40</v>
          </cell>
          <cell r="H15">
            <v>32.76</v>
          </cell>
          <cell r="I15" t="str">
            <v>NO</v>
          </cell>
          <cell r="J15">
            <v>52.92</v>
          </cell>
          <cell r="K15">
            <v>0.4</v>
          </cell>
        </row>
        <row r="16">
          <cell r="C16">
            <v>26.8</v>
          </cell>
          <cell r="D16">
            <v>19.600000000000001</v>
          </cell>
          <cell r="F16">
            <v>95</v>
          </cell>
          <cell r="G16">
            <v>70</v>
          </cell>
          <cell r="H16">
            <v>21.96</v>
          </cell>
          <cell r="I16" t="str">
            <v>O</v>
          </cell>
          <cell r="J16">
            <v>42.84</v>
          </cell>
          <cell r="K16">
            <v>11.4</v>
          </cell>
        </row>
        <row r="17">
          <cell r="B17">
            <v>23.745833333333334</v>
          </cell>
          <cell r="C17">
            <v>31.1</v>
          </cell>
          <cell r="D17">
            <v>18.2</v>
          </cell>
          <cell r="E17">
            <v>80.583333333333329</v>
          </cell>
          <cell r="F17">
            <v>97</v>
          </cell>
          <cell r="G17">
            <v>48</v>
          </cell>
          <cell r="H17">
            <v>11.520000000000001</v>
          </cell>
          <cell r="I17" t="str">
            <v>S</v>
          </cell>
          <cell r="J17">
            <v>35.28</v>
          </cell>
          <cell r="K17">
            <v>2.6</v>
          </cell>
        </row>
        <row r="18">
          <cell r="B18">
            <v>25.637500000000003</v>
          </cell>
          <cell r="C18">
            <v>33</v>
          </cell>
          <cell r="D18">
            <v>19.100000000000001</v>
          </cell>
          <cell r="E18">
            <v>64.666666666666671</v>
          </cell>
          <cell r="F18">
            <v>87</v>
          </cell>
          <cell r="G18">
            <v>35</v>
          </cell>
          <cell r="H18">
            <v>19.079999999999998</v>
          </cell>
          <cell r="I18" t="str">
            <v>L</v>
          </cell>
          <cell r="J18">
            <v>33.119999999999997</v>
          </cell>
          <cell r="K18">
            <v>0</v>
          </cell>
        </row>
        <row r="19">
          <cell r="B19">
            <v>26.733333333333331</v>
          </cell>
          <cell r="C19">
            <v>33.5</v>
          </cell>
          <cell r="D19">
            <v>20.9</v>
          </cell>
          <cell r="E19">
            <v>65</v>
          </cell>
          <cell r="F19">
            <v>90</v>
          </cell>
          <cell r="G19">
            <v>33</v>
          </cell>
          <cell r="H19">
            <v>18</v>
          </cell>
          <cell r="I19" t="str">
            <v>L</v>
          </cell>
          <cell r="J19">
            <v>40.32</v>
          </cell>
          <cell r="K19">
            <v>0</v>
          </cell>
        </row>
        <row r="20">
          <cell r="B20">
            <v>22.629166666666666</v>
          </cell>
          <cell r="C20">
            <v>27</v>
          </cell>
          <cell r="D20">
            <v>19.399999999999999</v>
          </cell>
          <cell r="E20">
            <v>82.541666666666671</v>
          </cell>
          <cell r="F20">
            <v>96</v>
          </cell>
          <cell r="G20">
            <v>64</v>
          </cell>
          <cell r="H20">
            <v>27.720000000000002</v>
          </cell>
          <cell r="I20" t="str">
            <v>N</v>
          </cell>
          <cell r="J20">
            <v>48.24</v>
          </cell>
          <cell r="K20">
            <v>9.3999999999999986</v>
          </cell>
        </row>
        <row r="21">
          <cell r="B21">
            <v>22.912500000000005</v>
          </cell>
          <cell r="C21">
            <v>30.1</v>
          </cell>
          <cell r="D21">
            <v>17.2</v>
          </cell>
          <cell r="E21">
            <v>78.5</v>
          </cell>
          <cell r="F21">
            <v>97</v>
          </cell>
          <cell r="G21">
            <v>48</v>
          </cell>
          <cell r="H21">
            <v>13.68</v>
          </cell>
          <cell r="I21" t="str">
            <v>O</v>
          </cell>
          <cell r="J21">
            <v>30.6</v>
          </cell>
          <cell r="K21">
            <v>0.2</v>
          </cell>
        </row>
        <row r="22">
          <cell r="B22">
            <v>24.495833333333334</v>
          </cell>
          <cell r="C22">
            <v>31.7</v>
          </cell>
          <cell r="D22">
            <v>19.399999999999999</v>
          </cell>
          <cell r="E22">
            <v>75.416666666666671</v>
          </cell>
          <cell r="F22">
            <v>95</v>
          </cell>
          <cell r="G22">
            <v>42</v>
          </cell>
          <cell r="H22">
            <v>16.559999999999999</v>
          </cell>
          <cell r="I22" t="str">
            <v>N</v>
          </cell>
          <cell r="J22">
            <v>41.04</v>
          </cell>
          <cell r="K22">
            <v>0</v>
          </cell>
        </row>
        <row r="23">
          <cell r="B23">
            <v>25.795833333333334</v>
          </cell>
          <cell r="C23">
            <v>32.1</v>
          </cell>
          <cell r="D23">
            <v>20.6</v>
          </cell>
          <cell r="E23">
            <v>65.791666666666671</v>
          </cell>
          <cell r="F23">
            <v>92</v>
          </cell>
          <cell r="G23">
            <v>37</v>
          </cell>
          <cell r="H23">
            <v>18</v>
          </cell>
          <cell r="I23" t="str">
            <v>N</v>
          </cell>
          <cell r="J23">
            <v>40.680000000000007</v>
          </cell>
          <cell r="K23">
            <v>0</v>
          </cell>
        </row>
        <row r="24">
          <cell r="B24">
            <v>24.49166666666666</v>
          </cell>
          <cell r="C24">
            <v>29.4</v>
          </cell>
          <cell r="D24">
            <v>20.9</v>
          </cell>
          <cell r="E24">
            <v>78.791666666666671</v>
          </cell>
          <cell r="F24">
            <v>95</v>
          </cell>
          <cell r="G24">
            <v>53</v>
          </cell>
          <cell r="H24">
            <v>19.079999999999998</v>
          </cell>
          <cell r="I24" t="str">
            <v>NO</v>
          </cell>
          <cell r="J24">
            <v>50.04</v>
          </cell>
          <cell r="K24">
            <v>5.0000000000000009</v>
          </cell>
        </row>
        <row r="25">
          <cell r="B25">
            <v>21.845833333333331</v>
          </cell>
          <cell r="C25">
            <v>27.6</v>
          </cell>
          <cell r="D25">
            <v>18.7</v>
          </cell>
          <cell r="E25">
            <v>91.166666666666671</v>
          </cell>
          <cell r="F25">
            <v>97</v>
          </cell>
          <cell r="G25">
            <v>63</v>
          </cell>
          <cell r="H25">
            <v>27.720000000000002</v>
          </cell>
          <cell r="I25" t="str">
            <v>SE</v>
          </cell>
          <cell r="J25">
            <v>52.56</v>
          </cell>
          <cell r="K25">
            <v>28.4</v>
          </cell>
        </row>
        <row r="26">
          <cell r="B26">
            <v>22.329166666666669</v>
          </cell>
          <cell r="C26">
            <v>27.1</v>
          </cell>
          <cell r="D26">
            <v>20</v>
          </cell>
          <cell r="E26">
            <v>88.458333333333329</v>
          </cell>
          <cell r="F26">
            <v>97</v>
          </cell>
          <cell r="G26">
            <v>62</v>
          </cell>
          <cell r="H26">
            <v>18</v>
          </cell>
          <cell r="I26" t="str">
            <v>SO</v>
          </cell>
          <cell r="J26">
            <v>28.8</v>
          </cell>
          <cell r="K26">
            <v>3.0000000000000004</v>
          </cell>
        </row>
        <row r="27">
          <cell r="B27">
            <v>23.208333333333332</v>
          </cell>
          <cell r="C27">
            <v>29.7</v>
          </cell>
          <cell r="D27">
            <v>17.8</v>
          </cell>
          <cell r="E27">
            <v>77.833333333333329</v>
          </cell>
          <cell r="F27">
            <v>97</v>
          </cell>
          <cell r="G27">
            <v>48</v>
          </cell>
          <cell r="H27">
            <v>12.24</v>
          </cell>
          <cell r="I27" t="str">
            <v>L</v>
          </cell>
          <cell r="J27">
            <v>29.16</v>
          </cell>
          <cell r="K27">
            <v>0</v>
          </cell>
        </row>
        <row r="28">
          <cell r="B28">
            <v>22.945833333333336</v>
          </cell>
          <cell r="C28">
            <v>28.7</v>
          </cell>
          <cell r="D28">
            <v>18.600000000000001</v>
          </cell>
          <cell r="E28">
            <v>81.791666666666671</v>
          </cell>
          <cell r="F28">
            <v>96</v>
          </cell>
          <cell r="G28">
            <v>53</v>
          </cell>
          <cell r="H28">
            <v>16.920000000000002</v>
          </cell>
          <cell r="I28" t="str">
            <v>L</v>
          </cell>
          <cell r="J28">
            <v>27.720000000000002</v>
          </cell>
          <cell r="K28">
            <v>0.4</v>
          </cell>
        </row>
        <row r="29">
          <cell r="B29">
            <v>23.4375</v>
          </cell>
          <cell r="C29">
            <v>30.3</v>
          </cell>
          <cell r="D29">
            <v>18.2</v>
          </cell>
          <cell r="E29">
            <v>78.666666666666671</v>
          </cell>
          <cell r="F29">
            <v>96</v>
          </cell>
          <cell r="G29">
            <v>43</v>
          </cell>
          <cell r="H29">
            <v>16.920000000000002</v>
          </cell>
          <cell r="I29" t="str">
            <v>L</v>
          </cell>
          <cell r="J29">
            <v>39.6</v>
          </cell>
          <cell r="K29">
            <v>0</v>
          </cell>
        </row>
        <row r="30">
          <cell r="B30">
            <v>23.883333333333329</v>
          </cell>
          <cell r="C30">
            <v>31.2</v>
          </cell>
          <cell r="D30">
            <v>19.899999999999999</v>
          </cell>
          <cell r="E30">
            <v>80.75</v>
          </cell>
          <cell r="F30">
            <v>97</v>
          </cell>
          <cell r="G30">
            <v>49</v>
          </cell>
          <cell r="H30">
            <v>33.840000000000003</v>
          </cell>
          <cell r="I30" t="str">
            <v>L</v>
          </cell>
          <cell r="J30">
            <v>50.04</v>
          </cell>
          <cell r="K30">
            <v>2.5999999999999996</v>
          </cell>
        </row>
        <row r="31">
          <cell r="B31">
            <v>24.575000000000003</v>
          </cell>
          <cell r="C31">
            <v>31.2</v>
          </cell>
          <cell r="D31">
            <v>18.399999999999999</v>
          </cell>
          <cell r="E31">
            <v>72.083333333333329</v>
          </cell>
          <cell r="F31">
            <v>93</v>
          </cell>
          <cell r="G31">
            <v>44</v>
          </cell>
          <cell r="H31">
            <v>16.920000000000002</v>
          </cell>
          <cell r="I31" t="str">
            <v>SE</v>
          </cell>
          <cell r="J31">
            <v>28.08</v>
          </cell>
          <cell r="K31">
            <v>0</v>
          </cell>
        </row>
        <row r="32">
          <cell r="B32">
            <v>25.900000000000002</v>
          </cell>
          <cell r="C32">
            <v>33.4</v>
          </cell>
          <cell r="D32">
            <v>18.899999999999999</v>
          </cell>
          <cell r="E32">
            <v>65.291666666666671</v>
          </cell>
          <cell r="F32">
            <v>95</v>
          </cell>
          <cell r="G32">
            <v>32</v>
          </cell>
          <cell r="H32">
            <v>9.7200000000000006</v>
          </cell>
          <cell r="I32" t="str">
            <v>S</v>
          </cell>
          <cell r="J32">
            <v>22.68</v>
          </cell>
          <cell r="K32">
            <v>0</v>
          </cell>
        </row>
        <row r="33">
          <cell r="B33">
            <v>26.104166666666661</v>
          </cell>
          <cell r="C33">
            <v>33.4</v>
          </cell>
          <cell r="D33">
            <v>19.8</v>
          </cell>
          <cell r="E33">
            <v>65.083333333333329</v>
          </cell>
          <cell r="F33">
            <v>85</v>
          </cell>
          <cell r="G33">
            <v>40</v>
          </cell>
          <cell r="H33">
            <v>21.240000000000002</v>
          </cell>
          <cell r="I33" t="str">
            <v>SE</v>
          </cell>
          <cell r="J33">
            <v>42.12</v>
          </cell>
          <cell r="K33">
            <v>0</v>
          </cell>
        </row>
        <row r="34">
          <cell r="B34">
            <v>25.066666666666666</v>
          </cell>
          <cell r="C34">
            <v>32.799999999999997</v>
          </cell>
          <cell r="D34">
            <v>19.399999999999999</v>
          </cell>
          <cell r="E34">
            <v>74.125</v>
          </cell>
          <cell r="F34">
            <v>95</v>
          </cell>
          <cell r="G34">
            <v>39</v>
          </cell>
          <cell r="H34">
            <v>27</v>
          </cell>
          <cell r="I34" t="str">
            <v>L</v>
          </cell>
          <cell r="J34">
            <v>51.84</v>
          </cell>
          <cell r="K34">
            <v>0</v>
          </cell>
        </row>
        <row r="35">
          <cell r="I35" t="str">
            <v>L</v>
          </cell>
        </row>
      </sheetData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25.933333333333326</v>
          </cell>
          <cell r="C5">
            <v>31.5</v>
          </cell>
          <cell r="D5">
            <v>21.5</v>
          </cell>
          <cell r="E5">
            <v>58.208333333333336</v>
          </cell>
          <cell r="F5">
            <v>74</v>
          </cell>
          <cell r="G5">
            <v>46</v>
          </cell>
          <cell r="H5">
            <v>25.2</v>
          </cell>
          <cell r="I5" t="str">
            <v>NE</v>
          </cell>
          <cell r="J5">
            <v>42.84</v>
          </cell>
          <cell r="K5">
            <v>0</v>
          </cell>
        </row>
        <row r="6">
          <cell r="B6">
            <v>24.9375</v>
          </cell>
          <cell r="C6">
            <v>31.4</v>
          </cell>
          <cell r="D6">
            <v>21.4</v>
          </cell>
          <cell r="E6">
            <v>70.333333333333329</v>
          </cell>
          <cell r="F6">
            <v>93</v>
          </cell>
          <cell r="G6">
            <v>49</v>
          </cell>
          <cell r="H6">
            <v>26.64</v>
          </cell>
          <cell r="I6" t="str">
            <v>NE</v>
          </cell>
          <cell r="J6">
            <v>48.6</v>
          </cell>
          <cell r="K6">
            <v>8.7999999999999989</v>
          </cell>
        </row>
        <row r="7">
          <cell r="B7">
            <v>21.45</v>
          </cell>
          <cell r="C7">
            <v>24</v>
          </cell>
          <cell r="D7">
            <v>19.5</v>
          </cell>
          <cell r="E7">
            <v>88.791666666666671</v>
          </cell>
          <cell r="F7">
            <v>96</v>
          </cell>
          <cell r="G7">
            <v>65</v>
          </cell>
          <cell r="H7">
            <v>19.079999999999998</v>
          </cell>
          <cell r="I7" t="str">
            <v>SO</v>
          </cell>
          <cell r="J7">
            <v>36.36</v>
          </cell>
          <cell r="K7">
            <v>12.200000000000001</v>
          </cell>
        </row>
        <row r="8">
          <cell r="B8">
            <v>20.050000000000004</v>
          </cell>
          <cell r="C8">
            <v>26.1</v>
          </cell>
          <cell r="D8">
            <v>14.1</v>
          </cell>
          <cell r="E8">
            <v>68.416666666666671</v>
          </cell>
          <cell r="F8">
            <v>90</v>
          </cell>
          <cell r="G8">
            <v>40</v>
          </cell>
          <cell r="H8">
            <v>19.079999999999998</v>
          </cell>
          <cell r="I8" t="str">
            <v>S</v>
          </cell>
          <cell r="J8">
            <v>33.840000000000003</v>
          </cell>
          <cell r="K8">
            <v>0</v>
          </cell>
        </row>
        <row r="9">
          <cell r="B9">
            <v>22.425000000000001</v>
          </cell>
          <cell r="C9">
            <v>30.1</v>
          </cell>
          <cell r="D9">
            <v>15.8</v>
          </cell>
          <cell r="E9">
            <v>64.041666666666671</v>
          </cell>
          <cell r="F9">
            <v>78</v>
          </cell>
          <cell r="G9">
            <v>41</v>
          </cell>
          <cell r="H9">
            <v>19.8</v>
          </cell>
          <cell r="I9" t="str">
            <v>S</v>
          </cell>
          <cell r="J9">
            <v>33.119999999999997</v>
          </cell>
          <cell r="K9">
            <v>0</v>
          </cell>
        </row>
        <row r="10">
          <cell r="B10">
            <v>24.008333333333329</v>
          </cell>
          <cell r="C10">
            <v>29.2</v>
          </cell>
          <cell r="D10">
            <v>19.3</v>
          </cell>
          <cell r="E10">
            <v>61.083333333333336</v>
          </cell>
          <cell r="F10">
            <v>79</v>
          </cell>
          <cell r="G10">
            <v>39</v>
          </cell>
          <cell r="H10">
            <v>23.400000000000002</v>
          </cell>
          <cell r="I10" t="str">
            <v>NE</v>
          </cell>
          <cell r="J10">
            <v>38.519999999999996</v>
          </cell>
          <cell r="K10">
            <v>0</v>
          </cell>
        </row>
        <row r="11">
          <cell r="B11">
            <v>22.795833333333331</v>
          </cell>
          <cell r="C11">
            <v>29.3</v>
          </cell>
          <cell r="D11">
            <v>17.100000000000001</v>
          </cell>
          <cell r="E11">
            <v>61.958333333333336</v>
          </cell>
          <cell r="F11">
            <v>82</v>
          </cell>
          <cell r="G11">
            <v>42</v>
          </cell>
          <cell r="H11">
            <v>27.720000000000002</v>
          </cell>
          <cell r="I11" t="str">
            <v>NE</v>
          </cell>
          <cell r="J11">
            <v>47.519999999999996</v>
          </cell>
          <cell r="K11">
            <v>0</v>
          </cell>
        </row>
        <row r="12">
          <cell r="B12">
            <v>24.712500000000002</v>
          </cell>
          <cell r="C12">
            <v>31.5</v>
          </cell>
          <cell r="D12">
            <v>18.7</v>
          </cell>
          <cell r="E12">
            <v>61.291666666666664</v>
          </cell>
          <cell r="F12">
            <v>82</v>
          </cell>
          <cell r="G12">
            <v>38</v>
          </cell>
          <cell r="H12">
            <v>24.12</v>
          </cell>
          <cell r="I12" t="str">
            <v>NE</v>
          </cell>
          <cell r="J12">
            <v>40.32</v>
          </cell>
          <cell r="K12">
            <v>0</v>
          </cell>
        </row>
        <row r="13">
          <cell r="B13">
            <v>27.633333333333326</v>
          </cell>
          <cell r="C13">
            <v>35.1</v>
          </cell>
          <cell r="D13">
            <v>20.3</v>
          </cell>
          <cell r="E13">
            <v>55.791666666666664</v>
          </cell>
          <cell r="F13">
            <v>81</v>
          </cell>
          <cell r="G13">
            <v>32</v>
          </cell>
          <cell r="H13">
            <v>19.8</v>
          </cell>
          <cell r="I13" t="str">
            <v>N</v>
          </cell>
          <cell r="J13">
            <v>43.2</v>
          </cell>
          <cell r="K13">
            <v>0</v>
          </cell>
        </row>
        <row r="14">
          <cell r="B14">
            <v>29.208333333333329</v>
          </cell>
          <cell r="C14">
            <v>36.299999999999997</v>
          </cell>
          <cell r="D14">
            <v>22.7</v>
          </cell>
          <cell r="E14">
            <v>54.166666666666664</v>
          </cell>
          <cell r="F14">
            <v>79</v>
          </cell>
          <cell r="G14">
            <v>31</v>
          </cell>
          <cell r="H14">
            <v>24.48</v>
          </cell>
          <cell r="I14" t="str">
            <v>N</v>
          </cell>
          <cell r="J14">
            <v>60.480000000000004</v>
          </cell>
          <cell r="K14">
            <v>0</v>
          </cell>
        </row>
        <row r="15">
          <cell r="B15">
            <v>27.39166666666668</v>
          </cell>
          <cell r="C15">
            <v>33.700000000000003</v>
          </cell>
          <cell r="D15">
            <v>20.5</v>
          </cell>
          <cell r="E15">
            <v>61.416666666666664</v>
          </cell>
          <cell r="F15">
            <v>86</v>
          </cell>
          <cell r="G15">
            <v>42</v>
          </cell>
          <cell r="H15">
            <v>33.840000000000003</v>
          </cell>
          <cell r="I15" t="str">
            <v>N</v>
          </cell>
          <cell r="J15">
            <v>64.44</v>
          </cell>
          <cell r="K15">
            <v>0</v>
          </cell>
        </row>
        <row r="16">
          <cell r="C16">
            <v>29.4</v>
          </cell>
          <cell r="D16">
            <v>16.899999999999999</v>
          </cell>
          <cell r="F16">
            <v>94</v>
          </cell>
          <cell r="G16">
            <v>23</v>
          </cell>
          <cell r="H16">
            <v>18.720000000000002</v>
          </cell>
          <cell r="I16" t="str">
            <v>SO</v>
          </cell>
          <cell r="J16">
            <v>38.159999999999997</v>
          </cell>
          <cell r="K16">
            <v>0</v>
          </cell>
        </row>
        <row r="17">
          <cell r="B17">
            <v>23.987500000000001</v>
          </cell>
          <cell r="C17">
            <v>32.299999999999997</v>
          </cell>
          <cell r="D17">
            <v>16.399999999999999</v>
          </cell>
          <cell r="E17">
            <v>48.416666666666664</v>
          </cell>
          <cell r="F17">
            <v>78</v>
          </cell>
          <cell r="G17">
            <v>24</v>
          </cell>
          <cell r="H17">
            <v>19.8</v>
          </cell>
          <cell r="I17" t="str">
            <v>L</v>
          </cell>
          <cell r="J17">
            <v>34.200000000000003</v>
          </cell>
          <cell r="K17">
            <v>0</v>
          </cell>
        </row>
        <row r="18">
          <cell r="B18">
            <v>26.079166666666666</v>
          </cell>
          <cell r="C18">
            <v>32.700000000000003</v>
          </cell>
          <cell r="D18">
            <v>19.399999999999999</v>
          </cell>
          <cell r="E18">
            <v>45.916666666666664</v>
          </cell>
          <cell r="F18">
            <v>74</v>
          </cell>
          <cell r="G18">
            <v>31</v>
          </cell>
          <cell r="H18">
            <v>24.840000000000003</v>
          </cell>
          <cell r="I18" t="str">
            <v>NE</v>
          </cell>
          <cell r="J18">
            <v>43.56</v>
          </cell>
          <cell r="K18">
            <v>0</v>
          </cell>
        </row>
        <row r="19">
          <cell r="B19">
            <v>28.737499999999997</v>
          </cell>
          <cell r="C19">
            <v>36.700000000000003</v>
          </cell>
          <cell r="D19">
            <v>21.8</v>
          </cell>
          <cell r="E19">
            <v>48.083333333333336</v>
          </cell>
          <cell r="F19">
            <v>65</v>
          </cell>
          <cell r="G19">
            <v>28</v>
          </cell>
          <cell r="H19">
            <v>24.12</v>
          </cell>
          <cell r="I19" t="str">
            <v>NE</v>
          </cell>
          <cell r="J19">
            <v>50.76</v>
          </cell>
          <cell r="K19">
            <v>0</v>
          </cell>
        </row>
        <row r="20">
          <cell r="B20">
            <v>22.595833333333335</v>
          </cell>
          <cell r="C20">
            <v>30.5</v>
          </cell>
          <cell r="D20">
            <v>20.5</v>
          </cell>
          <cell r="E20">
            <v>85.083333333333329</v>
          </cell>
          <cell r="F20">
            <v>96</v>
          </cell>
          <cell r="G20">
            <v>44</v>
          </cell>
          <cell r="H20">
            <v>37.800000000000004</v>
          </cell>
          <cell r="I20" t="str">
            <v>S</v>
          </cell>
          <cell r="J20">
            <v>78.84</v>
          </cell>
          <cell r="K20">
            <v>10.6</v>
          </cell>
        </row>
        <row r="21">
          <cell r="B21">
            <v>23.845833333333335</v>
          </cell>
          <cell r="C21">
            <v>31.6</v>
          </cell>
          <cell r="D21">
            <v>18.600000000000001</v>
          </cell>
          <cell r="E21">
            <v>73.958333333333329</v>
          </cell>
          <cell r="F21">
            <v>92</v>
          </cell>
          <cell r="G21">
            <v>43</v>
          </cell>
          <cell r="H21">
            <v>14.76</v>
          </cell>
          <cell r="I21" t="str">
            <v>S</v>
          </cell>
          <cell r="J21">
            <v>22.68</v>
          </cell>
          <cell r="K21">
            <v>0</v>
          </cell>
        </row>
        <row r="22">
          <cell r="B22">
            <v>25.370833333333334</v>
          </cell>
          <cell r="C22">
            <v>32.4</v>
          </cell>
          <cell r="D22">
            <v>20.8</v>
          </cell>
          <cell r="E22">
            <v>73.541666666666671</v>
          </cell>
          <cell r="F22">
            <v>93</v>
          </cell>
          <cell r="G22">
            <v>47</v>
          </cell>
          <cell r="H22">
            <v>20.52</v>
          </cell>
          <cell r="I22" t="str">
            <v>NE</v>
          </cell>
          <cell r="J22">
            <v>36</v>
          </cell>
          <cell r="K22">
            <v>0</v>
          </cell>
        </row>
        <row r="23">
          <cell r="B23">
            <v>27.108333333333334</v>
          </cell>
          <cell r="C23">
            <v>33.700000000000003</v>
          </cell>
          <cell r="D23">
            <v>22.1</v>
          </cell>
          <cell r="E23">
            <v>64.833333333333329</v>
          </cell>
          <cell r="F23">
            <v>84</v>
          </cell>
          <cell r="G23">
            <v>41</v>
          </cell>
          <cell r="H23">
            <v>26.28</v>
          </cell>
          <cell r="I23" t="str">
            <v>NE</v>
          </cell>
          <cell r="J23">
            <v>51.12</v>
          </cell>
          <cell r="K23">
            <v>0</v>
          </cell>
        </row>
        <row r="24">
          <cell r="B24">
            <v>23.533333333333335</v>
          </cell>
          <cell r="C24">
            <v>29</v>
          </cell>
          <cell r="D24">
            <v>19.8</v>
          </cell>
          <cell r="E24">
            <v>80.916666666666671</v>
          </cell>
          <cell r="F24">
            <v>96</v>
          </cell>
          <cell r="G24">
            <v>53</v>
          </cell>
          <cell r="H24">
            <v>30.96</v>
          </cell>
          <cell r="I24" t="str">
            <v>N</v>
          </cell>
          <cell r="J24">
            <v>48.96</v>
          </cell>
          <cell r="K24">
            <v>52.399999999999991</v>
          </cell>
        </row>
        <row r="25">
          <cell r="B25">
            <v>22.554166666666671</v>
          </cell>
          <cell r="C25">
            <v>25.2</v>
          </cell>
          <cell r="D25">
            <v>20.2</v>
          </cell>
          <cell r="E25">
            <v>89.041666666666671</v>
          </cell>
          <cell r="F25">
            <v>96</v>
          </cell>
          <cell r="G25">
            <v>77</v>
          </cell>
          <cell r="H25">
            <v>14.76</v>
          </cell>
          <cell r="I25" t="str">
            <v>N</v>
          </cell>
          <cell r="J25">
            <v>45.36</v>
          </cell>
          <cell r="K25">
            <v>28.4</v>
          </cell>
        </row>
        <row r="26">
          <cell r="B26">
            <v>23.220833333333335</v>
          </cell>
          <cell r="C26">
            <v>29.3</v>
          </cell>
          <cell r="D26">
            <v>19.600000000000001</v>
          </cell>
          <cell r="F26">
            <v>96</v>
          </cell>
          <cell r="G26">
            <v>52</v>
          </cell>
          <cell r="H26">
            <v>18.720000000000002</v>
          </cell>
          <cell r="I26" t="str">
            <v>S</v>
          </cell>
          <cell r="J26">
            <v>31.680000000000003</v>
          </cell>
          <cell r="K26">
            <v>0</v>
          </cell>
        </row>
        <row r="27">
          <cell r="B27">
            <v>23.329166666666669</v>
          </cell>
          <cell r="C27">
            <v>28.1</v>
          </cell>
          <cell r="D27">
            <v>19.399999999999999</v>
          </cell>
          <cell r="E27">
            <v>73.166666666666671</v>
          </cell>
          <cell r="F27">
            <v>92</v>
          </cell>
          <cell r="G27">
            <v>50</v>
          </cell>
          <cell r="H27">
            <v>23.759999999999998</v>
          </cell>
          <cell r="I27" t="str">
            <v>NE</v>
          </cell>
          <cell r="J27">
            <v>42.84</v>
          </cell>
          <cell r="K27">
            <v>0</v>
          </cell>
        </row>
        <row r="28">
          <cell r="B28">
            <v>24.041666666666661</v>
          </cell>
          <cell r="C28">
            <v>29.7</v>
          </cell>
          <cell r="D28">
            <v>18.600000000000001</v>
          </cell>
          <cell r="E28">
            <v>67.041666666666671</v>
          </cell>
          <cell r="F28">
            <v>84</v>
          </cell>
          <cell r="G28">
            <v>45</v>
          </cell>
          <cell r="H28">
            <v>26.28</v>
          </cell>
          <cell r="I28" t="str">
            <v>L</v>
          </cell>
          <cell r="J28">
            <v>45</v>
          </cell>
          <cell r="K28">
            <v>0</v>
          </cell>
        </row>
        <row r="29">
          <cell r="B29">
            <v>25.324999999999999</v>
          </cell>
          <cell r="C29">
            <v>31.9</v>
          </cell>
          <cell r="D29">
            <v>20.6</v>
          </cell>
          <cell r="E29">
            <v>69.833333333333329</v>
          </cell>
          <cell r="F29">
            <v>88</v>
          </cell>
          <cell r="G29">
            <v>43</v>
          </cell>
          <cell r="H29">
            <v>20.52</v>
          </cell>
          <cell r="I29" t="str">
            <v>NE</v>
          </cell>
          <cell r="J29">
            <v>37.080000000000005</v>
          </cell>
          <cell r="K29">
            <v>0</v>
          </cell>
        </row>
        <row r="30">
          <cell r="B30">
            <v>25.912500000000005</v>
          </cell>
          <cell r="C30">
            <v>32.4</v>
          </cell>
          <cell r="D30">
            <v>21.1</v>
          </cell>
          <cell r="E30">
            <v>69.916666666666671</v>
          </cell>
          <cell r="F30">
            <v>89</v>
          </cell>
          <cell r="G30">
            <v>40</v>
          </cell>
          <cell r="H30">
            <v>19.079999999999998</v>
          </cell>
          <cell r="I30" t="str">
            <v>NE</v>
          </cell>
          <cell r="J30">
            <v>35.28</v>
          </cell>
          <cell r="K30">
            <v>0</v>
          </cell>
        </row>
        <row r="31">
          <cell r="B31">
            <v>27.029166666666669</v>
          </cell>
          <cell r="C31">
            <v>34.200000000000003</v>
          </cell>
          <cell r="D31">
            <v>21.5</v>
          </cell>
          <cell r="E31">
            <v>61.5</v>
          </cell>
          <cell r="F31">
            <v>85</v>
          </cell>
          <cell r="G31">
            <v>32</v>
          </cell>
          <cell r="H31">
            <v>13.32</v>
          </cell>
          <cell r="I31" t="str">
            <v>SE</v>
          </cell>
          <cell r="J31">
            <v>30.240000000000002</v>
          </cell>
          <cell r="K31">
            <v>0</v>
          </cell>
        </row>
        <row r="32">
          <cell r="B32">
            <v>27.904166666666669</v>
          </cell>
          <cell r="C32">
            <v>34.9</v>
          </cell>
          <cell r="D32">
            <v>22.6</v>
          </cell>
          <cell r="E32">
            <v>63.958333333333336</v>
          </cell>
          <cell r="F32">
            <v>88</v>
          </cell>
          <cell r="G32">
            <v>34</v>
          </cell>
          <cell r="H32">
            <v>15.840000000000002</v>
          </cell>
          <cell r="I32" t="str">
            <v>S</v>
          </cell>
          <cell r="J32">
            <v>42.84</v>
          </cell>
          <cell r="K32">
            <v>7.4</v>
          </cell>
        </row>
        <row r="33">
          <cell r="B33">
            <v>23.099999999999994</v>
          </cell>
          <cell r="C33">
            <v>27.7</v>
          </cell>
          <cell r="D33">
            <v>19.7</v>
          </cell>
          <cell r="E33">
            <v>84</v>
          </cell>
          <cell r="F33">
            <v>95</v>
          </cell>
          <cell r="G33">
            <v>65</v>
          </cell>
          <cell r="H33">
            <v>21.6</v>
          </cell>
          <cell r="I33" t="str">
            <v>S</v>
          </cell>
          <cell r="J33">
            <v>38.880000000000003</v>
          </cell>
          <cell r="K33">
            <v>10.199999999999999</v>
          </cell>
        </row>
        <row r="34">
          <cell r="B34">
            <v>23.995833333333337</v>
          </cell>
          <cell r="C34">
            <v>30.8</v>
          </cell>
          <cell r="D34">
            <v>18.899999999999999</v>
          </cell>
          <cell r="E34">
            <v>78.25</v>
          </cell>
          <cell r="F34">
            <v>95</v>
          </cell>
          <cell r="G34">
            <v>52</v>
          </cell>
          <cell r="H34">
            <v>24.12</v>
          </cell>
          <cell r="I34" t="str">
            <v>NE</v>
          </cell>
          <cell r="J34">
            <v>39.24</v>
          </cell>
          <cell r="K34">
            <v>0</v>
          </cell>
        </row>
        <row r="35">
          <cell r="I35" t="str">
            <v>NE</v>
          </cell>
        </row>
      </sheetData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>
        <row r="5">
          <cell r="B5">
            <v>25.504166666666674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25.037500000000005</v>
          </cell>
          <cell r="C5">
            <v>33.1</v>
          </cell>
          <cell r="D5">
            <v>19.899999999999999</v>
          </cell>
          <cell r="E5">
            <v>73.416666666666671</v>
          </cell>
          <cell r="F5">
            <v>95</v>
          </cell>
          <cell r="G5">
            <v>44</v>
          </cell>
          <cell r="H5">
            <v>16.559999999999999</v>
          </cell>
          <cell r="I5" t="str">
            <v>NE</v>
          </cell>
          <cell r="J5">
            <v>60.839999999999996</v>
          </cell>
          <cell r="K5">
            <v>28.799999999999997</v>
          </cell>
        </row>
        <row r="6">
          <cell r="B6">
            <v>25.025000000000002</v>
          </cell>
          <cell r="C6">
            <v>30.5</v>
          </cell>
          <cell r="D6">
            <v>21.3</v>
          </cell>
          <cell r="E6">
            <v>77.666666666666671</v>
          </cell>
          <cell r="F6">
            <v>93</v>
          </cell>
          <cell r="G6">
            <v>53</v>
          </cell>
          <cell r="H6">
            <v>14.04</v>
          </cell>
          <cell r="I6" t="str">
            <v>NO</v>
          </cell>
          <cell r="J6">
            <v>33.480000000000004</v>
          </cell>
          <cell r="K6">
            <v>0.2</v>
          </cell>
        </row>
        <row r="7">
          <cell r="B7">
            <v>23.562499999999996</v>
          </cell>
          <cell r="C7">
            <v>28.6</v>
          </cell>
          <cell r="D7">
            <v>20.7</v>
          </cell>
          <cell r="E7">
            <v>84.375</v>
          </cell>
          <cell r="F7">
            <v>96</v>
          </cell>
          <cell r="G7">
            <v>59</v>
          </cell>
          <cell r="H7">
            <v>12.24</v>
          </cell>
          <cell r="I7" t="str">
            <v>NO</v>
          </cell>
          <cell r="J7">
            <v>31.680000000000003</v>
          </cell>
          <cell r="K7">
            <v>50.400000000000006</v>
          </cell>
        </row>
        <row r="8">
          <cell r="B8">
            <v>22.958333333333329</v>
          </cell>
          <cell r="C8">
            <v>29.1</v>
          </cell>
          <cell r="D8">
            <v>18.600000000000001</v>
          </cell>
          <cell r="E8">
            <v>68.833333333333329</v>
          </cell>
          <cell r="F8">
            <v>91</v>
          </cell>
          <cell r="G8">
            <v>31</v>
          </cell>
          <cell r="H8">
            <v>17.64</v>
          </cell>
          <cell r="I8" t="str">
            <v>S</v>
          </cell>
          <cell r="J8">
            <v>34.56</v>
          </cell>
          <cell r="K8">
            <v>0</v>
          </cell>
        </row>
        <row r="9">
          <cell r="B9">
            <v>22.462499999999995</v>
          </cell>
          <cell r="C9">
            <v>30.8</v>
          </cell>
          <cell r="D9">
            <v>14.6</v>
          </cell>
          <cell r="E9">
            <v>65.916666666666671</v>
          </cell>
          <cell r="F9">
            <v>89</v>
          </cell>
          <cell r="G9">
            <v>39</v>
          </cell>
          <cell r="H9">
            <v>12.6</v>
          </cell>
          <cell r="I9" t="str">
            <v>SE</v>
          </cell>
          <cell r="J9">
            <v>30.6</v>
          </cell>
          <cell r="K9">
            <v>0</v>
          </cell>
        </row>
        <row r="10">
          <cell r="B10">
            <v>23.258333333333326</v>
          </cell>
          <cell r="C10">
            <v>30.2</v>
          </cell>
          <cell r="D10">
            <v>19.100000000000001</v>
          </cell>
          <cell r="E10">
            <v>67.916666666666671</v>
          </cell>
          <cell r="F10">
            <v>86</v>
          </cell>
          <cell r="G10">
            <v>39</v>
          </cell>
          <cell r="H10">
            <v>15.840000000000002</v>
          </cell>
          <cell r="I10" t="str">
            <v>L</v>
          </cell>
          <cell r="J10">
            <v>40.32</v>
          </cell>
          <cell r="K10">
            <v>0</v>
          </cell>
        </row>
        <row r="11">
          <cell r="B11">
            <v>22.3</v>
          </cell>
          <cell r="C11">
            <v>26.7</v>
          </cell>
          <cell r="D11">
            <v>18.399999999999999</v>
          </cell>
          <cell r="E11">
            <v>71.416666666666671</v>
          </cell>
          <cell r="F11">
            <v>83</v>
          </cell>
          <cell r="G11">
            <v>57</v>
          </cell>
          <cell r="H11">
            <v>17.28</v>
          </cell>
          <cell r="I11" t="str">
            <v>L</v>
          </cell>
          <cell r="J11">
            <v>44.64</v>
          </cell>
          <cell r="K11">
            <v>0</v>
          </cell>
        </row>
        <row r="12">
          <cell r="B12">
            <v>26.454166666666662</v>
          </cell>
          <cell r="C12">
            <v>33.6</v>
          </cell>
          <cell r="D12">
            <v>21.2</v>
          </cell>
          <cell r="E12">
            <v>59.791666666666664</v>
          </cell>
          <cell r="F12">
            <v>81</v>
          </cell>
          <cell r="G12">
            <v>30</v>
          </cell>
          <cell r="H12">
            <v>14.76</v>
          </cell>
          <cell r="I12" t="str">
            <v>NE</v>
          </cell>
          <cell r="J12">
            <v>31.680000000000003</v>
          </cell>
          <cell r="K12">
            <v>0</v>
          </cell>
        </row>
        <row r="13">
          <cell r="B13">
            <v>28.5</v>
          </cell>
          <cell r="C13">
            <v>34.700000000000003</v>
          </cell>
          <cell r="D13">
            <v>23.4</v>
          </cell>
          <cell r="E13">
            <v>53.708333333333336</v>
          </cell>
          <cell r="F13">
            <v>67</v>
          </cell>
          <cell r="G13">
            <v>36</v>
          </cell>
          <cell r="H13">
            <v>15.48</v>
          </cell>
          <cell r="I13" t="str">
            <v>NE</v>
          </cell>
          <cell r="J13">
            <v>34.56</v>
          </cell>
          <cell r="K13">
            <v>0</v>
          </cell>
        </row>
        <row r="14">
          <cell r="B14">
            <v>29.337499999999995</v>
          </cell>
          <cell r="C14">
            <v>35</v>
          </cell>
          <cell r="D14">
            <v>24.4</v>
          </cell>
          <cell r="E14">
            <v>54.5</v>
          </cell>
          <cell r="F14">
            <v>72</v>
          </cell>
          <cell r="G14">
            <v>35</v>
          </cell>
          <cell r="H14">
            <v>25.56</v>
          </cell>
          <cell r="I14" t="str">
            <v>NO</v>
          </cell>
          <cell r="J14">
            <v>50.76</v>
          </cell>
          <cell r="K14">
            <v>0</v>
          </cell>
        </row>
        <row r="15">
          <cell r="B15">
            <v>29.45</v>
          </cell>
          <cell r="C15">
            <v>36</v>
          </cell>
          <cell r="D15">
            <v>23.4</v>
          </cell>
          <cell r="E15">
            <v>56.208333333333336</v>
          </cell>
          <cell r="F15">
            <v>80</v>
          </cell>
          <cell r="G15">
            <v>32</v>
          </cell>
          <cell r="H15">
            <v>21.96</v>
          </cell>
          <cell r="I15" t="str">
            <v>NO</v>
          </cell>
          <cell r="J15">
            <v>48.96</v>
          </cell>
          <cell r="K15">
            <v>0</v>
          </cell>
        </row>
        <row r="16">
          <cell r="C16">
            <v>31.6</v>
          </cell>
          <cell r="D16">
            <v>19.7</v>
          </cell>
          <cell r="F16">
            <v>93</v>
          </cell>
          <cell r="G16">
            <v>33</v>
          </cell>
          <cell r="H16">
            <v>18</v>
          </cell>
          <cell r="I16" t="str">
            <v>S</v>
          </cell>
          <cell r="J16">
            <v>46.800000000000004</v>
          </cell>
          <cell r="K16">
            <v>0</v>
          </cell>
        </row>
        <row r="17">
          <cell r="B17">
            <v>25.466666666666665</v>
          </cell>
          <cell r="C17">
            <v>33.200000000000003</v>
          </cell>
          <cell r="D17">
            <v>17.2</v>
          </cell>
          <cell r="E17">
            <v>56.083333333333336</v>
          </cell>
          <cell r="F17">
            <v>90</v>
          </cell>
          <cell r="G17">
            <v>24</v>
          </cell>
          <cell r="H17">
            <v>10.08</v>
          </cell>
          <cell r="I17" t="str">
            <v>SE</v>
          </cell>
          <cell r="J17">
            <v>28.44</v>
          </cell>
          <cell r="K17">
            <v>0</v>
          </cell>
        </row>
        <row r="18">
          <cell r="B18">
            <v>27.129166666666663</v>
          </cell>
          <cell r="C18">
            <v>35.4</v>
          </cell>
          <cell r="D18">
            <v>20.6</v>
          </cell>
          <cell r="E18">
            <v>53.083333333333336</v>
          </cell>
          <cell r="F18">
            <v>73</v>
          </cell>
          <cell r="G18">
            <v>32</v>
          </cell>
          <cell r="H18">
            <v>11.520000000000001</v>
          </cell>
          <cell r="I18" t="str">
            <v>L</v>
          </cell>
          <cell r="J18">
            <v>33.119999999999997</v>
          </cell>
          <cell r="K18">
            <v>0</v>
          </cell>
        </row>
        <row r="19">
          <cell r="B19">
            <v>29.625</v>
          </cell>
          <cell r="C19">
            <v>35.5</v>
          </cell>
          <cell r="D19">
            <v>24.3</v>
          </cell>
          <cell r="E19">
            <v>52</v>
          </cell>
          <cell r="F19">
            <v>68</v>
          </cell>
          <cell r="G19">
            <v>33</v>
          </cell>
          <cell r="H19">
            <v>18</v>
          </cell>
          <cell r="I19" t="str">
            <v>N</v>
          </cell>
          <cell r="J19">
            <v>36</v>
          </cell>
          <cell r="K19">
            <v>0</v>
          </cell>
        </row>
        <row r="20">
          <cell r="B20">
            <v>24.224999999999998</v>
          </cell>
          <cell r="C20">
            <v>30.6</v>
          </cell>
          <cell r="D20">
            <v>21.3</v>
          </cell>
          <cell r="E20">
            <v>79.041666666666671</v>
          </cell>
          <cell r="F20">
            <v>92</v>
          </cell>
          <cell r="G20">
            <v>48</v>
          </cell>
          <cell r="H20">
            <v>15.120000000000001</v>
          </cell>
          <cell r="I20" t="str">
            <v>NO</v>
          </cell>
          <cell r="J20">
            <v>29.880000000000003</v>
          </cell>
          <cell r="K20">
            <v>2.8</v>
          </cell>
        </row>
        <row r="21">
          <cell r="B21">
            <v>25.275000000000002</v>
          </cell>
          <cell r="C21">
            <v>32.299999999999997</v>
          </cell>
          <cell r="D21">
            <v>20.6</v>
          </cell>
          <cell r="E21">
            <v>73.208333333333329</v>
          </cell>
          <cell r="F21">
            <v>94</v>
          </cell>
          <cell r="G21">
            <v>41</v>
          </cell>
          <cell r="H21">
            <v>12.24</v>
          </cell>
          <cell r="I21" t="str">
            <v>N</v>
          </cell>
          <cell r="J21">
            <v>31.680000000000003</v>
          </cell>
          <cell r="K21">
            <v>0</v>
          </cell>
        </row>
        <row r="22">
          <cell r="B22">
            <v>26.166666666666668</v>
          </cell>
          <cell r="C22">
            <v>34.200000000000003</v>
          </cell>
          <cell r="D22">
            <v>21.2</v>
          </cell>
          <cell r="E22">
            <v>68.625</v>
          </cell>
          <cell r="F22">
            <v>93</v>
          </cell>
          <cell r="G22">
            <v>36</v>
          </cell>
          <cell r="H22">
            <v>30.240000000000002</v>
          </cell>
          <cell r="I22" t="str">
            <v>NE</v>
          </cell>
          <cell r="J22">
            <v>57.24</v>
          </cell>
          <cell r="K22">
            <v>29</v>
          </cell>
        </row>
        <row r="23">
          <cell r="B23">
            <v>26.695833333333336</v>
          </cell>
          <cell r="C23">
            <v>33.200000000000003</v>
          </cell>
          <cell r="D23">
            <v>21.6</v>
          </cell>
          <cell r="E23">
            <v>65.916666666666671</v>
          </cell>
          <cell r="F23">
            <v>86</v>
          </cell>
          <cell r="G23">
            <v>40</v>
          </cell>
          <cell r="H23">
            <v>16.2</v>
          </cell>
          <cell r="I23" t="str">
            <v>N</v>
          </cell>
          <cell r="J23">
            <v>34.92</v>
          </cell>
          <cell r="K23">
            <v>0.8</v>
          </cell>
        </row>
        <row r="24">
          <cell r="B24">
            <v>24.387500000000006</v>
          </cell>
          <cell r="C24">
            <v>28</v>
          </cell>
          <cell r="D24">
            <v>19.899999999999999</v>
          </cell>
          <cell r="E24">
            <v>76.333333333333329</v>
          </cell>
          <cell r="F24">
            <v>94</v>
          </cell>
          <cell r="G24">
            <v>57</v>
          </cell>
          <cell r="H24">
            <v>25.2</v>
          </cell>
          <cell r="I24" t="str">
            <v>NE</v>
          </cell>
          <cell r="J24">
            <v>45.36</v>
          </cell>
          <cell r="K24">
            <v>7.8000000000000007</v>
          </cell>
        </row>
        <row r="25">
          <cell r="B25">
            <v>24.808333333333337</v>
          </cell>
          <cell r="C25">
            <v>31.4</v>
          </cell>
          <cell r="D25">
            <v>21.4</v>
          </cell>
          <cell r="E25">
            <v>78.5</v>
          </cell>
          <cell r="F25">
            <v>94</v>
          </cell>
          <cell r="G25">
            <v>46</v>
          </cell>
          <cell r="H25">
            <v>14.4</v>
          </cell>
          <cell r="I25" t="str">
            <v>O</v>
          </cell>
          <cell r="J25">
            <v>27.720000000000002</v>
          </cell>
          <cell r="K25">
            <v>11.2</v>
          </cell>
        </row>
        <row r="26">
          <cell r="B26">
            <v>24.287499999999998</v>
          </cell>
          <cell r="C26">
            <v>30.9</v>
          </cell>
          <cell r="D26">
            <v>19.5</v>
          </cell>
          <cell r="E26">
            <v>75.5</v>
          </cell>
          <cell r="F26">
            <v>96</v>
          </cell>
          <cell r="G26">
            <v>37</v>
          </cell>
          <cell r="H26">
            <v>12.6</v>
          </cell>
          <cell r="I26" t="str">
            <v>NO</v>
          </cell>
          <cell r="J26">
            <v>28.08</v>
          </cell>
          <cell r="K26">
            <v>27</v>
          </cell>
        </row>
        <row r="27">
          <cell r="B27">
            <v>23.750000000000004</v>
          </cell>
          <cell r="C27">
            <v>29.9</v>
          </cell>
          <cell r="D27">
            <v>19.2</v>
          </cell>
          <cell r="E27">
            <v>73.375</v>
          </cell>
          <cell r="F27">
            <v>92</v>
          </cell>
          <cell r="G27">
            <v>50</v>
          </cell>
          <cell r="H27">
            <v>15.48</v>
          </cell>
          <cell r="I27" t="str">
            <v>SE</v>
          </cell>
          <cell r="J27">
            <v>32.4</v>
          </cell>
          <cell r="K27">
            <v>0</v>
          </cell>
        </row>
        <row r="28">
          <cell r="B28">
            <v>24.629166666666663</v>
          </cell>
          <cell r="C28">
            <v>31.9</v>
          </cell>
          <cell r="D28">
            <v>19.600000000000001</v>
          </cell>
          <cell r="E28">
            <v>70.375</v>
          </cell>
          <cell r="F28">
            <v>90</v>
          </cell>
          <cell r="G28">
            <v>37</v>
          </cell>
          <cell r="H28">
            <v>11.520000000000001</v>
          </cell>
          <cell r="I28" t="str">
            <v>SE</v>
          </cell>
          <cell r="J28">
            <v>28.44</v>
          </cell>
          <cell r="K28">
            <v>0</v>
          </cell>
        </row>
        <row r="29">
          <cell r="B29">
            <v>26.162500000000005</v>
          </cell>
          <cell r="C29">
            <v>32.4</v>
          </cell>
          <cell r="D29">
            <v>20.5</v>
          </cell>
          <cell r="E29">
            <v>66</v>
          </cell>
          <cell r="F29">
            <v>91</v>
          </cell>
          <cell r="G29">
            <v>42</v>
          </cell>
          <cell r="H29">
            <v>11.879999999999999</v>
          </cell>
          <cell r="I29" t="str">
            <v>N</v>
          </cell>
          <cell r="J29">
            <v>25.2</v>
          </cell>
          <cell r="K29">
            <v>0</v>
          </cell>
        </row>
        <row r="30">
          <cell r="B30">
            <v>26.824999999999999</v>
          </cell>
          <cell r="C30">
            <v>33.9</v>
          </cell>
          <cell r="D30">
            <v>21.4</v>
          </cell>
          <cell r="E30">
            <v>66.416666666666671</v>
          </cell>
          <cell r="F30">
            <v>90</v>
          </cell>
          <cell r="G30">
            <v>32</v>
          </cell>
          <cell r="H30">
            <v>10.8</v>
          </cell>
          <cell r="I30" t="str">
            <v>NO</v>
          </cell>
          <cell r="J30">
            <v>23.400000000000002</v>
          </cell>
          <cell r="K30">
            <v>0</v>
          </cell>
        </row>
        <row r="31">
          <cell r="B31">
            <v>26.820833333333336</v>
          </cell>
          <cell r="C31">
            <v>33.299999999999997</v>
          </cell>
          <cell r="D31">
            <v>20.9</v>
          </cell>
          <cell r="E31">
            <v>58.791666666666664</v>
          </cell>
          <cell r="F31">
            <v>80</v>
          </cell>
          <cell r="G31">
            <v>33</v>
          </cell>
          <cell r="H31">
            <v>9.7200000000000006</v>
          </cell>
          <cell r="I31" t="str">
            <v>SE</v>
          </cell>
          <cell r="J31">
            <v>22.68</v>
          </cell>
          <cell r="K31">
            <v>0</v>
          </cell>
        </row>
        <row r="32">
          <cell r="B32">
            <v>28.720833333333335</v>
          </cell>
          <cell r="C32">
            <v>35.4</v>
          </cell>
          <cell r="D32">
            <v>21.8</v>
          </cell>
          <cell r="E32">
            <v>54.583333333333336</v>
          </cell>
          <cell r="F32">
            <v>85</v>
          </cell>
          <cell r="G32">
            <v>30</v>
          </cell>
          <cell r="H32">
            <v>9.7200000000000006</v>
          </cell>
          <cell r="I32" t="str">
            <v>NE</v>
          </cell>
          <cell r="J32">
            <v>26.64</v>
          </cell>
          <cell r="K32">
            <v>0</v>
          </cell>
        </row>
        <row r="33">
          <cell r="B33">
            <v>28.979166666666671</v>
          </cell>
          <cell r="C33">
            <v>36.1</v>
          </cell>
          <cell r="D33">
            <v>22.7</v>
          </cell>
          <cell r="E33">
            <v>56.875</v>
          </cell>
          <cell r="F33">
            <v>83</v>
          </cell>
          <cell r="G33">
            <v>29</v>
          </cell>
          <cell r="H33">
            <v>25.56</v>
          </cell>
          <cell r="I33" t="str">
            <v>SE</v>
          </cell>
          <cell r="J33">
            <v>55.800000000000004</v>
          </cell>
          <cell r="K33">
            <v>0</v>
          </cell>
        </row>
        <row r="34">
          <cell r="B34">
            <v>25.758333333333329</v>
          </cell>
          <cell r="C34">
            <v>35.1</v>
          </cell>
          <cell r="D34">
            <v>19.399999999999999</v>
          </cell>
          <cell r="E34">
            <v>69.708333333333329</v>
          </cell>
          <cell r="F34">
            <v>91</v>
          </cell>
          <cell r="G34">
            <v>40</v>
          </cell>
          <cell r="H34">
            <v>20.16</v>
          </cell>
          <cell r="I34" t="str">
            <v>SE</v>
          </cell>
          <cell r="J34">
            <v>54</v>
          </cell>
          <cell r="K34">
            <v>6</v>
          </cell>
        </row>
        <row r="35">
          <cell r="I35" t="str">
            <v>NO</v>
          </cell>
        </row>
      </sheetData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25.012500000000003</v>
          </cell>
          <cell r="C5">
            <v>31.9</v>
          </cell>
          <cell r="D5">
            <v>22.2</v>
          </cell>
          <cell r="E5">
            <v>74.458333333333329</v>
          </cell>
          <cell r="F5">
            <v>93</v>
          </cell>
          <cell r="G5">
            <v>45</v>
          </cell>
          <cell r="H5">
            <v>23.400000000000002</v>
          </cell>
          <cell r="I5" t="str">
            <v>NE</v>
          </cell>
          <cell r="J5">
            <v>41.4</v>
          </cell>
          <cell r="K5">
            <v>4.8000000000000007</v>
          </cell>
        </row>
        <row r="6">
          <cell r="B6">
            <v>23.787499999999998</v>
          </cell>
          <cell r="C6">
            <v>31.2</v>
          </cell>
          <cell r="D6">
            <v>21.4</v>
          </cell>
          <cell r="E6">
            <v>83.708333333333329</v>
          </cell>
          <cell r="F6">
            <v>95</v>
          </cell>
          <cell r="G6">
            <v>49</v>
          </cell>
          <cell r="H6">
            <v>18.36</v>
          </cell>
          <cell r="I6" t="str">
            <v>L</v>
          </cell>
          <cell r="J6">
            <v>42.84</v>
          </cell>
          <cell r="K6">
            <v>8</v>
          </cell>
        </row>
        <row r="7">
          <cell r="B7">
            <v>24.049999999999994</v>
          </cell>
          <cell r="C7">
            <v>29.7</v>
          </cell>
          <cell r="D7">
            <v>21.1</v>
          </cell>
          <cell r="E7">
            <v>82</v>
          </cell>
          <cell r="F7">
            <v>96</v>
          </cell>
          <cell r="G7">
            <v>55</v>
          </cell>
          <cell r="H7">
            <v>20.16</v>
          </cell>
          <cell r="I7" t="str">
            <v>SO</v>
          </cell>
          <cell r="J7">
            <v>30.240000000000002</v>
          </cell>
          <cell r="K7">
            <v>0.2</v>
          </cell>
        </row>
        <row r="8">
          <cell r="B8">
            <v>23.904166666666665</v>
          </cell>
          <cell r="C8">
            <v>29.2</v>
          </cell>
          <cell r="D8">
            <v>21.6</v>
          </cell>
          <cell r="E8">
            <v>86</v>
          </cell>
          <cell r="F8">
            <v>97</v>
          </cell>
          <cell r="G8">
            <v>63</v>
          </cell>
          <cell r="H8">
            <v>22.68</v>
          </cell>
          <cell r="I8" t="str">
            <v>SO</v>
          </cell>
          <cell r="J8">
            <v>39.24</v>
          </cell>
          <cell r="K8">
            <v>2</v>
          </cell>
        </row>
        <row r="9">
          <cell r="B9">
            <v>24.574999999999989</v>
          </cell>
          <cell r="C9">
            <v>30.2</v>
          </cell>
          <cell r="D9">
            <v>20.6</v>
          </cell>
          <cell r="E9">
            <v>76.458333333333329</v>
          </cell>
          <cell r="F9">
            <v>97</v>
          </cell>
          <cell r="G9">
            <v>39</v>
          </cell>
          <cell r="H9">
            <v>18</v>
          </cell>
          <cell r="I9" t="str">
            <v>S</v>
          </cell>
          <cell r="J9">
            <v>27</v>
          </cell>
          <cell r="K9">
            <v>0</v>
          </cell>
        </row>
        <row r="10">
          <cell r="B10">
            <v>23.670833333333334</v>
          </cell>
          <cell r="C10">
            <v>32.1</v>
          </cell>
          <cell r="D10">
            <v>18.600000000000001</v>
          </cell>
          <cell r="E10">
            <v>70.416666666666671</v>
          </cell>
          <cell r="F10">
            <v>93</v>
          </cell>
          <cell r="G10">
            <v>38</v>
          </cell>
          <cell r="H10">
            <v>19.079999999999998</v>
          </cell>
          <cell r="I10" t="str">
            <v>NE</v>
          </cell>
          <cell r="J10">
            <v>48.96</v>
          </cell>
          <cell r="K10">
            <v>13.399999999999999</v>
          </cell>
        </row>
        <row r="11">
          <cell r="B11">
            <v>24.754166666666663</v>
          </cell>
          <cell r="C11">
            <v>30.7</v>
          </cell>
          <cell r="D11">
            <v>19.7</v>
          </cell>
          <cell r="E11">
            <v>70.125</v>
          </cell>
          <cell r="F11">
            <v>91</v>
          </cell>
          <cell r="G11">
            <v>40</v>
          </cell>
          <cell r="H11">
            <v>20.16</v>
          </cell>
          <cell r="I11" t="str">
            <v>NE</v>
          </cell>
          <cell r="J11">
            <v>36</v>
          </cell>
          <cell r="K11">
            <v>0</v>
          </cell>
        </row>
        <row r="12">
          <cell r="B12">
            <v>26.495833333333334</v>
          </cell>
          <cell r="C12">
            <v>33.5</v>
          </cell>
          <cell r="D12">
            <v>21.5</v>
          </cell>
          <cell r="E12">
            <v>67</v>
          </cell>
          <cell r="F12">
            <v>89</v>
          </cell>
          <cell r="G12">
            <v>38</v>
          </cell>
          <cell r="H12">
            <v>19.440000000000001</v>
          </cell>
          <cell r="I12" t="str">
            <v>NE</v>
          </cell>
          <cell r="J12">
            <v>30.6</v>
          </cell>
          <cell r="K12">
            <v>0</v>
          </cell>
        </row>
        <row r="13">
          <cell r="B13">
            <v>27.7</v>
          </cell>
          <cell r="C13">
            <v>34.5</v>
          </cell>
          <cell r="D13">
            <v>22.2</v>
          </cell>
          <cell r="E13">
            <v>61</v>
          </cell>
          <cell r="F13">
            <v>86</v>
          </cell>
          <cell r="G13">
            <v>33</v>
          </cell>
          <cell r="H13">
            <v>25.56</v>
          </cell>
          <cell r="I13" t="str">
            <v>NO</v>
          </cell>
          <cell r="J13">
            <v>48.96</v>
          </cell>
          <cell r="K13">
            <v>0</v>
          </cell>
        </row>
        <row r="14">
          <cell r="B14">
            <v>28.837500000000006</v>
          </cell>
          <cell r="C14">
            <v>36</v>
          </cell>
          <cell r="D14">
            <v>22.8</v>
          </cell>
          <cell r="E14">
            <v>55.916666666666664</v>
          </cell>
          <cell r="F14">
            <v>80</v>
          </cell>
          <cell r="G14">
            <v>33</v>
          </cell>
          <cell r="H14">
            <v>20.52</v>
          </cell>
          <cell r="I14" t="str">
            <v>NO</v>
          </cell>
          <cell r="J14">
            <v>39.24</v>
          </cell>
          <cell r="K14">
            <v>0</v>
          </cell>
        </row>
        <row r="15">
          <cell r="B15">
            <v>28.0625</v>
          </cell>
          <cell r="C15">
            <v>35.4</v>
          </cell>
          <cell r="D15">
            <v>20.399999999999999</v>
          </cell>
          <cell r="E15">
            <v>63.833333333333336</v>
          </cell>
          <cell r="F15">
            <v>95</v>
          </cell>
          <cell r="G15">
            <v>37</v>
          </cell>
          <cell r="H15">
            <v>37.800000000000004</v>
          </cell>
          <cell r="I15" t="str">
            <v>NE</v>
          </cell>
          <cell r="J15">
            <v>73.8</v>
          </cell>
          <cell r="K15">
            <v>25.200000000000003</v>
          </cell>
        </row>
        <row r="16">
          <cell r="C16">
            <v>26.6</v>
          </cell>
          <cell r="D16">
            <v>20.3</v>
          </cell>
          <cell r="F16">
            <v>96</v>
          </cell>
          <cell r="G16">
            <v>67</v>
          </cell>
          <cell r="H16">
            <v>29.880000000000003</v>
          </cell>
          <cell r="I16" t="str">
            <v>NE</v>
          </cell>
          <cell r="J16">
            <v>44.64</v>
          </cell>
          <cell r="K16">
            <v>0.4</v>
          </cell>
        </row>
        <row r="17">
          <cell r="B17">
            <v>25.162499999999998</v>
          </cell>
          <cell r="C17">
            <v>33</v>
          </cell>
          <cell r="D17">
            <v>19.5</v>
          </cell>
          <cell r="E17">
            <v>73.458333333333329</v>
          </cell>
          <cell r="F17">
            <v>95</v>
          </cell>
          <cell r="G17">
            <v>44</v>
          </cell>
          <cell r="H17">
            <v>16.2</v>
          </cell>
          <cell r="I17" t="str">
            <v>SE</v>
          </cell>
          <cell r="J17">
            <v>28.44</v>
          </cell>
          <cell r="K17">
            <v>0</v>
          </cell>
        </row>
        <row r="18">
          <cell r="B18">
            <v>27.395833333333339</v>
          </cell>
          <cell r="C18">
            <v>35.799999999999997</v>
          </cell>
          <cell r="D18">
            <v>21.3</v>
          </cell>
          <cell r="E18">
            <v>63.208333333333336</v>
          </cell>
          <cell r="F18">
            <v>87</v>
          </cell>
          <cell r="G18">
            <v>30</v>
          </cell>
          <cell r="H18">
            <v>27.720000000000002</v>
          </cell>
          <cell r="I18" t="str">
            <v>L</v>
          </cell>
          <cell r="J18">
            <v>62.28</v>
          </cell>
          <cell r="K18">
            <v>2.8000000000000003</v>
          </cell>
        </row>
        <row r="19">
          <cell r="B19">
            <v>26.495833333333326</v>
          </cell>
          <cell r="C19">
            <v>33.299999999999997</v>
          </cell>
          <cell r="D19">
            <v>21.5</v>
          </cell>
          <cell r="E19">
            <v>69.916666666666671</v>
          </cell>
          <cell r="F19">
            <v>90</v>
          </cell>
          <cell r="G19">
            <v>45</v>
          </cell>
          <cell r="H19">
            <v>30.6</v>
          </cell>
          <cell r="I19" t="str">
            <v>N</v>
          </cell>
          <cell r="J19">
            <v>59.760000000000005</v>
          </cell>
          <cell r="K19">
            <v>45.000000000000007</v>
          </cell>
        </row>
        <row r="20">
          <cell r="B20">
            <v>23.820833333333326</v>
          </cell>
          <cell r="C20">
            <v>30.5</v>
          </cell>
          <cell r="D20">
            <v>21.1</v>
          </cell>
          <cell r="E20">
            <v>81.75</v>
          </cell>
          <cell r="F20">
            <v>93</v>
          </cell>
          <cell r="G20">
            <v>55</v>
          </cell>
          <cell r="H20">
            <v>24.12</v>
          </cell>
          <cell r="I20" t="str">
            <v>NE</v>
          </cell>
          <cell r="J20">
            <v>41.04</v>
          </cell>
          <cell r="K20">
            <v>1</v>
          </cell>
        </row>
        <row r="21">
          <cell r="B21">
            <v>23.729166666666668</v>
          </cell>
          <cell r="C21">
            <v>30.2</v>
          </cell>
          <cell r="D21">
            <v>18.8</v>
          </cell>
          <cell r="E21">
            <v>79.625</v>
          </cell>
          <cell r="F21">
            <v>96</v>
          </cell>
          <cell r="G21">
            <v>52</v>
          </cell>
          <cell r="H21">
            <v>20.88</v>
          </cell>
          <cell r="I21" t="str">
            <v>L</v>
          </cell>
          <cell r="J21">
            <v>31.319999999999997</v>
          </cell>
          <cell r="K21">
            <v>0</v>
          </cell>
        </row>
        <row r="22">
          <cell r="B22">
            <v>26.458333333333339</v>
          </cell>
          <cell r="C22">
            <v>32.299999999999997</v>
          </cell>
          <cell r="D22">
            <v>22.1</v>
          </cell>
          <cell r="E22">
            <v>69.291666666666671</v>
          </cell>
          <cell r="F22">
            <v>88</v>
          </cell>
          <cell r="G22">
            <v>45</v>
          </cell>
          <cell r="H22">
            <v>20.88</v>
          </cell>
          <cell r="I22" t="str">
            <v>N</v>
          </cell>
          <cell r="J22">
            <v>36.72</v>
          </cell>
          <cell r="K22">
            <v>0</v>
          </cell>
        </row>
        <row r="23">
          <cell r="B23">
            <v>27.612499999999997</v>
          </cell>
          <cell r="C23">
            <v>33.5</v>
          </cell>
          <cell r="D23">
            <v>22.2</v>
          </cell>
          <cell r="E23">
            <v>61.166666666666664</v>
          </cell>
          <cell r="F23">
            <v>83</v>
          </cell>
          <cell r="G23">
            <v>37</v>
          </cell>
          <cell r="H23">
            <v>23.400000000000002</v>
          </cell>
          <cell r="I23" t="str">
            <v>NE</v>
          </cell>
          <cell r="J23">
            <v>38.519999999999996</v>
          </cell>
          <cell r="K23">
            <v>0</v>
          </cell>
        </row>
        <row r="24">
          <cell r="B24">
            <v>25.695833333333329</v>
          </cell>
          <cell r="C24">
            <v>32.700000000000003</v>
          </cell>
          <cell r="D24">
            <v>21.4</v>
          </cell>
          <cell r="E24">
            <v>71.041666666666671</v>
          </cell>
          <cell r="F24">
            <v>93</v>
          </cell>
          <cell r="G24">
            <v>46</v>
          </cell>
          <cell r="H24">
            <v>23.040000000000003</v>
          </cell>
          <cell r="I24" t="str">
            <v>NE</v>
          </cell>
          <cell r="J24">
            <v>40.680000000000007</v>
          </cell>
          <cell r="K24">
            <v>19</v>
          </cell>
        </row>
        <row r="25">
          <cell r="B25">
            <v>22.704166666666666</v>
          </cell>
          <cell r="C25">
            <v>25.5</v>
          </cell>
          <cell r="D25">
            <v>20.9</v>
          </cell>
          <cell r="E25">
            <v>86.125</v>
          </cell>
          <cell r="F25">
            <v>95</v>
          </cell>
          <cell r="G25">
            <v>65</v>
          </cell>
          <cell r="H25">
            <v>20.16</v>
          </cell>
          <cell r="I25" t="str">
            <v>O</v>
          </cell>
          <cell r="J25">
            <v>32.4</v>
          </cell>
          <cell r="K25">
            <v>2.8</v>
          </cell>
        </row>
        <row r="26">
          <cell r="B26">
            <v>23.766666666666666</v>
          </cell>
          <cell r="C26">
            <v>30</v>
          </cell>
          <cell r="D26">
            <v>20.5</v>
          </cell>
          <cell r="E26">
            <v>80.208333333333329</v>
          </cell>
          <cell r="F26">
            <v>94</v>
          </cell>
          <cell r="G26">
            <v>53</v>
          </cell>
          <cell r="H26">
            <v>26.28</v>
          </cell>
          <cell r="I26" t="str">
            <v>L</v>
          </cell>
          <cell r="J26">
            <v>44.28</v>
          </cell>
          <cell r="K26">
            <v>0.2</v>
          </cell>
        </row>
        <row r="27">
          <cell r="B27">
            <v>24.316666666666666</v>
          </cell>
          <cell r="C27">
            <v>30.6</v>
          </cell>
          <cell r="D27">
            <v>20.7</v>
          </cell>
          <cell r="E27">
            <v>80</v>
          </cell>
          <cell r="F27">
            <v>92</v>
          </cell>
          <cell r="G27">
            <v>54</v>
          </cell>
          <cell r="H27">
            <v>15.840000000000002</v>
          </cell>
          <cell r="I27" t="str">
            <v>L</v>
          </cell>
          <cell r="J27">
            <v>45.36</v>
          </cell>
          <cell r="K27">
            <v>7.2</v>
          </cell>
        </row>
        <row r="28">
          <cell r="B28">
            <v>22.041666666666668</v>
          </cell>
          <cell r="C28">
            <v>23.7</v>
          </cell>
          <cell r="D28">
            <v>21</v>
          </cell>
          <cell r="E28">
            <v>89.791666666666671</v>
          </cell>
          <cell r="F28">
            <v>96</v>
          </cell>
          <cell r="G28">
            <v>81</v>
          </cell>
          <cell r="H28">
            <v>17.64</v>
          </cell>
          <cell r="I28" t="str">
            <v>NE</v>
          </cell>
          <cell r="J28">
            <v>27.36</v>
          </cell>
          <cell r="K28">
            <v>11.000000000000002</v>
          </cell>
        </row>
        <row r="29">
          <cell r="B29">
            <v>23.162499999999998</v>
          </cell>
          <cell r="C29">
            <v>28.6</v>
          </cell>
          <cell r="D29">
            <v>20.6</v>
          </cell>
          <cell r="E29">
            <v>85.75</v>
          </cell>
          <cell r="F29">
            <v>95</v>
          </cell>
          <cell r="G29">
            <v>61</v>
          </cell>
          <cell r="H29">
            <v>24.12</v>
          </cell>
          <cell r="I29" t="str">
            <v>NE</v>
          </cell>
          <cell r="J29">
            <v>38.159999999999997</v>
          </cell>
          <cell r="K29">
            <v>4</v>
          </cell>
        </row>
        <row r="30">
          <cell r="B30">
            <v>24.458333333333339</v>
          </cell>
          <cell r="C30">
            <v>30.6</v>
          </cell>
          <cell r="D30">
            <v>20.399999999999999</v>
          </cell>
          <cell r="E30">
            <v>79.541666666666671</v>
          </cell>
          <cell r="F30">
            <v>95</v>
          </cell>
          <cell r="G30">
            <v>52</v>
          </cell>
          <cell r="H30">
            <v>15.48</v>
          </cell>
          <cell r="I30" t="str">
            <v>NE</v>
          </cell>
          <cell r="J30">
            <v>28.44</v>
          </cell>
          <cell r="K30">
            <v>0.4</v>
          </cell>
        </row>
        <row r="31">
          <cell r="B31">
            <v>26.570833333333336</v>
          </cell>
          <cell r="C31">
            <v>33.700000000000003</v>
          </cell>
          <cell r="D31">
            <v>21.5</v>
          </cell>
          <cell r="E31">
            <v>70.625</v>
          </cell>
          <cell r="F31">
            <v>92</v>
          </cell>
          <cell r="G31">
            <v>38</v>
          </cell>
          <cell r="H31">
            <v>16.920000000000002</v>
          </cell>
          <cell r="I31" t="str">
            <v>NE</v>
          </cell>
          <cell r="J31">
            <v>31.680000000000003</v>
          </cell>
          <cell r="K31">
            <v>0</v>
          </cell>
        </row>
        <row r="32">
          <cell r="B32">
            <v>27.604166666666668</v>
          </cell>
          <cell r="C32">
            <v>34.200000000000003</v>
          </cell>
          <cell r="D32">
            <v>22.6</v>
          </cell>
          <cell r="E32">
            <v>64.208333333333329</v>
          </cell>
          <cell r="F32">
            <v>87</v>
          </cell>
          <cell r="G32">
            <v>34</v>
          </cell>
          <cell r="H32">
            <v>20.52</v>
          </cell>
          <cell r="I32" t="str">
            <v>SE</v>
          </cell>
          <cell r="J32">
            <v>32.76</v>
          </cell>
          <cell r="K32">
            <v>0</v>
          </cell>
        </row>
        <row r="33">
          <cell r="B33">
            <v>27.716666666666669</v>
          </cell>
          <cell r="C33">
            <v>34.5</v>
          </cell>
          <cell r="D33">
            <v>20.100000000000001</v>
          </cell>
          <cell r="E33">
            <v>64.166666666666671</v>
          </cell>
          <cell r="F33">
            <v>96</v>
          </cell>
          <cell r="G33">
            <v>34</v>
          </cell>
          <cell r="H33">
            <v>16.920000000000002</v>
          </cell>
          <cell r="I33" t="str">
            <v>NE</v>
          </cell>
          <cell r="J33">
            <v>75.239999999999995</v>
          </cell>
          <cell r="K33">
            <v>23</v>
          </cell>
        </row>
        <row r="34">
          <cell r="B34">
            <v>24.987499999999997</v>
          </cell>
          <cell r="C34">
            <v>31.3</v>
          </cell>
          <cell r="D34">
            <v>22.1</v>
          </cell>
          <cell r="E34">
            <v>78.75</v>
          </cell>
          <cell r="F34">
            <v>92</v>
          </cell>
          <cell r="G34">
            <v>57</v>
          </cell>
          <cell r="H34">
            <v>21.96</v>
          </cell>
          <cell r="I34" t="str">
            <v>NE</v>
          </cell>
          <cell r="J34">
            <v>38.519999999999996</v>
          </cell>
          <cell r="K34">
            <v>9.6</v>
          </cell>
        </row>
        <row r="35">
          <cell r="I35" t="str">
            <v>NE</v>
          </cell>
        </row>
      </sheetData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28.058333333333337</v>
          </cell>
          <cell r="C5">
            <v>34.299999999999997</v>
          </cell>
          <cell r="D5">
            <v>22.4</v>
          </cell>
          <cell r="E5">
            <v>58.041666666666664</v>
          </cell>
          <cell r="F5">
            <v>82</v>
          </cell>
          <cell r="G5">
            <v>35</v>
          </cell>
          <cell r="H5">
            <v>15.840000000000002</v>
          </cell>
          <cell r="I5" t="str">
            <v>L</v>
          </cell>
          <cell r="J5">
            <v>45.36</v>
          </cell>
          <cell r="K5">
            <v>0</v>
          </cell>
        </row>
        <row r="6">
          <cell r="B6">
            <v>28.754166666666674</v>
          </cell>
          <cell r="C6">
            <v>35.1</v>
          </cell>
          <cell r="D6">
            <v>23.4</v>
          </cell>
          <cell r="E6">
            <v>57.833333333333336</v>
          </cell>
          <cell r="F6">
            <v>78</v>
          </cell>
          <cell r="G6">
            <v>40</v>
          </cell>
          <cell r="H6">
            <v>11.520000000000001</v>
          </cell>
          <cell r="I6" t="str">
            <v>NE</v>
          </cell>
          <cell r="J6">
            <v>29.880000000000003</v>
          </cell>
          <cell r="K6">
            <v>0</v>
          </cell>
        </row>
        <row r="7">
          <cell r="B7">
            <v>25.712500000000002</v>
          </cell>
          <cell r="C7">
            <v>30.4</v>
          </cell>
          <cell r="D7">
            <v>21.9</v>
          </cell>
          <cell r="E7">
            <v>76.166666666666671</v>
          </cell>
          <cell r="F7">
            <v>96</v>
          </cell>
          <cell r="G7">
            <v>49</v>
          </cell>
          <cell r="H7">
            <v>11.16</v>
          </cell>
          <cell r="I7" t="str">
            <v>N</v>
          </cell>
          <cell r="J7">
            <v>28.8</v>
          </cell>
          <cell r="K7">
            <v>48.400000000000006</v>
          </cell>
        </row>
        <row r="8">
          <cell r="B8">
            <v>24.279166666666665</v>
          </cell>
          <cell r="C8">
            <v>28.3</v>
          </cell>
          <cell r="D8">
            <v>22.4</v>
          </cell>
          <cell r="E8">
            <v>81.416666666666671</v>
          </cell>
          <cell r="F8">
            <v>93</v>
          </cell>
          <cell r="G8">
            <v>60</v>
          </cell>
          <cell r="H8">
            <v>11.16</v>
          </cell>
          <cell r="I8" t="str">
            <v>SO</v>
          </cell>
          <cell r="J8">
            <v>25.56</v>
          </cell>
          <cell r="K8">
            <v>4</v>
          </cell>
        </row>
        <row r="9">
          <cell r="B9">
            <v>24.745833333333334</v>
          </cell>
          <cell r="C9">
            <v>30.5</v>
          </cell>
          <cell r="D9">
            <v>21</v>
          </cell>
          <cell r="E9">
            <v>67.083333333333329</v>
          </cell>
          <cell r="F9">
            <v>87</v>
          </cell>
          <cell r="G9">
            <v>47</v>
          </cell>
          <cell r="H9">
            <v>11.879999999999999</v>
          </cell>
          <cell r="I9" t="str">
            <v>SE</v>
          </cell>
          <cell r="J9">
            <v>28.08</v>
          </cell>
          <cell r="K9">
            <v>0</v>
          </cell>
        </row>
        <row r="10">
          <cell r="B10">
            <v>23.729166666666657</v>
          </cell>
          <cell r="C10">
            <v>29.9</v>
          </cell>
          <cell r="D10">
            <v>20.8</v>
          </cell>
          <cell r="E10">
            <v>66.666666666666671</v>
          </cell>
          <cell r="F10">
            <v>80</v>
          </cell>
          <cell r="G10">
            <v>44</v>
          </cell>
          <cell r="H10">
            <v>14.76</v>
          </cell>
          <cell r="I10" t="str">
            <v>SE</v>
          </cell>
          <cell r="J10">
            <v>34.200000000000003</v>
          </cell>
          <cell r="K10">
            <v>0</v>
          </cell>
        </row>
        <row r="11">
          <cell r="B11">
            <v>23.570833333333329</v>
          </cell>
          <cell r="C11">
            <v>31.9</v>
          </cell>
          <cell r="D11">
            <v>17.2</v>
          </cell>
          <cell r="E11">
            <v>67.708333333333329</v>
          </cell>
          <cell r="F11">
            <v>89</v>
          </cell>
          <cell r="G11">
            <v>39</v>
          </cell>
          <cell r="H11">
            <v>11.879999999999999</v>
          </cell>
          <cell r="I11" t="str">
            <v>SE</v>
          </cell>
          <cell r="J11">
            <v>30.96</v>
          </cell>
          <cell r="K11">
            <v>0</v>
          </cell>
        </row>
        <row r="12">
          <cell r="B12">
            <v>26.304166666666671</v>
          </cell>
          <cell r="C12">
            <v>33.6</v>
          </cell>
          <cell r="D12">
            <v>20.5</v>
          </cell>
          <cell r="E12">
            <v>62.875</v>
          </cell>
          <cell r="F12">
            <v>87</v>
          </cell>
          <cell r="G12">
            <v>29</v>
          </cell>
          <cell r="H12">
            <v>9.7200000000000006</v>
          </cell>
          <cell r="I12" t="str">
            <v>L</v>
          </cell>
          <cell r="J12">
            <v>29.52</v>
          </cell>
          <cell r="K12">
            <v>0</v>
          </cell>
        </row>
        <row r="13">
          <cell r="B13">
            <v>29.0625</v>
          </cell>
          <cell r="C13">
            <v>35.9</v>
          </cell>
          <cell r="D13">
            <v>22.8</v>
          </cell>
          <cell r="E13">
            <v>52.875</v>
          </cell>
          <cell r="F13">
            <v>79</v>
          </cell>
          <cell r="G13">
            <v>32</v>
          </cell>
          <cell r="H13">
            <v>11.520000000000001</v>
          </cell>
          <cell r="I13" t="str">
            <v>L</v>
          </cell>
          <cell r="J13">
            <v>28.8</v>
          </cell>
          <cell r="K13">
            <v>0</v>
          </cell>
        </row>
        <row r="14">
          <cell r="B14">
            <v>30.945833333333329</v>
          </cell>
          <cell r="C14">
            <v>36.5</v>
          </cell>
          <cell r="D14">
            <v>26.3</v>
          </cell>
          <cell r="E14">
            <v>50.5</v>
          </cell>
          <cell r="F14">
            <v>70</v>
          </cell>
          <cell r="G14">
            <v>31</v>
          </cell>
          <cell r="H14">
            <v>13.32</v>
          </cell>
          <cell r="I14" t="str">
            <v>N</v>
          </cell>
          <cell r="J14">
            <v>32.4</v>
          </cell>
          <cell r="K14">
            <v>0</v>
          </cell>
        </row>
        <row r="15">
          <cell r="B15">
            <v>29.045833333333331</v>
          </cell>
          <cell r="C15">
            <v>37.9</v>
          </cell>
          <cell r="D15">
            <v>20.7</v>
          </cell>
          <cell r="E15">
            <v>63.166666666666664</v>
          </cell>
          <cell r="F15">
            <v>90</v>
          </cell>
          <cell r="G15">
            <v>32</v>
          </cell>
          <cell r="H15">
            <v>18</v>
          </cell>
          <cell r="I15" t="str">
            <v>N</v>
          </cell>
          <cell r="J15">
            <v>85.32</v>
          </cell>
          <cell r="K15">
            <v>13.6</v>
          </cell>
        </row>
        <row r="16">
          <cell r="C16">
            <v>31.5</v>
          </cell>
          <cell r="D16">
            <v>22.8</v>
          </cell>
          <cell r="F16">
            <v>87</v>
          </cell>
          <cell r="G16">
            <v>55</v>
          </cell>
          <cell r="H16">
            <v>12.6</v>
          </cell>
          <cell r="I16" t="str">
            <v>SO</v>
          </cell>
          <cell r="J16">
            <v>28.08</v>
          </cell>
          <cell r="K16">
            <v>0</v>
          </cell>
        </row>
        <row r="17">
          <cell r="B17">
            <v>28.299999999999997</v>
          </cell>
          <cell r="C17">
            <v>34.9</v>
          </cell>
          <cell r="D17">
            <v>22.8</v>
          </cell>
          <cell r="E17">
            <v>53.541666666666664</v>
          </cell>
          <cell r="F17">
            <v>76</v>
          </cell>
          <cell r="G17">
            <v>26</v>
          </cell>
          <cell r="H17">
            <v>9.7200000000000006</v>
          </cell>
          <cell r="I17" t="str">
            <v>S</v>
          </cell>
          <cell r="J17">
            <v>23.759999999999998</v>
          </cell>
          <cell r="K17">
            <v>0</v>
          </cell>
        </row>
        <row r="18">
          <cell r="B18">
            <v>28.383333333333336</v>
          </cell>
          <cell r="C18">
            <v>35.4</v>
          </cell>
          <cell r="D18">
            <v>21.1</v>
          </cell>
          <cell r="E18">
            <v>45.958333333333336</v>
          </cell>
          <cell r="F18">
            <v>58</v>
          </cell>
          <cell r="G18">
            <v>32</v>
          </cell>
          <cell r="H18">
            <v>10.8</v>
          </cell>
          <cell r="I18" t="str">
            <v>SE</v>
          </cell>
          <cell r="J18">
            <v>35.28</v>
          </cell>
          <cell r="K18">
            <v>0</v>
          </cell>
        </row>
        <row r="19">
          <cell r="B19">
            <v>30.225000000000005</v>
          </cell>
          <cell r="C19">
            <v>36.700000000000003</v>
          </cell>
          <cell r="D19">
            <v>24.1</v>
          </cell>
          <cell r="E19">
            <v>50.625</v>
          </cell>
          <cell r="F19">
            <v>71</v>
          </cell>
          <cell r="G19">
            <v>30</v>
          </cell>
          <cell r="H19">
            <v>16.920000000000002</v>
          </cell>
          <cell r="I19" t="str">
            <v>NE</v>
          </cell>
          <cell r="J19">
            <v>39.24</v>
          </cell>
          <cell r="K19">
            <v>0</v>
          </cell>
        </row>
        <row r="20">
          <cell r="B20">
            <v>27.545833333333331</v>
          </cell>
          <cell r="C20">
            <v>31.9</v>
          </cell>
          <cell r="D20">
            <v>24.1</v>
          </cell>
          <cell r="E20">
            <v>61.083333333333336</v>
          </cell>
          <cell r="F20">
            <v>73</v>
          </cell>
          <cell r="G20">
            <v>44</v>
          </cell>
          <cell r="H20">
            <v>14.04</v>
          </cell>
          <cell r="I20" t="str">
            <v>N</v>
          </cell>
          <cell r="J20">
            <v>34.56</v>
          </cell>
          <cell r="K20">
            <v>0</v>
          </cell>
        </row>
        <row r="21">
          <cell r="B21">
            <v>26.283333333333335</v>
          </cell>
          <cell r="C21">
            <v>33.6</v>
          </cell>
          <cell r="D21">
            <v>21.7</v>
          </cell>
          <cell r="E21">
            <v>66.708333333333329</v>
          </cell>
          <cell r="F21">
            <v>89</v>
          </cell>
          <cell r="G21">
            <v>37</v>
          </cell>
          <cell r="H21">
            <v>11.879999999999999</v>
          </cell>
          <cell r="I21" t="str">
            <v>NE</v>
          </cell>
          <cell r="J21">
            <v>37.440000000000005</v>
          </cell>
          <cell r="K21">
            <v>0</v>
          </cell>
        </row>
        <row r="22">
          <cell r="B22">
            <v>27.920833333333334</v>
          </cell>
          <cell r="C22">
            <v>35.299999999999997</v>
          </cell>
          <cell r="D22">
            <v>22.6</v>
          </cell>
          <cell r="E22">
            <v>62.916666666666664</v>
          </cell>
          <cell r="F22">
            <v>84</v>
          </cell>
          <cell r="G22">
            <v>36</v>
          </cell>
          <cell r="H22">
            <v>13.68</v>
          </cell>
          <cell r="I22" t="str">
            <v>NE</v>
          </cell>
          <cell r="J22">
            <v>36.72</v>
          </cell>
          <cell r="K22">
            <v>0</v>
          </cell>
        </row>
        <row r="23">
          <cell r="B23">
            <v>28.820833333333326</v>
          </cell>
          <cell r="C23">
            <v>36</v>
          </cell>
          <cell r="D23">
            <v>23.8</v>
          </cell>
          <cell r="E23">
            <v>54.875</v>
          </cell>
          <cell r="F23">
            <v>80</v>
          </cell>
          <cell r="G23">
            <v>31</v>
          </cell>
          <cell r="H23">
            <v>22.68</v>
          </cell>
          <cell r="I23" t="str">
            <v>NE</v>
          </cell>
          <cell r="J23">
            <v>46.440000000000005</v>
          </cell>
          <cell r="K23">
            <v>0</v>
          </cell>
        </row>
        <row r="24">
          <cell r="B24">
            <v>27.883333333333329</v>
          </cell>
          <cell r="C24">
            <v>35.700000000000003</v>
          </cell>
          <cell r="D24">
            <v>22.9</v>
          </cell>
          <cell r="E24">
            <v>63.291666666666664</v>
          </cell>
          <cell r="F24">
            <v>91</v>
          </cell>
          <cell r="G24">
            <v>28</v>
          </cell>
          <cell r="H24">
            <v>15.840000000000002</v>
          </cell>
          <cell r="I24" t="str">
            <v>NE</v>
          </cell>
          <cell r="J24">
            <v>43.2</v>
          </cell>
          <cell r="K24">
            <v>7.2</v>
          </cell>
        </row>
        <row r="25">
          <cell r="B25">
            <v>26.474999999999998</v>
          </cell>
          <cell r="C25">
            <v>33.799999999999997</v>
          </cell>
          <cell r="D25">
            <v>23.3</v>
          </cell>
          <cell r="E25">
            <v>73.375</v>
          </cell>
          <cell r="F25">
            <v>89</v>
          </cell>
          <cell r="G25">
            <v>39</v>
          </cell>
          <cell r="H25">
            <v>14.76</v>
          </cell>
          <cell r="I25" t="str">
            <v>SO</v>
          </cell>
          <cell r="J25">
            <v>37.440000000000005</v>
          </cell>
          <cell r="K25">
            <v>0.2</v>
          </cell>
        </row>
        <row r="26">
          <cell r="B26">
            <v>24.195833333333336</v>
          </cell>
          <cell r="C26">
            <v>30.1</v>
          </cell>
          <cell r="D26">
            <v>21.5</v>
          </cell>
          <cell r="E26">
            <v>83.625</v>
          </cell>
          <cell r="F26">
            <v>94</v>
          </cell>
          <cell r="G26">
            <v>56</v>
          </cell>
          <cell r="H26">
            <v>12.96</v>
          </cell>
          <cell r="I26" t="str">
            <v>N</v>
          </cell>
          <cell r="J26">
            <v>30.96</v>
          </cell>
          <cell r="K26">
            <v>9.7999999999999989</v>
          </cell>
        </row>
        <row r="27">
          <cell r="B27">
            <v>24.166666666666661</v>
          </cell>
          <cell r="C27">
            <v>30.9</v>
          </cell>
          <cell r="D27">
            <v>20.5</v>
          </cell>
          <cell r="E27">
            <v>77.5</v>
          </cell>
          <cell r="F27">
            <v>92</v>
          </cell>
          <cell r="G27">
            <v>51</v>
          </cell>
          <cell r="H27">
            <v>13.68</v>
          </cell>
          <cell r="I27" t="str">
            <v>SE</v>
          </cell>
          <cell r="J27">
            <v>27</v>
          </cell>
          <cell r="K27">
            <v>0</v>
          </cell>
        </row>
        <row r="28">
          <cell r="B28">
            <v>25.216666666666669</v>
          </cell>
          <cell r="C28">
            <v>33.700000000000003</v>
          </cell>
          <cell r="D28">
            <v>20.6</v>
          </cell>
          <cell r="E28">
            <v>70.791666666666671</v>
          </cell>
          <cell r="F28">
            <v>93</v>
          </cell>
          <cell r="G28">
            <v>40</v>
          </cell>
          <cell r="H28">
            <v>9.3600000000000012</v>
          </cell>
          <cell r="I28" t="str">
            <v>SE</v>
          </cell>
          <cell r="J28">
            <v>24.48</v>
          </cell>
          <cell r="K28">
            <v>14.8</v>
          </cell>
        </row>
        <row r="29">
          <cell r="B29">
            <v>26.362500000000001</v>
          </cell>
          <cell r="C29">
            <v>32.6</v>
          </cell>
          <cell r="D29">
            <v>22</v>
          </cell>
          <cell r="E29">
            <v>71.416666666666671</v>
          </cell>
          <cell r="F29">
            <v>91</v>
          </cell>
          <cell r="G29">
            <v>41</v>
          </cell>
          <cell r="H29">
            <v>17.64</v>
          </cell>
          <cell r="I29" t="str">
            <v>NE</v>
          </cell>
          <cell r="J29">
            <v>48.96</v>
          </cell>
          <cell r="K29">
            <v>1.5999999999999999</v>
          </cell>
        </row>
        <row r="30">
          <cell r="B30">
            <v>26.179166666666664</v>
          </cell>
          <cell r="C30">
            <v>33.4</v>
          </cell>
          <cell r="D30">
            <v>21.2</v>
          </cell>
          <cell r="E30">
            <v>71.291666666666671</v>
          </cell>
          <cell r="F30">
            <v>94</v>
          </cell>
          <cell r="G30">
            <v>36</v>
          </cell>
          <cell r="H30">
            <v>7.9200000000000008</v>
          </cell>
          <cell r="I30" t="str">
            <v>SE</v>
          </cell>
          <cell r="J30">
            <v>20.88</v>
          </cell>
          <cell r="K30">
            <v>0</v>
          </cell>
        </row>
        <row r="31">
          <cell r="B31">
            <v>27.987500000000001</v>
          </cell>
          <cell r="C31">
            <v>36</v>
          </cell>
          <cell r="D31">
            <v>21.5</v>
          </cell>
          <cell r="E31">
            <v>56.916666666666664</v>
          </cell>
          <cell r="F31">
            <v>84</v>
          </cell>
          <cell r="G31">
            <v>30</v>
          </cell>
          <cell r="H31">
            <v>12.24</v>
          </cell>
          <cell r="I31" t="str">
            <v>S</v>
          </cell>
          <cell r="J31">
            <v>38.880000000000003</v>
          </cell>
          <cell r="K31">
            <v>0</v>
          </cell>
        </row>
        <row r="32">
          <cell r="B32">
            <v>29.875000000000004</v>
          </cell>
          <cell r="C32">
            <v>36.9</v>
          </cell>
          <cell r="D32">
            <v>23.1</v>
          </cell>
          <cell r="E32">
            <v>50.25</v>
          </cell>
          <cell r="F32">
            <v>79</v>
          </cell>
          <cell r="G32">
            <v>27</v>
          </cell>
          <cell r="H32">
            <v>6.48</v>
          </cell>
          <cell r="I32" t="str">
            <v>SE</v>
          </cell>
          <cell r="J32">
            <v>21.240000000000002</v>
          </cell>
          <cell r="K32">
            <v>0</v>
          </cell>
        </row>
        <row r="33">
          <cell r="B33">
            <v>29.691666666666663</v>
          </cell>
          <cell r="C33">
            <v>39.299999999999997</v>
          </cell>
          <cell r="D33">
            <v>23.9</v>
          </cell>
          <cell r="E33">
            <v>52.708333333333336</v>
          </cell>
          <cell r="F33">
            <v>83</v>
          </cell>
          <cell r="G33">
            <v>23</v>
          </cell>
          <cell r="H33">
            <v>14.76</v>
          </cell>
          <cell r="I33" t="str">
            <v>S</v>
          </cell>
          <cell r="J33">
            <v>54.36</v>
          </cell>
          <cell r="K33">
            <v>7.6</v>
          </cell>
        </row>
        <row r="34">
          <cell r="B34">
            <v>27.479166666666661</v>
          </cell>
          <cell r="C34">
            <v>34.9</v>
          </cell>
          <cell r="D34">
            <v>22.3</v>
          </cell>
          <cell r="E34">
            <v>66.125</v>
          </cell>
          <cell r="F34">
            <v>87</v>
          </cell>
          <cell r="G34">
            <v>38</v>
          </cell>
          <cell r="H34">
            <v>12.6</v>
          </cell>
          <cell r="I34" t="str">
            <v>NE</v>
          </cell>
          <cell r="J34">
            <v>32.04</v>
          </cell>
          <cell r="K34">
            <v>0.4</v>
          </cell>
        </row>
        <row r="35">
          <cell r="I35" t="str">
            <v>NE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>
        <row r="5">
          <cell r="B5">
            <v>27.620833333333334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27.112500000000001</v>
          </cell>
          <cell r="C5">
            <v>34.9</v>
          </cell>
          <cell r="D5">
            <v>23.4</v>
          </cell>
          <cell r="E5">
            <v>72.916666666666671</v>
          </cell>
          <cell r="F5">
            <v>92</v>
          </cell>
          <cell r="G5">
            <v>46</v>
          </cell>
          <cell r="H5">
            <v>11.879999999999999</v>
          </cell>
          <cell r="I5" t="str">
            <v>SE</v>
          </cell>
          <cell r="J5">
            <v>41.76</v>
          </cell>
          <cell r="K5">
            <v>6.8000000000000007</v>
          </cell>
        </row>
        <row r="6">
          <cell r="B6">
            <v>26.662500000000005</v>
          </cell>
          <cell r="C6">
            <v>33.299999999999997</v>
          </cell>
          <cell r="D6">
            <v>22.7</v>
          </cell>
          <cell r="E6">
            <v>75.541666666666671</v>
          </cell>
          <cell r="F6">
            <v>93</v>
          </cell>
          <cell r="G6">
            <v>49</v>
          </cell>
          <cell r="H6">
            <v>12.24</v>
          </cell>
          <cell r="I6" t="str">
            <v>NO</v>
          </cell>
          <cell r="J6">
            <v>53.28</v>
          </cell>
          <cell r="K6">
            <v>11</v>
          </cell>
        </row>
        <row r="7">
          <cell r="B7">
            <v>25.012500000000003</v>
          </cell>
          <cell r="C7">
            <v>30.6</v>
          </cell>
          <cell r="D7">
            <v>22.5</v>
          </cell>
          <cell r="E7">
            <v>82.958333333333329</v>
          </cell>
          <cell r="F7">
            <v>95</v>
          </cell>
          <cell r="G7">
            <v>55</v>
          </cell>
          <cell r="H7">
            <v>9.7200000000000006</v>
          </cell>
          <cell r="I7" t="str">
            <v>NO</v>
          </cell>
          <cell r="J7">
            <v>25.92</v>
          </cell>
          <cell r="K7">
            <v>28.200000000000006</v>
          </cell>
        </row>
        <row r="8">
          <cell r="B8">
            <v>24.758333333333329</v>
          </cell>
          <cell r="C8">
            <v>30.5</v>
          </cell>
          <cell r="D8">
            <v>21.2</v>
          </cell>
          <cell r="E8">
            <v>67.916666666666671</v>
          </cell>
          <cell r="F8">
            <v>89</v>
          </cell>
          <cell r="G8">
            <v>33</v>
          </cell>
          <cell r="H8">
            <v>12.96</v>
          </cell>
          <cell r="I8" t="str">
            <v>S</v>
          </cell>
          <cell r="J8">
            <v>28.44</v>
          </cell>
          <cell r="K8">
            <v>0</v>
          </cell>
        </row>
        <row r="9">
          <cell r="B9">
            <v>24.012499999999999</v>
          </cell>
          <cell r="C9">
            <v>32</v>
          </cell>
          <cell r="D9">
            <v>15.3</v>
          </cell>
          <cell r="E9">
            <v>61.083333333333336</v>
          </cell>
          <cell r="F9">
            <v>94</v>
          </cell>
          <cell r="G9">
            <v>29</v>
          </cell>
          <cell r="H9">
            <v>7.9200000000000008</v>
          </cell>
          <cell r="I9" t="str">
            <v>SE</v>
          </cell>
          <cell r="J9">
            <v>20.52</v>
          </cell>
          <cell r="K9">
            <v>0</v>
          </cell>
        </row>
        <row r="10">
          <cell r="B10">
            <v>26.033333333333331</v>
          </cell>
          <cell r="C10">
            <v>32.1</v>
          </cell>
          <cell r="D10">
            <v>21.3</v>
          </cell>
          <cell r="E10">
            <v>63.75</v>
          </cell>
          <cell r="F10">
            <v>86</v>
          </cell>
          <cell r="G10">
            <v>36</v>
          </cell>
          <cell r="H10">
            <v>16.2</v>
          </cell>
          <cell r="I10" t="str">
            <v>SE</v>
          </cell>
          <cell r="J10">
            <v>28.8</v>
          </cell>
          <cell r="K10">
            <v>0</v>
          </cell>
        </row>
        <row r="11">
          <cell r="B11">
            <v>25.349999999999998</v>
          </cell>
          <cell r="C11">
            <v>30.3</v>
          </cell>
          <cell r="D11">
            <v>21.4</v>
          </cell>
          <cell r="E11">
            <v>66.166666666666671</v>
          </cell>
          <cell r="F11">
            <v>78</v>
          </cell>
          <cell r="G11">
            <v>55</v>
          </cell>
          <cell r="H11">
            <v>17.64</v>
          </cell>
          <cell r="I11" t="str">
            <v>SE</v>
          </cell>
          <cell r="J11">
            <v>36.36</v>
          </cell>
          <cell r="K11">
            <v>0</v>
          </cell>
        </row>
        <row r="12">
          <cell r="B12">
            <v>27.729166666666671</v>
          </cell>
          <cell r="C12">
            <v>35.299999999999997</v>
          </cell>
          <cell r="D12">
            <v>20.8</v>
          </cell>
          <cell r="E12">
            <v>62.833333333333336</v>
          </cell>
          <cell r="F12">
            <v>87</v>
          </cell>
          <cell r="G12">
            <v>34</v>
          </cell>
          <cell r="H12">
            <v>11.520000000000001</v>
          </cell>
          <cell r="I12" t="str">
            <v>NO</v>
          </cell>
          <cell r="J12">
            <v>29.52</v>
          </cell>
          <cell r="K12">
            <v>0</v>
          </cell>
        </row>
        <row r="13">
          <cell r="B13">
            <v>29.058333333333326</v>
          </cell>
          <cell r="C13">
            <v>36.6</v>
          </cell>
          <cell r="D13">
            <v>22.2</v>
          </cell>
          <cell r="E13">
            <v>63.041666666666664</v>
          </cell>
          <cell r="F13">
            <v>87</v>
          </cell>
          <cell r="G13">
            <v>37</v>
          </cell>
          <cell r="H13">
            <v>16.920000000000002</v>
          </cell>
          <cell r="I13" t="str">
            <v>N</v>
          </cell>
          <cell r="J13">
            <v>37.080000000000005</v>
          </cell>
          <cell r="K13">
            <v>0</v>
          </cell>
        </row>
        <row r="14">
          <cell r="B14">
            <v>30.849999999999998</v>
          </cell>
          <cell r="C14">
            <v>37.200000000000003</v>
          </cell>
          <cell r="D14">
            <v>25.6</v>
          </cell>
          <cell r="E14">
            <v>55.75</v>
          </cell>
          <cell r="F14">
            <v>79</v>
          </cell>
          <cell r="G14">
            <v>33</v>
          </cell>
          <cell r="H14">
            <v>19.8</v>
          </cell>
          <cell r="I14" t="str">
            <v>NO</v>
          </cell>
          <cell r="J14">
            <v>53.28</v>
          </cell>
          <cell r="K14">
            <v>0</v>
          </cell>
        </row>
        <row r="15">
          <cell r="B15">
            <v>31.408333333333335</v>
          </cell>
          <cell r="C15">
            <v>37.9</v>
          </cell>
          <cell r="D15">
            <v>25.8</v>
          </cell>
          <cell r="E15">
            <v>53.041666666666664</v>
          </cell>
          <cell r="F15">
            <v>74</v>
          </cell>
          <cell r="G15">
            <v>33</v>
          </cell>
          <cell r="H15">
            <v>20.88</v>
          </cell>
          <cell r="I15" t="str">
            <v>NO</v>
          </cell>
          <cell r="J15">
            <v>43.56</v>
          </cell>
          <cell r="K15">
            <v>0</v>
          </cell>
        </row>
        <row r="16">
          <cell r="C16">
            <v>33.5</v>
          </cell>
          <cell r="D16">
            <v>22.4</v>
          </cell>
          <cell r="F16">
            <v>78</v>
          </cell>
          <cell r="G16">
            <v>33</v>
          </cell>
          <cell r="H16">
            <v>11.879999999999999</v>
          </cell>
          <cell r="I16" t="str">
            <v>S</v>
          </cell>
          <cell r="J16">
            <v>23.400000000000002</v>
          </cell>
          <cell r="K16">
            <v>0</v>
          </cell>
        </row>
        <row r="17">
          <cell r="B17">
            <v>27.470833333333335</v>
          </cell>
          <cell r="C17">
            <v>35.200000000000003</v>
          </cell>
          <cell r="D17">
            <v>19.899999999999999</v>
          </cell>
          <cell r="E17">
            <v>59.541666666666664</v>
          </cell>
          <cell r="F17">
            <v>95</v>
          </cell>
          <cell r="G17">
            <v>29</v>
          </cell>
          <cell r="H17">
            <v>16.559999999999999</v>
          </cell>
          <cell r="I17" t="str">
            <v>SE</v>
          </cell>
          <cell r="J17">
            <v>29.880000000000003</v>
          </cell>
          <cell r="K17">
            <v>0</v>
          </cell>
        </row>
        <row r="18">
          <cell r="B18">
            <v>30.274999999999995</v>
          </cell>
          <cell r="C18">
            <v>39.299999999999997</v>
          </cell>
          <cell r="D18">
            <v>23.4</v>
          </cell>
          <cell r="E18">
            <v>48.416666666666664</v>
          </cell>
          <cell r="F18">
            <v>74</v>
          </cell>
          <cell r="G18">
            <v>29</v>
          </cell>
          <cell r="H18">
            <v>11.879999999999999</v>
          </cell>
          <cell r="I18" t="str">
            <v>SE</v>
          </cell>
          <cell r="J18">
            <v>24.12</v>
          </cell>
          <cell r="K18">
            <v>0</v>
          </cell>
        </row>
        <row r="19">
          <cell r="B19">
            <v>32.604166666666679</v>
          </cell>
          <cell r="C19">
            <v>39</v>
          </cell>
          <cell r="D19">
            <v>27.3</v>
          </cell>
          <cell r="E19">
            <v>48.958333333333336</v>
          </cell>
          <cell r="F19">
            <v>66</v>
          </cell>
          <cell r="G19">
            <v>31</v>
          </cell>
          <cell r="H19">
            <v>18.720000000000002</v>
          </cell>
          <cell r="I19" t="str">
            <v>L</v>
          </cell>
          <cell r="J19">
            <v>37.080000000000005</v>
          </cell>
          <cell r="K19">
            <v>0</v>
          </cell>
        </row>
        <row r="20">
          <cell r="B20">
            <v>25.791666666666671</v>
          </cell>
          <cell r="C20">
            <v>31.7</v>
          </cell>
          <cell r="D20">
            <v>21.3</v>
          </cell>
          <cell r="E20">
            <v>76.708333333333329</v>
          </cell>
          <cell r="F20">
            <v>97</v>
          </cell>
          <cell r="G20">
            <v>52</v>
          </cell>
          <cell r="H20">
            <v>17.64</v>
          </cell>
          <cell r="I20" t="str">
            <v>S</v>
          </cell>
          <cell r="J20">
            <v>56.16</v>
          </cell>
          <cell r="K20">
            <v>51.6</v>
          </cell>
        </row>
        <row r="21">
          <cell r="B21">
            <v>26.616666666666674</v>
          </cell>
          <cell r="C21">
            <v>33.200000000000003</v>
          </cell>
          <cell r="D21">
            <v>21.7</v>
          </cell>
          <cell r="E21">
            <v>75.416666666666671</v>
          </cell>
          <cell r="F21">
            <v>95</v>
          </cell>
          <cell r="G21">
            <v>44</v>
          </cell>
          <cell r="H21">
            <v>8.2799999999999994</v>
          </cell>
          <cell r="I21" t="str">
            <v>S</v>
          </cell>
          <cell r="J21">
            <v>23.040000000000003</v>
          </cell>
          <cell r="K21">
            <v>0</v>
          </cell>
        </row>
        <row r="22">
          <cell r="B22">
            <v>28.675000000000008</v>
          </cell>
          <cell r="C22">
            <v>35.1</v>
          </cell>
          <cell r="D22">
            <v>22.5</v>
          </cell>
          <cell r="E22">
            <v>69.541666666666671</v>
          </cell>
          <cell r="F22">
            <v>95</v>
          </cell>
          <cell r="G22">
            <v>38</v>
          </cell>
          <cell r="H22">
            <v>10.44</v>
          </cell>
          <cell r="I22" t="str">
            <v>L</v>
          </cell>
          <cell r="J22">
            <v>23.759999999999998</v>
          </cell>
          <cell r="K22">
            <v>0.2</v>
          </cell>
        </row>
        <row r="23">
          <cell r="B23">
            <v>29.616666666666664</v>
          </cell>
          <cell r="C23">
            <v>35.5</v>
          </cell>
          <cell r="D23">
            <v>24.4</v>
          </cell>
          <cell r="E23">
            <v>61.25</v>
          </cell>
          <cell r="F23">
            <v>83</v>
          </cell>
          <cell r="G23">
            <v>40</v>
          </cell>
          <cell r="H23">
            <v>15.840000000000002</v>
          </cell>
          <cell r="I23" t="str">
            <v>N</v>
          </cell>
          <cell r="J23">
            <v>36.72</v>
          </cell>
          <cell r="K23">
            <v>0</v>
          </cell>
        </row>
        <row r="24">
          <cell r="B24">
            <v>25.883333333333336</v>
          </cell>
          <cell r="C24">
            <v>29.8</v>
          </cell>
          <cell r="D24">
            <v>22.1</v>
          </cell>
          <cell r="E24">
            <v>80.416666666666671</v>
          </cell>
          <cell r="F24">
            <v>95</v>
          </cell>
          <cell r="G24">
            <v>60</v>
          </cell>
          <cell r="H24">
            <v>10.8</v>
          </cell>
          <cell r="I24" t="str">
            <v>S</v>
          </cell>
          <cell r="J24">
            <v>36.36</v>
          </cell>
          <cell r="K24">
            <v>15.000000000000002</v>
          </cell>
        </row>
        <row r="25">
          <cell r="B25">
            <v>25.487499999999994</v>
          </cell>
          <cell r="C25">
            <v>31.8</v>
          </cell>
          <cell r="D25">
            <v>22.4</v>
          </cell>
          <cell r="E25">
            <v>83</v>
          </cell>
          <cell r="F25">
            <v>96</v>
          </cell>
          <cell r="G25">
            <v>51</v>
          </cell>
          <cell r="H25">
            <v>15.120000000000001</v>
          </cell>
          <cell r="I25" t="str">
            <v>NE</v>
          </cell>
          <cell r="J25">
            <v>31.319999999999997</v>
          </cell>
          <cell r="K25">
            <v>7.2</v>
          </cell>
        </row>
        <row r="26">
          <cell r="B26">
            <v>26.337500000000006</v>
          </cell>
          <cell r="C26">
            <v>32.799999999999997</v>
          </cell>
          <cell r="D26">
            <v>22.3</v>
          </cell>
          <cell r="E26">
            <v>74.916666666666671</v>
          </cell>
          <cell r="F26">
            <v>97</v>
          </cell>
          <cell r="G26">
            <v>35</v>
          </cell>
          <cell r="H26">
            <v>9.3600000000000012</v>
          </cell>
          <cell r="I26" t="str">
            <v>S</v>
          </cell>
          <cell r="J26">
            <v>25.2</v>
          </cell>
          <cell r="K26">
            <v>26.599999999999998</v>
          </cell>
        </row>
        <row r="27">
          <cell r="B27">
            <v>26.582608695652169</v>
          </cell>
          <cell r="C27">
            <v>32.799999999999997</v>
          </cell>
          <cell r="D27">
            <v>21.1</v>
          </cell>
          <cell r="E27">
            <v>70.173913043478265</v>
          </cell>
          <cell r="F27">
            <v>95</v>
          </cell>
          <cell r="G27">
            <v>40</v>
          </cell>
          <cell r="H27">
            <v>14.4</v>
          </cell>
          <cell r="I27" t="str">
            <v>SE</v>
          </cell>
          <cell r="J27">
            <v>25.2</v>
          </cell>
          <cell r="K27">
            <v>0.2</v>
          </cell>
        </row>
        <row r="28">
          <cell r="B28">
            <v>27.483333333333331</v>
          </cell>
          <cell r="C28">
            <v>34.1</v>
          </cell>
          <cell r="D28">
            <v>23.1</v>
          </cell>
          <cell r="E28">
            <v>64.791666666666671</v>
          </cell>
          <cell r="F28">
            <v>81</v>
          </cell>
          <cell r="G28">
            <v>43</v>
          </cell>
          <cell r="H28">
            <v>18</v>
          </cell>
          <cell r="I28" t="str">
            <v>SE</v>
          </cell>
          <cell r="J28">
            <v>38.519999999999996</v>
          </cell>
          <cell r="K28">
            <v>0.4</v>
          </cell>
        </row>
        <row r="29">
          <cell r="B29">
            <v>28.045833333333334</v>
          </cell>
          <cell r="C29">
            <v>34.4</v>
          </cell>
          <cell r="D29">
            <v>21.6</v>
          </cell>
          <cell r="E29">
            <v>68.291666666666671</v>
          </cell>
          <cell r="F29">
            <v>96</v>
          </cell>
          <cell r="G29">
            <v>40</v>
          </cell>
          <cell r="H29">
            <v>10.08</v>
          </cell>
          <cell r="I29" t="str">
            <v>NE</v>
          </cell>
          <cell r="J29">
            <v>21.6</v>
          </cell>
          <cell r="K29">
            <v>0</v>
          </cell>
        </row>
        <row r="30">
          <cell r="B30">
            <v>28.891666666666666</v>
          </cell>
          <cell r="C30">
            <v>34.9</v>
          </cell>
          <cell r="D30">
            <v>23.6</v>
          </cell>
          <cell r="E30">
            <v>67.208333333333329</v>
          </cell>
          <cell r="F30">
            <v>91</v>
          </cell>
          <cell r="G30">
            <v>43</v>
          </cell>
          <cell r="H30">
            <v>9.7200000000000006</v>
          </cell>
          <cell r="I30" t="str">
            <v>NO</v>
          </cell>
          <cell r="J30">
            <v>19.079999999999998</v>
          </cell>
          <cell r="K30">
            <v>0</v>
          </cell>
        </row>
        <row r="31">
          <cell r="B31">
            <v>29.733333333333331</v>
          </cell>
          <cell r="C31">
            <v>36.6</v>
          </cell>
          <cell r="D31">
            <v>23.2</v>
          </cell>
          <cell r="E31">
            <v>61.958333333333336</v>
          </cell>
          <cell r="F31">
            <v>88</v>
          </cell>
          <cell r="G31">
            <v>34</v>
          </cell>
          <cell r="H31">
            <v>11.16</v>
          </cell>
          <cell r="I31" t="str">
            <v>SE</v>
          </cell>
          <cell r="J31">
            <v>24.840000000000003</v>
          </cell>
          <cell r="K31">
            <v>0</v>
          </cell>
        </row>
        <row r="32">
          <cell r="B32">
            <v>30.541666666666661</v>
          </cell>
          <cell r="C32">
            <v>37.4</v>
          </cell>
          <cell r="D32">
            <v>23.3</v>
          </cell>
          <cell r="E32">
            <v>60.416666666666664</v>
          </cell>
          <cell r="F32">
            <v>95</v>
          </cell>
          <cell r="G32">
            <v>32</v>
          </cell>
          <cell r="H32">
            <v>8.64</v>
          </cell>
          <cell r="I32" t="str">
            <v>NO</v>
          </cell>
          <cell r="J32">
            <v>21.240000000000002</v>
          </cell>
          <cell r="K32">
            <v>0</v>
          </cell>
        </row>
        <row r="33">
          <cell r="B33">
            <v>30.387499999999999</v>
          </cell>
          <cell r="C33">
            <v>37.4</v>
          </cell>
          <cell r="D33">
            <v>23.8</v>
          </cell>
          <cell r="E33">
            <v>61.833333333333336</v>
          </cell>
          <cell r="F33">
            <v>90</v>
          </cell>
          <cell r="G33">
            <v>31</v>
          </cell>
          <cell r="H33">
            <v>12.6</v>
          </cell>
          <cell r="I33" t="str">
            <v>SE</v>
          </cell>
          <cell r="J33">
            <v>25.2</v>
          </cell>
          <cell r="K33">
            <v>0</v>
          </cell>
        </row>
        <row r="34">
          <cell r="B34">
            <v>29.208333333333332</v>
          </cell>
          <cell r="C34">
            <v>36.4</v>
          </cell>
          <cell r="D34">
            <v>22.7</v>
          </cell>
          <cell r="E34">
            <v>59</v>
          </cell>
          <cell r="F34">
            <v>81</v>
          </cell>
          <cell r="G34">
            <v>38</v>
          </cell>
          <cell r="H34">
            <v>17.28</v>
          </cell>
          <cell r="I34" t="str">
            <v>SE</v>
          </cell>
          <cell r="J34">
            <v>48.24</v>
          </cell>
          <cell r="K34">
            <v>0</v>
          </cell>
        </row>
        <row r="35">
          <cell r="I35" t="str">
            <v>SE</v>
          </cell>
        </row>
      </sheetData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26.745833333333334</v>
          </cell>
        </row>
      </sheetData>
      <sheetData sheetId="2">
        <row r="5">
          <cell r="B5">
            <v>25.212500000000002</v>
          </cell>
        </row>
      </sheetData>
      <sheetData sheetId="3">
        <row r="5">
          <cell r="B5">
            <v>23.141666666666666</v>
          </cell>
        </row>
      </sheetData>
      <sheetData sheetId="4">
        <row r="5">
          <cell r="B5">
            <v>19.683333333333334</v>
          </cell>
        </row>
      </sheetData>
      <sheetData sheetId="5">
        <row r="5">
          <cell r="B5">
            <v>23.483333333333331</v>
          </cell>
        </row>
      </sheetData>
      <sheetData sheetId="6">
        <row r="5">
          <cell r="B5">
            <v>26.775000000000002</v>
          </cell>
        </row>
      </sheetData>
      <sheetData sheetId="7"/>
      <sheetData sheetId="8">
        <row r="5">
          <cell r="B5">
            <v>25.887500000000003</v>
          </cell>
          <cell r="C5">
            <v>31.7</v>
          </cell>
          <cell r="D5">
            <v>20.3</v>
          </cell>
          <cell r="E5">
            <v>57.5</v>
          </cell>
          <cell r="F5">
            <v>75</v>
          </cell>
          <cell r="G5">
            <v>40</v>
          </cell>
          <cell r="H5">
            <v>34.200000000000003</v>
          </cell>
          <cell r="I5" t="str">
            <v>L</v>
          </cell>
          <cell r="J5">
            <v>52.2</v>
          </cell>
          <cell r="K5">
            <v>0</v>
          </cell>
        </row>
        <row r="6">
          <cell r="B6">
            <v>26.183333333333337</v>
          </cell>
          <cell r="C6">
            <v>32.1</v>
          </cell>
          <cell r="D6">
            <v>20.7</v>
          </cell>
          <cell r="E6">
            <v>61.375</v>
          </cell>
          <cell r="F6">
            <v>76</v>
          </cell>
          <cell r="G6">
            <v>42</v>
          </cell>
          <cell r="H6">
            <v>23.759999999999998</v>
          </cell>
          <cell r="I6" t="str">
            <v>L</v>
          </cell>
          <cell r="J6">
            <v>34.92</v>
          </cell>
          <cell r="K6">
            <v>0</v>
          </cell>
        </row>
        <row r="7">
          <cell r="B7">
            <v>24.424999999999994</v>
          </cell>
          <cell r="C7">
            <v>29.8</v>
          </cell>
          <cell r="D7">
            <v>22.1</v>
          </cell>
          <cell r="E7">
            <v>79.416666666666671</v>
          </cell>
          <cell r="F7">
            <v>92</v>
          </cell>
          <cell r="G7">
            <v>52</v>
          </cell>
          <cell r="H7">
            <v>20.88</v>
          </cell>
          <cell r="I7" t="str">
            <v>SO</v>
          </cell>
          <cell r="J7">
            <v>41.4</v>
          </cell>
          <cell r="K7">
            <v>14.200000000000001</v>
          </cell>
        </row>
        <row r="8">
          <cell r="B8">
            <v>23.604166666666668</v>
          </cell>
          <cell r="C8">
            <v>29.4</v>
          </cell>
          <cell r="D8">
            <v>20.399999999999999</v>
          </cell>
          <cell r="E8">
            <v>74.083333333333329</v>
          </cell>
          <cell r="F8">
            <v>93</v>
          </cell>
          <cell r="G8">
            <v>29</v>
          </cell>
          <cell r="H8">
            <v>19.8</v>
          </cell>
          <cell r="I8" t="str">
            <v>SO</v>
          </cell>
          <cell r="J8">
            <v>35.64</v>
          </cell>
          <cell r="K8">
            <v>0</v>
          </cell>
        </row>
        <row r="9">
          <cell r="B9">
            <v>23.187499999999996</v>
          </cell>
          <cell r="C9">
            <v>29</v>
          </cell>
          <cell r="D9">
            <v>19.600000000000001</v>
          </cell>
          <cell r="E9">
            <v>63.041666666666664</v>
          </cell>
          <cell r="F9">
            <v>88</v>
          </cell>
          <cell r="G9">
            <v>45</v>
          </cell>
          <cell r="H9">
            <v>26.28</v>
          </cell>
          <cell r="I9" t="str">
            <v>SE</v>
          </cell>
          <cell r="J9">
            <v>42.84</v>
          </cell>
          <cell r="K9">
            <v>0</v>
          </cell>
        </row>
        <row r="10">
          <cell r="B10">
            <v>22.554166666666664</v>
          </cell>
          <cell r="C10">
            <v>27.3</v>
          </cell>
          <cell r="D10">
            <v>18.8</v>
          </cell>
          <cell r="E10">
            <v>65.333333333333329</v>
          </cell>
          <cell r="F10">
            <v>77</v>
          </cell>
          <cell r="G10">
            <v>48</v>
          </cell>
          <cell r="H10">
            <v>26.64</v>
          </cell>
          <cell r="I10" t="str">
            <v>L</v>
          </cell>
          <cell r="J10">
            <v>46.440000000000005</v>
          </cell>
          <cell r="K10">
            <v>0</v>
          </cell>
        </row>
        <row r="11">
          <cell r="B11">
            <v>22.466666666666672</v>
          </cell>
          <cell r="C11">
            <v>28.7</v>
          </cell>
          <cell r="D11">
            <v>17.100000000000001</v>
          </cell>
          <cell r="E11">
            <v>65.25</v>
          </cell>
          <cell r="F11">
            <v>82</v>
          </cell>
          <cell r="G11">
            <v>44</v>
          </cell>
          <cell r="H11">
            <v>29.16</v>
          </cell>
          <cell r="I11" t="str">
            <v>L</v>
          </cell>
          <cell r="J11">
            <v>47.88</v>
          </cell>
          <cell r="K11">
            <v>0</v>
          </cell>
        </row>
        <row r="12">
          <cell r="B12">
            <v>24.533333333333328</v>
          </cell>
          <cell r="C12">
            <v>31.3</v>
          </cell>
          <cell r="D12">
            <v>18.7</v>
          </cell>
          <cell r="E12">
            <v>64.875</v>
          </cell>
          <cell r="F12">
            <v>88</v>
          </cell>
          <cell r="G12">
            <v>39</v>
          </cell>
          <cell r="H12">
            <v>19.8</v>
          </cell>
          <cell r="I12" t="str">
            <v>L</v>
          </cell>
          <cell r="J12">
            <v>33.119999999999997</v>
          </cell>
          <cell r="K12">
            <v>0</v>
          </cell>
        </row>
        <row r="13">
          <cell r="B13">
            <v>28.083333333333332</v>
          </cell>
          <cell r="C13">
            <v>35.299999999999997</v>
          </cell>
          <cell r="D13">
            <v>22.2</v>
          </cell>
          <cell r="E13">
            <v>51.166666666666664</v>
          </cell>
          <cell r="F13">
            <v>76</v>
          </cell>
          <cell r="G13">
            <v>30</v>
          </cell>
          <cell r="H13">
            <v>21.240000000000002</v>
          </cell>
          <cell r="I13" t="str">
            <v>L</v>
          </cell>
          <cell r="J13">
            <v>36.72</v>
          </cell>
          <cell r="K13">
            <v>0</v>
          </cell>
        </row>
        <row r="14">
          <cell r="B14">
            <v>30.179166666666671</v>
          </cell>
          <cell r="C14">
            <v>35.9</v>
          </cell>
          <cell r="D14">
            <v>25.5</v>
          </cell>
          <cell r="E14">
            <v>50.5</v>
          </cell>
          <cell r="F14">
            <v>69</v>
          </cell>
          <cell r="G14">
            <v>32</v>
          </cell>
          <cell r="H14">
            <v>19.079999999999998</v>
          </cell>
          <cell r="I14" t="str">
            <v>N</v>
          </cell>
          <cell r="J14">
            <v>35.64</v>
          </cell>
          <cell r="K14">
            <v>0</v>
          </cell>
        </row>
        <row r="15">
          <cell r="B15">
            <v>30.141666666666666</v>
          </cell>
          <cell r="C15">
            <v>38</v>
          </cell>
          <cell r="D15">
            <v>21.5</v>
          </cell>
          <cell r="E15">
            <v>54.708333333333336</v>
          </cell>
          <cell r="F15">
            <v>94</v>
          </cell>
          <cell r="G15">
            <v>27</v>
          </cell>
          <cell r="H15">
            <v>28.8</v>
          </cell>
          <cell r="I15" t="str">
            <v>NE</v>
          </cell>
          <cell r="J15">
            <v>67.319999999999993</v>
          </cell>
          <cell r="K15">
            <v>11.8</v>
          </cell>
        </row>
        <row r="16">
          <cell r="C16">
            <v>29</v>
          </cell>
          <cell r="D16">
            <v>20.8</v>
          </cell>
          <cell r="F16">
            <v>94</v>
          </cell>
          <cell r="G16">
            <v>48</v>
          </cell>
          <cell r="H16">
            <v>23.040000000000003</v>
          </cell>
          <cell r="I16" t="str">
            <v>SO</v>
          </cell>
          <cell r="J16">
            <v>48.96</v>
          </cell>
          <cell r="K16">
            <v>8.8000000000000007</v>
          </cell>
        </row>
        <row r="17">
          <cell r="B17">
            <v>25.433333333333334</v>
          </cell>
          <cell r="C17">
            <v>31.9</v>
          </cell>
          <cell r="D17">
            <v>19.3</v>
          </cell>
          <cell r="E17">
            <v>54.541666666666664</v>
          </cell>
          <cell r="F17">
            <v>76</v>
          </cell>
          <cell r="G17">
            <v>29</v>
          </cell>
          <cell r="H17">
            <v>15.840000000000002</v>
          </cell>
          <cell r="I17" t="str">
            <v>SE</v>
          </cell>
          <cell r="J17">
            <v>28.08</v>
          </cell>
          <cell r="K17">
            <v>0</v>
          </cell>
        </row>
        <row r="18">
          <cell r="B18">
            <v>25.874999999999996</v>
          </cell>
          <cell r="C18">
            <v>32.4</v>
          </cell>
          <cell r="D18">
            <v>19.5</v>
          </cell>
          <cell r="E18">
            <v>51.083333333333336</v>
          </cell>
          <cell r="F18">
            <v>67</v>
          </cell>
          <cell r="G18">
            <v>36</v>
          </cell>
          <cell r="H18">
            <v>27.36</v>
          </cell>
          <cell r="I18" t="str">
            <v>L</v>
          </cell>
          <cell r="J18">
            <v>51.84</v>
          </cell>
          <cell r="K18">
            <v>0</v>
          </cell>
        </row>
        <row r="19">
          <cell r="B19">
            <v>28.116666666666664</v>
          </cell>
          <cell r="C19">
            <v>35.299999999999997</v>
          </cell>
          <cell r="D19">
            <v>21.9</v>
          </cell>
          <cell r="E19">
            <v>54.041666666666664</v>
          </cell>
          <cell r="F19">
            <v>72</v>
          </cell>
          <cell r="G19">
            <v>33</v>
          </cell>
          <cell r="H19">
            <v>22.68</v>
          </cell>
          <cell r="I19" t="str">
            <v>L</v>
          </cell>
          <cell r="J19">
            <v>37.440000000000005</v>
          </cell>
          <cell r="K19">
            <v>0</v>
          </cell>
        </row>
        <row r="20">
          <cell r="B20">
            <v>26.737500000000001</v>
          </cell>
          <cell r="C20">
            <v>29.9</v>
          </cell>
          <cell r="D20">
            <v>23.3</v>
          </cell>
          <cell r="E20">
            <v>62.708333333333336</v>
          </cell>
          <cell r="F20">
            <v>79</v>
          </cell>
          <cell r="G20">
            <v>48</v>
          </cell>
          <cell r="H20">
            <v>17.28</v>
          </cell>
          <cell r="I20" t="str">
            <v>SO</v>
          </cell>
          <cell r="J20">
            <v>28.8</v>
          </cell>
          <cell r="K20">
            <v>0.2</v>
          </cell>
        </row>
        <row r="21">
          <cell r="B21">
            <v>25.395833333333332</v>
          </cell>
          <cell r="C21">
            <v>31.9</v>
          </cell>
          <cell r="D21">
            <v>20.6</v>
          </cell>
          <cell r="E21">
            <v>70.416666666666671</v>
          </cell>
          <cell r="F21">
            <v>91</v>
          </cell>
          <cell r="G21">
            <v>41</v>
          </cell>
          <cell r="H21">
            <v>15.120000000000001</v>
          </cell>
          <cell r="I21" t="str">
            <v>NE</v>
          </cell>
          <cell r="J21">
            <v>26.28</v>
          </cell>
          <cell r="K21">
            <v>0</v>
          </cell>
        </row>
        <row r="22">
          <cell r="B22">
            <v>25.654166666666669</v>
          </cell>
          <cell r="C22">
            <v>31.1</v>
          </cell>
          <cell r="D22">
            <v>21.9</v>
          </cell>
          <cell r="E22">
            <v>69.791666666666671</v>
          </cell>
          <cell r="F22">
            <v>85</v>
          </cell>
          <cell r="G22">
            <v>45</v>
          </cell>
          <cell r="H22">
            <v>22.68</v>
          </cell>
          <cell r="I22" t="str">
            <v>L</v>
          </cell>
          <cell r="J22">
            <v>38.159999999999997</v>
          </cell>
          <cell r="K22">
            <v>0</v>
          </cell>
        </row>
        <row r="23">
          <cell r="B23">
            <v>27.162500000000005</v>
          </cell>
          <cell r="C23">
            <v>35.6</v>
          </cell>
          <cell r="D23">
            <v>22</v>
          </cell>
          <cell r="E23">
            <v>62.291666666666664</v>
          </cell>
          <cell r="F23">
            <v>81</v>
          </cell>
          <cell r="G23">
            <v>30</v>
          </cell>
          <cell r="H23">
            <v>19.440000000000001</v>
          </cell>
          <cell r="I23" t="str">
            <v>NE</v>
          </cell>
          <cell r="J23">
            <v>54</v>
          </cell>
          <cell r="K23">
            <v>1.2</v>
          </cell>
        </row>
        <row r="24">
          <cell r="B24">
            <v>24.566666666666666</v>
          </cell>
          <cell r="C24">
            <v>26.3</v>
          </cell>
          <cell r="D24">
            <v>22.8</v>
          </cell>
          <cell r="E24">
            <v>78.375</v>
          </cell>
          <cell r="F24">
            <v>90</v>
          </cell>
          <cell r="G24">
            <v>65</v>
          </cell>
          <cell r="H24">
            <v>27.36</v>
          </cell>
          <cell r="I24" t="str">
            <v>L</v>
          </cell>
          <cell r="J24">
            <v>41.76</v>
          </cell>
          <cell r="K24">
            <v>6.6000000000000005</v>
          </cell>
        </row>
        <row r="25">
          <cell r="B25">
            <v>23.854166666666661</v>
          </cell>
          <cell r="C25">
            <v>30.1</v>
          </cell>
          <cell r="D25">
            <v>21.6</v>
          </cell>
          <cell r="E25">
            <v>84.958333333333329</v>
          </cell>
          <cell r="F25">
            <v>95</v>
          </cell>
          <cell r="G25">
            <v>51</v>
          </cell>
          <cell r="H25">
            <v>13.68</v>
          </cell>
          <cell r="I25" t="str">
            <v>N</v>
          </cell>
          <cell r="J25">
            <v>41.4</v>
          </cell>
          <cell r="K25">
            <v>6.6</v>
          </cell>
        </row>
        <row r="26">
          <cell r="B26">
            <v>23.266666666666666</v>
          </cell>
          <cell r="C26">
            <v>28.2</v>
          </cell>
          <cell r="D26">
            <v>20.9</v>
          </cell>
          <cell r="E26">
            <v>87.541666666666671</v>
          </cell>
          <cell r="F26">
            <v>95</v>
          </cell>
          <cell r="G26">
            <v>67</v>
          </cell>
          <cell r="H26">
            <v>29.52</v>
          </cell>
          <cell r="I26" t="str">
            <v>NO</v>
          </cell>
          <cell r="J26">
            <v>46.800000000000004</v>
          </cell>
          <cell r="K26">
            <v>13.599999999999998</v>
          </cell>
        </row>
        <row r="27">
          <cell r="B27">
            <v>22.941666666666663</v>
          </cell>
          <cell r="C27">
            <v>28.5</v>
          </cell>
          <cell r="D27">
            <v>19.600000000000001</v>
          </cell>
          <cell r="E27">
            <v>74.625</v>
          </cell>
          <cell r="F27">
            <v>87</v>
          </cell>
          <cell r="G27">
            <v>54</v>
          </cell>
          <cell r="H27">
            <v>21.6</v>
          </cell>
          <cell r="I27" t="str">
            <v>SE</v>
          </cell>
          <cell r="J27">
            <v>46.800000000000004</v>
          </cell>
          <cell r="K27">
            <v>0</v>
          </cell>
        </row>
        <row r="28">
          <cell r="B28">
            <v>23.712500000000006</v>
          </cell>
          <cell r="C28">
            <v>29.3</v>
          </cell>
          <cell r="D28">
            <v>18.8</v>
          </cell>
          <cell r="E28">
            <v>71.25</v>
          </cell>
          <cell r="F28">
            <v>87</v>
          </cell>
          <cell r="G28">
            <v>50</v>
          </cell>
          <cell r="H28">
            <v>24.12</v>
          </cell>
          <cell r="I28" t="str">
            <v>L</v>
          </cell>
          <cell r="J28">
            <v>41.04</v>
          </cell>
          <cell r="K28">
            <v>0</v>
          </cell>
        </row>
        <row r="29">
          <cell r="B29">
            <v>25.349999999999994</v>
          </cell>
          <cell r="C29">
            <v>31.1</v>
          </cell>
          <cell r="D29">
            <v>21.5</v>
          </cell>
          <cell r="E29">
            <v>74.541666666666671</v>
          </cell>
          <cell r="F29">
            <v>92</v>
          </cell>
          <cell r="G29">
            <v>48</v>
          </cell>
          <cell r="H29">
            <v>27.36</v>
          </cell>
          <cell r="I29" t="str">
            <v>L</v>
          </cell>
          <cell r="J29">
            <v>48.96</v>
          </cell>
          <cell r="K29">
            <v>0</v>
          </cell>
        </row>
        <row r="30">
          <cell r="B30">
            <v>25.237500000000001</v>
          </cell>
          <cell r="C30">
            <v>31.7</v>
          </cell>
          <cell r="D30">
            <v>20.9</v>
          </cell>
          <cell r="E30">
            <v>71.291666666666671</v>
          </cell>
          <cell r="F30">
            <v>94</v>
          </cell>
          <cell r="G30">
            <v>33</v>
          </cell>
          <cell r="H30">
            <v>17.64</v>
          </cell>
          <cell r="I30" t="str">
            <v>L</v>
          </cell>
          <cell r="J30">
            <v>28.44</v>
          </cell>
          <cell r="K30">
            <v>0</v>
          </cell>
        </row>
        <row r="31">
          <cell r="B31">
            <v>26.75</v>
          </cell>
          <cell r="C31">
            <v>32.700000000000003</v>
          </cell>
          <cell r="D31">
            <v>21.8</v>
          </cell>
          <cell r="E31">
            <v>61.5</v>
          </cell>
          <cell r="F31">
            <v>84</v>
          </cell>
          <cell r="G31">
            <v>34</v>
          </cell>
          <cell r="H31">
            <v>15.48</v>
          </cell>
          <cell r="I31" t="str">
            <v>L</v>
          </cell>
          <cell r="J31">
            <v>34.92</v>
          </cell>
          <cell r="K31">
            <v>0</v>
          </cell>
        </row>
        <row r="32">
          <cell r="B32">
            <v>28.974999999999998</v>
          </cell>
          <cell r="C32">
            <v>35</v>
          </cell>
          <cell r="D32">
            <v>21.3</v>
          </cell>
          <cell r="E32">
            <v>51.375</v>
          </cell>
          <cell r="F32">
            <v>84</v>
          </cell>
          <cell r="G32">
            <v>29</v>
          </cell>
          <cell r="H32">
            <v>12.6</v>
          </cell>
          <cell r="I32" t="str">
            <v>SE</v>
          </cell>
          <cell r="J32">
            <v>27</v>
          </cell>
          <cell r="K32">
            <v>0</v>
          </cell>
        </row>
        <row r="33">
          <cell r="B33">
            <v>28.762499999999999</v>
          </cell>
          <cell r="C33">
            <v>35.9</v>
          </cell>
          <cell r="D33">
            <v>23.1</v>
          </cell>
          <cell r="E33">
            <v>53.333333333333336</v>
          </cell>
          <cell r="F33">
            <v>78</v>
          </cell>
          <cell r="G33">
            <v>30</v>
          </cell>
          <cell r="H33">
            <v>42.12</v>
          </cell>
          <cell r="I33" t="str">
            <v>SE</v>
          </cell>
          <cell r="J33">
            <v>70.2</v>
          </cell>
          <cell r="K33">
            <v>0</v>
          </cell>
        </row>
        <row r="34">
          <cell r="B34">
            <v>25.816666666666666</v>
          </cell>
          <cell r="C34">
            <v>32.299999999999997</v>
          </cell>
          <cell r="D34">
            <v>20</v>
          </cell>
          <cell r="E34">
            <v>67.208333333333329</v>
          </cell>
          <cell r="F34">
            <v>87</v>
          </cell>
          <cell r="G34">
            <v>43</v>
          </cell>
          <cell r="H34">
            <v>23.400000000000002</v>
          </cell>
          <cell r="I34" t="str">
            <v>L</v>
          </cell>
          <cell r="J34">
            <v>42.480000000000004</v>
          </cell>
          <cell r="K34">
            <v>0</v>
          </cell>
        </row>
        <row r="35">
          <cell r="I35" t="str">
            <v>L</v>
          </cell>
        </row>
      </sheetData>
      <sheetData sheetId="9">
        <row r="5">
          <cell r="B5" t="str">
            <v>*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26.762499999999999</v>
          </cell>
          <cell r="C5">
            <v>33.799999999999997</v>
          </cell>
          <cell r="D5">
            <v>23.3</v>
          </cell>
          <cell r="E5">
            <v>67.583333333333329</v>
          </cell>
          <cell r="F5">
            <v>82</v>
          </cell>
          <cell r="G5">
            <v>48</v>
          </cell>
          <cell r="H5">
            <v>13.32</v>
          </cell>
          <cell r="I5" t="str">
            <v>NE</v>
          </cell>
          <cell r="J5">
            <v>36.36</v>
          </cell>
          <cell r="K5">
            <v>0</v>
          </cell>
        </row>
        <row r="6">
          <cell r="B6">
            <v>24.808333333333334</v>
          </cell>
          <cell r="C6">
            <v>32.299999999999997</v>
          </cell>
          <cell r="D6">
            <v>22.2</v>
          </cell>
          <cell r="E6">
            <v>81.416666666666671</v>
          </cell>
          <cell r="F6">
            <v>94</v>
          </cell>
          <cell r="G6">
            <v>52</v>
          </cell>
          <cell r="H6">
            <v>17.64</v>
          </cell>
          <cell r="I6" t="str">
            <v>N</v>
          </cell>
          <cell r="J6">
            <v>41.4</v>
          </cell>
          <cell r="K6">
            <v>24.4</v>
          </cell>
        </row>
        <row r="7">
          <cell r="B7">
            <v>21.887500000000003</v>
          </cell>
          <cell r="C7">
            <v>23.6</v>
          </cell>
          <cell r="D7">
            <v>20.100000000000001</v>
          </cell>
          <cell r="E7">
            <v>92.75</v>
          </cell>
          <cell r="F7">
            <v>96</v>
          </cell>
          <cell r="G7">
            <v>74</v>
          </cell>
          <cell r="H7">
            <v>14.4</v>
          </cell>
          <cell r="I7" t="str">
            <v>S</v>
          </cell>
          <cell r="J7">
            <v>30.240000000000002</v>
          </cell>
          <cell r="K7">
            <v>66</v>
          </cell>
        </row>
        <row r="8">
          <cell r="B8">
            <v>21.645833333333332</v>
          </cell>
          <cell r="C8">
            <v>28</v>
          </cell>
          <cell r="D8">
            <v>15.6</v>
          </cell>
          <cell r="E8">
            <v>70.416666666666671</v>
          </cell>
          <cell r="F8">
            <v>96</v>
          </cell>
          <cell r="G8">
            <v>39</v>
          </cell>
          <cell r="H8">
            <v>15.120000000000001</v>
          </cell>
          <cell r="I8" t="str">
            <v>S</v>
          </cell>
          <cell r="J8">
            <v>28.8</v>
          </cell>
          <cell r="K8">
            <v>0</v>
          </cell>
        </row>
        <row r="9">
          <cell r="B9">
            <v>22.133333333333329</v>
          </cell>
          <cell r="C9">
            <v>31.8</v>
          </cell>
          <cell r="D9">
            <v>13.9</v>
          </cell>
          <cell r="E9">
            <v>69.916666666666671</v>
          </cell>
          <cell r="F9">
            <v>100</v>
          </cell>
          <cell r="G9">
            <v>39</v>
          </cell>
          <cell r="H9">
            <v>13.68</v>
          </cell>
          <cell r="I9" t="str">
            <v>SO</v>
          </cell>
          <cell r="J9">
            <v>24.840000000000003</v>
          </cell>
          <cell r="K9">
            <v>0</v>
          </cell>
        </row>
        <row r="10">
          <cell r="B10">
            <v>25.254166666666663</v>
          </cell>
          <cell r="C10">
            <v>32.799999999999997</v>
          </cell>
          <cell r="D10">
            <v>17</v>
          </cell>
          <cell r="E10">
            <v>65.166666666666671</v>
          </cell>
          <cell r="F10">
            <v>97</v>
          </cell>
          <cell r="G10">
            <v>37</v>
          </cell>
          <cell r="H10">
            <v>12.96</v>
          </cell>
          <cell r="I10" t="str">
            <v>NE</v>
          </cell>
          <cell r="J10">
            <v>30.6</v>
          </cell>
          <cell r="K10">
            <v>0</v>
          </cell>
        </row>
        <row r="11">
          <cell r="B11">
            <v>25.845833333333335</v>
          </cell>
          <cell r="C11">
            <v>32.6</v>
          </cell>
          <cell r="D11">
            <v>20</v>
          </cell>
          <cell r="E11">
            <v>60.916666666666664</v>
          </cell>
          <cell r="F11">
            <v>79</v>
          </cell>
          <cell r="G11">
            <v>38</v>
          </cell>
          <cell r="H11">
            <v>12.96</v>
          </cell>
          <cell r="I11" t="str">
            <v>NE</v>
          </cell>
          <cell r="J11">
            <v>27.720000000000002</v>
          </cell>
          <cell r="K11">
            <v>0</v>
          </cell>
        </row>
        <row r="12">
          <cell r="B12">
            <v>26.633333333333336</v>
          </cell>
          <cell r="C12">
            <v>35.700000000000003</v>
          </cell>
          <cell r="D12">
            <v>18.399999999999999</v>
          </cell>
          <cell r="E12">
            <v>66.958333333333329</v>
          </cell>
          <cell r="F12">
            <v>95</v>
          </cell>
          <cell r="G12">
            <v>32</v>
          </cell>
          <cell r="H12">
            <v>14.4</v>
          </cell>
          <cell r="I12" t="str">
            <v>NE</v>
          </cell>
          <cell r="J12">
            <v>30.6</v>
          </cell>
          <cell r="K12">
            <v>0</v>
          </cell>
        </row>
        <row r="13">
          <cell r="B13">
            <v>28.091666666666665</v>
          </cell>
          <cell r="C13">
            <v>36.700000000000003</v>
          </cell>
          <cell r="D13">
            <v>20.9</v>
          </cell>
          <cell r="E13">
            <v>63.5</v>
          </cell>
          <cell r="F13">
            <v>87</v>
          </cell>
          <cell r="G13">
            <v>38</v>
          </cell>
          <cell r="H13">
            <v>14.4</v>
          </cell>
          <cell r="I13" t="str">
            <v>NE</v>
          </cell>
          <cell r="J13">
            <v>29.880000000000003</v>
          </cell>
          <cell r="K13">
            <v>0</v>
          </cell>
        </row>
        <row r="14">
          <cell r="B14">
            <v>30.141666666666662</v>
          </cell>
          <cell r="C14">
            <v>36.9</v>
          </cell>
          <cell r="D14">
            <v>23.8</v>
          </cell>
          <cell r="E14">
            <v>55</v>
          </cell>
          <cell r="F14">
            <v>78</v>
          </cell>
          <cell r="G14">
            <v>31</v>
          </cell>
          <cell r="H14">
            <v>24.12</v>
          </cell>
          <cell r="I14" t="str">
            <v>NE</v>
          </cell>
          <cell r="J14">
            <v>51.12</v>
          </cell>
          <cell r="K14">
            <v>0</v>
          </cell>
        </row>
        <row r="15">
          <cell r="B15">
            <v>28.820833333333329</v>
          </cell>
          <cell r="C15">
            <v>34.6</v>
          </cell>
          <cell r="D15">
            <v>23.1</v>
          </cell>
          <cell r="E15">
            <v>58.5</v>
          </cell>
          <cell r="F15">
            <v>79</v>
          </cell>
          <cell r="G15">
            <v>39</v>
          </cell>
          <cell r="H15">
            <v>28.08</v>
          </cell>
          <cell r="I15" t="str">
            <v>N</v>
          </cell>
          <cell r="J15">
            <v>57.6</v>
          </cell>
          <cell r="K15">
            <v>0</v>
          </cell>
        </row>
        <row r="16">
          <cell r="C16">
            <v>31.2</v>
          </cell>
          <cell r="D16">
            <v>16.5</v>
          </cell>
          <cell r="F16">
            <v>96</v>
          </cell>
          <cell r="G16">
            <v>30</v>
          </cell>
          <cell r="H16">
            <v>12.96</v>
          </cell>
          <cell r="I16" t="str">
            <v>SO</v>
          </cell>
          <cell r="J16">
            <v>27.720000000000002</v>
          </cell>
          <cell r="K16">
            <v>0</v>
          </cell>
        </row>
        <row r="17">
          <cell r="B17">
            <v>23.808333333333334</v>
          </cell>
          <cell r="C17">
            <v>34.9</v>
          </cell>
          <cell r="D17">
            <v>13.3</v>
          </cell>
          <cell r="E17">
            <v>62.708333333333336</v>
          </cell>
          <cell r="F17">
            <v>97</v>
          </cell>
          <cell r="G17">
            <v>23</v>
          </cell>
          <cell r="H17">
            <v>8.64</v>
          </cell>
          <cell r="I17" t="str">
            <v>L</v>
          </cell>
          <cell r="J17">
            <v>19.8</v>
          </cell>
          <cell r="K17">
            <v>0</v>
          </cell>
        </row>
        <row r="18">
          <cell r="B18">
            <v>26.454166666666666</v>
          </cell>
          <cell r="C18">
            <v>36.9</v>
          </cell>
          <cell r="D18">
            <v>16.8</v>
          </cell>
          <cell r="E18">
            <v>62.791666666666664</v>
          </cell>
          <cell r="F18">
            <v>93</v>
          </cell>
          <cell r="G18">
            <v>31</v>
          </cell>
          <cell r="H18">
            <v>10.44</v>
          </cell>
          <cell r="I18" t="str">
            <v>NE</v>
          </cell>
          <cell r="J18">
            <v>23.759999999999998</v>
          </cell>
          <cell r="K18">
            <v>0.2</v>
          </cell>
        </row>
        <row r="19">
          <cell r="B19">
            <v>29.791666666666661</v>
          </cell>
          <cell r="C19">
            <v>38.6</v>
          </cell>
          <cell r="D19">
            <v>22.3</v>
          </cell>
          <cell r="E19">
            <v>56.916666666666664</v>
          </cell>
          <cell r="F19">
            <v>90</v>
          </cell>
          <cell r="G19">
            <v>32</v>
          </cell>
          <cell r="H19">
            <v>21.240000000000002</v>
          </cell>
          <cell r="I19" t="str">
            <v>NE</v>
          </cell>
          <cell r="J19">
            <v>60.839999999999996</v>
          </cell>
          <cell r="K19">
            <v>4</v>
          </cell>
        </row>
        <row r="20">
          <cell r="B20">
            <v>23.229166666666661</v>
          </cell>
          <cell r="C20">
            <v>27</v>
          </cell>
          <cell r="D20">
            <v>21.3</v>
          </cell>
          <cell r="E20">
            <v>87.833333333333329</v>
          </cell>
          <cell r="F20">
            <v>95</v>
          </cell>
          <cell r="G20">
            <v>56</v>
          </cell>
          <cell r="H20">
            <v>19.440000000000001</v>
          </cell>
          <cell r="I20" t="str">
            <v>N</v>
          </cell>
          <cell r="J20">
            <v>41.04</v>
          </cell>
          <cell r="K20">
            <v>33.200000000000003</v>
          </cell>
        </row>
        <row r="21">
          <cell r="B21">
            <v>24.625</v>
          </cell>
          <cell r="C21">
            <v>32.4</v>
          </cell>
          <cell r="D21">
            <v>20.399999999999999</v>
          </cell>
          <cell r="E21">
            <v>79.833333333333329</v>
          </cell>
          <cell r="F21">
            <v>95</v>
          </cell>
          <cell r="G21">
            <v>50</v>
          </cell>
          <cell r="H21">
            <v>10.44</v>
          </cell>
          <cell r="I21" t="str">
            <v>SO</v>
          </cell>
          <cell r="J21">
            <v>24.12</v>
          </cell>
          <cell r="K21">
            <v>0</v>
          </cell>
        </row>
        <row r="22">
          <cell r="B22">
            <v>27.329166666666669</v>
          </cell>
          <cell r="C22">
            <v>35.4</v>
          </cell>
          <cell r="D22">
            <v>20.9</v>
          </cell>
          <cell r="E22">
            <v>73.583333333333329</v>
          </cell>
          <cell r="F22">
            <v>99</v>
          </cell>
          <cell r="G22">
            <v>41</v>
          </cell>
          <cell r="H22">
            <v>10.44</v>
          </cell>
          <cell r="I22" t="str">
            <v>NE</v>
          </cell>
          <cell r="J22">
            <v>27</v>
          </cell>
          <cell r="K22">
            <v>0</v>
          </cell>
        </row>
        <row r="23">
          <cell r="B23">
            <v>28.750000000000004</v>
          </cell>
          <cell r="C23">
            <v>35.200000000000003</v>
          </cell>
          <cell r="D23">
            <v>22.9</v>
          </cell>
          <cell r="E23">
            <v>63.75</v>
          </cell>
          <cell r="F23">
            <v>85</v>
          </cell>
          <cell r="G23">
            <v>41</v>
          </cell>
          <cell r="H23">
            <v>16.920000000000002</v>
          </cell>
          <cell r="I23" t="str">
            <v>N</v>
          </cell>
          <cell r="J23">
            <v>36.72</v>
          </cell>
          <cell r="K23">
            <v>0</v>
          </cell>
        </row>
        <row r="24">
          <cell r="B24">
            <v>24.791666666666661</v>
          </cell>
          <cell r="C24">
            <v>30.1</v>
          </cell>
          <cell r="D24">
            <v>21.1</v>
          </cell>
          <cell r="E24">
            <v>82.875</v>
          </cell>
          <cell r="F24">
            <v>96</v>
          </cell>
          <cell r="G24">
            <v>60</v>
          </cell>
          <cell r="H24">
            <v>24.48</v>
          </cell>
          <cell r="I24" t="str">
            <v>N</v>
          </cell>
          <cell r="J24">
            <v>45.36</v>
          </cell>
          <cell r="K24">
            <v>43.400000000000006</v>
          </cell>
        </row>
        <row r="25">
          <cell r="B25">
            <v>24.233333333333331</v>
          </cell>
          <cell r="C25">
            <v>29</v>
          </cell>
          <cell r="D25">
            <v>21.3</v>
          </cell>
          <cell r="E25">
            <v>85.416666666666671</v>
          </cell>
          <cell r="F25">
            <v>94</v>
          </cell>
          <cell r="G25">
            <v>64</v>
          </cell>
          <cell r="H25">
            <v>13.32</v>
          </cell>
          <cell r="I25" t="str">
            <v>N</v>
          </cell>
          <cell r="J25">
            <v>29.880000000000003</v>
          </cell>
          <cell r="K25">
            <v>6</v>
          </cell>
        </row>
        <row r="26">
          <cell r="B26">
            <v>25.183333333333337</v>
          </cell>
          <cell r="C26">
            <v>32.4</v>
          </cell>
          <cell r="D26">
            <v>19.8</v>
          </cell>
          <cell r="E26">
            <v>72.208333333333329</v>
          </cell>
          <cell r="F26">
            <v>97</v>
          </cell>
          <cell r="G26">
            <v>34</v>
          </cell>
          <cell r="H26">
            <v>14.04</v>
          </cell>
          <cell r="I26" t="str">
            <v>SO</v>
          </cell>
          <cell r="J26">
            <v>25.92</v>
          </cell>
          <cell r="K26">
            <v>0.2</v>
          </cell>
        </row>
        <row r="27">
          <cell r="B27">
            <v>25.599999999999998</v>
          </cell>
          <cell r="C27">
            <v>33.1</v>
          </cell>
          <cell r="D27">
            <v>19</v>
          </cell>
          <cell r="E27">
            <v>70.75</v>
          </cell>
          <cell r="F27">
            <v>99</v>
          </cell>
          <cell r="G27">
            <v>38</v>
          </cell>
          <cell r="H27">
            <v>11.520000000000001</v>
          </cell>
          <cell r="I27" t="str">
            <v>NE</v>
          </cell>
          <cell r="J27">
            <v>23.040000000000003</v>
          </cell>
          <cell r="K27">
            <v>0</v>
          </cell>
        </row>
        <row r="28">
          <cell r="B28">
            <v>26.679166666666664</v>
          </cell>
          <cell r="C28">
            <v>34.1</v>
          </cell>
          <cell r="D28">
            <v>20.5</v>
          </cell>
          <cell r="E28">
            <v>67.041666666666671</v>
          </cell>
          <cell r="F28">
            <v>92</v>
          </cell>
          <cell r="G28">
            <v>40</v>
          </cell>
          <cell r="H28">
            <v>11.879999999999999</v>
          </cell>
          <cell r="I28" t="str">
            <v>NE</v>
          </cell>
          <cell r="J28">
            <v>27.36</v>
          </cell>
          <cell r="K28">
            <v>0</v>
          </cell>
        </row>
        <row r="29">
          <cell r="B29">
            <v>27.75</v>
          </cell>
          <cell r="C29">
            <v>34.200000000000003</v>
          </cell>
          <cell r="D29">
            <v>20.8</v>
          </cell>
          <cell r="E29">
            <v>65.875</v>
          </cell>
          <cell r="F29">
            <v>92</v>
          </cell>
          <cell r="G29">
            <v>41</v>
          </cell>
          <cell r="H29">
            <v>10.08</v>
          </cell>
          <cell r="I29" t="str">
            <v>NE</v>
          </cell>
          <cell r="J29">
            <v>24.840000000000003</v>
          </cell>
          <cell r="K29">
            <v>0</v>
          </cell>
        </row>
        <row r="30">
          <cell r="B30">
            <v>27.987500000000001</v>
          </cell>
          <cell r="C30">
            <v>36.4</v>
          </cell>
          <cell r="D30">
            <v>21.6</v>
          </cell>
          <cell r="E30">
            <v>69.208333333333329</v>
          </cell>
          <cell r="F30">
            <v>95</v>
          </cell>
          <cell r="G30">
            <v>35</v>
          </cell>
          <cell r="H30">
            <v>8.2799999999999994</v>
          </cell>
          <cell r="I30" t="str">
            <v>NE</v>
          </cell>
          <cell r="J30">
            <v>27.720000000000002</v>
          </cell>
          <cell r="K30">
            <v>0</v>
          </cell>
        </row>
        <row r="31">
          <cell r="B31">
            <v>28.454166666666662</v>
          </cell>
          <cell r="C31">
            <v>36.700000000000003</v>
          </cell>
          <cell r="D31">
            <v>20.8</v>
          </cell>
          <cell r="E31">
            <v>64.916666666666671</v>
          </cell>
          <cell r="F31">
            <v>96</v>
          </cell>
          <cell r="G31">
            <v>33</v>
          </cell>
          <cell r="H31">
            <v>9.7200000000000006</v>
          </cell>
          <cell r="I31" t="str">
            <v>NE</v>
          </cell>
          <cell r="J31">
            <v>23.400000000000002</v>
          </cell>
          <cell r="K31">
            <v>0</v>
          </cell>
        </row>
        <row r="32">
          <cell r="B32">
            <v>28.754166666666674</v>
          </cell>
          <cell r="C32">
            <v>37.6</v>
          </cell>
          <cell r="D32">
            <v>21.8</v>
          </cell>
          <cell r="E32">
            <v>69.5</v>
          </cell>
          <cell r="F32">
            <v>95</v>
          </cell>
          <cell r="G32">
            <v>34</v>
          </cell>
          <cell r="H32">
            <v>10.08</v>
          </cell>
          <cell r="I32" t="str">
            <v>NE</v>
          </cell>
          <cell r="J32">
            <v>25.2</v>
          </cell>
          <cell r="K32">
            <v>0</v>
          </cell>
        </row>
        <row r="33">
          <cell r="B33">
            <v>27.066666666666666</v>
          </cell>
          <cell r="C33">
            <v>36.9</v>
          </cell>
          <cell r="D33">
            <v>21.6</v>
          </cell>
          <cell r="E33">
            <v>76.083333333333329</v>
          </cell>
          <cell r="F33">
            <v>96</v>
          </cell>
          <cell r="G33">
            <v>32</v>
          </cell>
          <cell r="H33">
            <v>23.759999999999998</v>
          </cell>
          <cell r="I33" t="str">
            <v>N</v>
          </cell>
          <cell r="J33">
            <v>62.639999999999993</v>
          </cell>
          <cell r="K33">
            <v>44</v>
          </cell>
        </row>
        <row r="34">
          <cell r="B34">
            <v>27.054166666666664</v>
          </cell>
          <cell r="C34">
            <v>35.799999999999997</v>
          </cell>
          <cell r="D34">
            <v>19.399999999999999</v>
          </cell>
          <cell r="E34">
            <v>72.208333333333329</v>
          </cell>
          <cell r="F34">
            <v>100</v>
          </cell>
          <cell r="G34">
            <v>45</v>
          </cell>
          <cell r="H34">
            <v>7.9200000000000008</v>
          </cell>
          <cell r="I34" t="str">
            <v>NE</v>
          </cell>
          <cell r="J34">
            <v>23.040000000000003</v>
          </cell>
          <cell r="K34">
            <v>0</v>
          </cell>
        </row>
        <row r="35">
          <cell r="I35" t="str">
            <v>NE</v>
          </cell>
        </row>
      </sheetData>
      <sheetData sheetId="11">
        <row r="5">
          <cell r="B5">
            <v>29.391666666666669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>
        <row r="5">
          <cell r="B5">
            <v>24.416666666666668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24.583333333333332</v>
          </cell>
          <cell r="C5">
            <v>31.2</v>
          </cell>
          <cell r="D5">
            <v>20.9</v>
          </cell>
          <cell r="E5">
            <v>73.458333333333329</v>
          </cell>
          <cell r="F5">
            <v>90</v>
          </cell>
          <cell r="G5">
            <v>48</v>
          </cell>
          <cell r="H5">
            <v>30.6</v>
          </cell>
          <cell r="I5" t="str">
            <v>L</v>
          </cell>
          <cell r="J5">
            <v>53.64</v>
          </cell>
          <cell r="K5">
            <v>3.6000000000000005</v>
          </cell>
        </row>
        <row r="6">
          <cell r="B6">
            <v>24.912500000000005</v>
          </cell>
          <cell r="C6">
            <v>30.5</v>
          </cell>
          <cell r="D6">
            <v>21.4</v>
          </cell>
          <cell r="E6">
            <v>75.625</v>
          </cell>
          <cell r="F6">
            <v>94</v>
          </cell>
          <cell r="G6">
            <v>46</v>
          </cell>
          <cell r="H6">
            <v>19.079999999999998</v>
          </cell>
          <cell r="I6" t="str">
            <v>N</v>
          </cell>
          <cell r="J6">
            <v>31.680000000000003</v>
          </cell>
          <cell r="K6">
            <v>0</v>
          </cell>
        </row>
        <row r="7">
          <cell r="B7">
            <v>23.387500000000003</v>
          </cell>
          <cell r="C7">
            <v>28.5</v>
          </cell>
          <cell r="D7">
            <v>20.3</v>
          </cell>
          <cell r="E7">
            <v>83.083333333333329</v>
          </cell>
          <cell r="F7">
            <v>96</v>
          </cell>
          <cell r="G7">
            <v>55</v>
          </cell>
          <cell r="H7">
            <v>18.36</v>
          </cell>
          <cell r="I7" t="str">
            <v>N</v>
          </cell>
          <cell r="J7">
            <v>35.64</v>
          </cell>
          <cell r="K7">
            <v>101</v>
          </cell>
        </row>
        <row r="8">
          <cell r="B8">
            <v>22.779166666666669</v>
          </cell>
          <cell r="C8">
            <v>28.1</v>
          </cell>
          <cell r="D8">
            <v>19.899999999999999</v>
          </cell>
          <cell r="E8">
            <v>72.708333333333329</v>
          </cell>
          <cell r="F8">
            <v>90</v>
          </cell>
          <cell r="G8">
            <v>44</v>
          </cell>
          <cell r="H8">
            <v>20.88</v>
          </cell>
          <cell r="I8" t="str">
            <v>N</v>
          </cell>
          <cell r="J8">
            <v>33.119999999999997</v>
          </cell>
          <cell r="K8">
            <v>0</v>
          </cell>
        </row>
        <row r="9">
          <cell r="B9">
            <v>22.625</v>
          </cell>
          <cell r="C9">
            <v>30.5</v>
          </cell>
          <cell r="D9">
            <v>14</v>
          </cell>
          <cell r="E9">
            <v>59.875</v>
          </cell>
          <cell r="F9">
            <v>87</v>
          </cell>
          <cell r="G9">
            <v>34</v>
          </cell>
          <cell r="H9">
            <v>16.2</v>
          </cell>
          <cell r="I9" t="str">
            <v>SE</v>
          </cell>
          <cell r="J9">
            <v>28.8</v>
          </cell>
          <cell r="K9">
            <v>0</v>
          </cell>
        </row>
        <row r="10">
          <cell r="B10">
            <v>24.074999999999999</v>
          </cell>
          <cell r="C10">
            <v>29.5</v>
          </cell>
          <cell r="D10">
            <v>19.600000000000001</v>
          </cell>
          <cell r="E10">
            <v>62.458333333333336</v>
          </cell>
          <cell r="F10">
            <v>82</v>
          </cell>
          <cell r="G10">
            <v>33</v>
          </cell>
          <cell r="H10">
            <v>34.200000000000003</v>
          </cell>
          <cell r="I10" t="str">
            <v>L</v>
          </cell>
          <cell r="J10">
            <v>53.64</v>
          </cell>
          <cell r="K10">
            <v>0</v>
          </cell>
        </row>
        <row r="11">
          <cell r="B11">
            <v>23.254166666666666</v>
          </cell>
          <cell r="C11">
            <v>28.9</v>
          </cell>
          <cell r="D11">
            <v>18.7</v>
          </cell>
          <cell r="E11">
            <v>67.541666666666671</v>
          </cell>
          <cell r="F11">
            <v>89</v>
          </cell>
          <cell r="G11">
            <v>49</v>
          </cell>
          <cell r="H11">
            <v>33.480000000000004</v>
          </cell>
          <cell r="I11" t="str">
            <v>L</v>
          </cell>
          <cell r="J11">
            <v>57.960000000000008</v>
          </cell>
          <cell r="K11">
            <v>1.6</v>
          </cell>
        </row>
        <row r="12">
          <cell r="B12">
            <v>26.275000000000006</v>
          </cell>
          <cell r="C12">
            <v>32.700000000000003</v>
          </cell>
          <cell r="D12">
            <v>20.6</v>
          </cell>
          <cell r="E12">
            <v>60.583333333333336</v>
          </cell>
          <cell r="F12">
            <v>89</v>
          </cell>
          <cell r="G12">
            <v>31</v>
          </cell>
          <cell r="H12">
            <v>23.040000000000003</v>
          </cell>
          <cell r="I12" t="str">
            <v>L</v>
          </cell>
          <cell r="J12">
            <v>40.32</v>
          </cell>
          <cell r="K12">
            <v>0</v>
          </cell>
        </row>
        <row r="13">
          <cell r="B13">
            <v>27.695833333333329</v>
          </cell>
          <cell r="C13">
            <v>33.4</v>
          </cell>
          <cell r="D13">
            <v>22.1</v>
          </cell>
          <cell r="E13">
            <v>56.541666666666664</v>
          </cell>
          <cell r="F13">
            <v>76</v>
          </cell>
          <cell r="G13">
            <v>39</v>
          </cell>
          <cell r="H13">
            <v>18.720000000000002</v>
          </cell>
          <cell r="I13" t="str">
            <v>N</v>
          </cell>
          <cell r="J13">
            <v>39.96</v>
          </cell>
          <cell r="K13">
            <v>0</v>
          </cell>
        </row>
        <row r="14">
          <cell r="B14">
            <v>28.470833333333335</v>
          </cell>
          <cell r="C14">
            <v>34.299999999999997</v>
          </cell>
          <cell r="D14">
            <v>23.9</v>
          </cell>
          <cell r="E14">
            <v>55.916666666666664</v>
          </cell>
          <cell r="F14">
            <v>71</v>
          </cell>
          <cell r="G14">
            <v>36</v>
          </cell>
          <cell r="H14">
            <v>21.96</v>
          </cell>
          <cell r="I14" t="str">
            <v>N</v>
          </cell>
          <cell r="J14">
            <v>45</v>
          </cell>
          <cell r="K14">
            <v>0</v>
          </cell>
        </row>
        <row r="15">
          <cell r="B15">
            <v>28.529166666666669</v>
          </cell>
          <cell r="C15">
            <v>33.799999999999997</v>
          </cell>
          <cell r="D15">
            <v>22.9</v>
          </cell>
          <cell r="E15">
            <v>57.291666666666664</v>
          </cell>
          <cell r="F15">
            <v>86</v>
          </cell>
          <cell r="G15">
            <v>40</v>
          </cell>
          <cell r="H15">
            <v>21.240000000000002</v>
          </cell>
          <cell r="I15" t="str">
            <v>N</v>
          </cell>
          <cell r="J15">
            <v>47.16</v>
          </cell>
          <cell r="K15">
            <v>3.6</v>
          </cell>
        </row>
        <row r="16">
          <cell r="C16">
            <v>28.5</v>
          </cell>
          <cell r="D16">
            <v>19.399999999999999</v>
          </cell>
          <cell r="F16">
            <v>95</v>
          </cell>
          <cell r="G16">
            <v>56</v>
          </cell>
          <cell r="H16">
            <v>24.48</v>
          </cell>
          <cell r="I16" t="str">
            <v>N</v>
          </cell>
          <cell r="J16">
            <v>45.72</v>
          </cell>
          <cell r="K16">
            <v>49.2</v>
          </cell>
        </row>
        <row r="17">
          <cell r="B17">
            <v>24.816666666666674</v>
          </cell>
          <cell r="C17">
            <v>31.9</v>
          </cell>
          <cell r="D17">
            <v>18.899999999999999</v>
          </cell>
          <cell r="E17">
            <v>64</v>
          </cell>
          <cell r="F17">
            <v>94</v>
          </cell>
          <cell r="G17">
            <v>36</v>
          </cell>
          <cell r="H17">
            <v>17.64</v>
          </cell>
          <cell r="I17" t="str">
            <v>SE</v>
          </cell>
          <cell r="J17">
            <v>28.8</v>
          </cell>
          <cell r="K17">
            <v>0.2</v>
          </cell>
        </row>
        <row r="18">
          <cell r="B18">
            <v>27.629166666666663</v>
          </cell>
          <cell r="C18">
            <v>33.9</v>
          </cell>
          <cell r="D18">
            <v>22.1</v>
          </cell>
          <cell r="E18">
            <v>52.125</v>
          </cell>
          <cell r="F18">
            <v>68</v>
          </cell>
          <cell r="G18">
            <v>40</v>
          </cell>
          <cell r="H18">
            <v>30.6</v>
          </cell>
          <cell r="I18" t="str">
            <v>L</v>
          </cell>
          <cell r="J18">
            <v>52.56</v>
          </cell>
          <cell r="K18">
            <v>0</v>
          </cell>
        </row>
        <row r="19">
          <cell r="B19">
            <v>29.137500000000003</v>
          </cell>
          <cell r="C19">
            <v>34.4</v>
          </cell>
          <cell r="D19">
            <v>24.9</v>
          </cell>
          <cell r="E19">
            <v>53</v>
          </cell>
          <cell r="F19">
            <v>67</v>
          </cell>
          <cell r="G19">
            <v>35</v>
          </cell>
          <cell r="H19">
            <v>21.6</v>
          </cell>
          <cell r="I19" t="str">
            <v>NE</v>
          </cell>
          <cell r="J19">
            <v>37.080000000000005</v>
          </cell>
          <cell r="K19">
            <v>0</v>
          </cell>
        </row>
        <row r="20">
          <cell r="B20">
            <v>23.320833333333329</v>
          </cell>
          <cell r="C20">
            <v>29</v>
          </cell>
          <cell r="D20">
            <v>20.3</v>
          </cell>
          <cell r="E20">
            <v>80</v>
          </cell>
          <cell r="F20">
            <v>95</v>
          </cell>
          <cell r="G20">
            <v>50</v>
          </cell>
          <cell r="H20">
            <v>23.400000000000002</v>
          </cell>
          <cell r="I20" t="str">
            <v>N</v>
          </cell>
          <cell r="J20">
            <v>36</v>
          </cell>
          <cell r="K20">
            <v>40.4</v>
          </cell>
        </row>
        <row r="21">
          <cell r="B21">
            <v>23.937500000000004</v>
          </cell>
          <cell r="C21">
            <v>30.5</v>
          </cell>
          <cell r="D21">
            <v>18.600000000000001</v>
          </cell>
          <cell r="E21">
            <v>77.833333333333329</v>
          </cell>
          <cell r="F21">
            <v>95</v>
          </cell>
          <cell r="G21">
            <v>45</v>
          </cell>
          <cell r="H21">
            <v>12.96</v>
          </cell>
          <cell r="I21" t="str">
            <v>N</v>
          </cell>
          <cell r="J21">
            <v>24.840000000000003</v>
          </cell>
          <cell r="K21">
            <v>0</v>
          </cell>
        </row>
        <row r="22">
          <cell r="B22">
            <v>25.805729166666662</v>
          </cell>
          <cell r="C22">
            <v>32.700000000000003</v>
          </cell>
          <cell r="D22">
            <v>18.600000000000001</v>
          </cell>
          <cell r="E22">
            <v>68.576388888888886</v>
          </cell>
          <cell r="F22">
            <v>95</v>
          </cell>
          <cell r="G22">
            <v>42</v>
          </cell>
          <cell r="H22">
            <v>46.656000000000006</v>
          </cell>
          <cell r="I22" t="str">
            <v>N</v>
          </cell>
          <cell r="J22">
            <v>89.424000000000021</v>
          </cell>
          <cell r="K22">
            <v>0</v>
          </cell>
        </row>
        <row r="23">
          <cell r="B23">
            <v>26.445833333333336</v>
          </cell>
          <cell r="C23">
            <v>32.200000000000003</v>
          </cell>
          <cell r="D23">
            <v>21.3</v>
          </cell>
          <cell r="E23">
            <v>64.625</v>
          </cell>
          <cell r="F23">
            <v>89</v>
          </cell>
          <cell r="G23">
            <v>40</v>
          </cell>
          <cell r="H23">
            <v>16.2</v>
          </cell>
          <cell r="I23" t="str">
            <v>N</v>
          </cell>
          <cell r="J23">
            <v>42.12</v>
          </cell>
          <cell r="K23">
            <v>3.4000000000000004</v>
          </cell>
        </row>
        <row r="24">
          <cell r="B24">
            <v>24.208333333333332</v>
          </cell>
          <cell r="C24">
            <v>27.3</v>
          </cell>
          <cell r="D24">
            <v>20</v>
          </cell>
          <cell r="E24">
            <v>75</v>
          </cell>
          <cell r="F24">
            <v>93</v>
          </cell>
          <cell r="G24">
            <v>59</v>
          </cell>
          <cell r="H24">
            <v>27.36</v>
          </cell>
          <cell r="I24" t="str">
            <v>NE</v>
          </cell>
          <cell r="J24">
            <v>43.56</v>
          </cell>
          <cell r="K24">
            <v>11.400000000000002</v>
          </cell>
        </row>
        <row r="25">
          <cell r="B25">
            <v>23.504166666666666</v>
          </cell>
          <cell r="C25">
            <v>29.8</v>
          </cell>
          <cell r="D25">
            <v>20.100000000000001</v>
          </cell>
          <cell r="E25">
            <v>82.458333333333329</v>
          </cell>
          <cell r="F25">
            <v>94</v>
          </cell>
          <cell r="G25">
            <v>52</v>
          </cell>
          <cell r="H25">
            <v>17.64</v>
          </cell>
          <cell r="I25" t="str">
            <v>N</v>
          </cell>
          <cell r="J25">
            <v>49.680000000000007</v>
          </cell>
          <cell r="K25">
            <v>4.8</v>
          </cell>
        </row>
        <row r="26">
          <cell r="B26">
            <v>23.666666666666661</v>
          </cell>
          <cell r="C26">
            <v>29.6</v>
          </cell>
          <cell r="D26">
            <v>20.3</v>
          </cell>
          <cell r="E26">
            <v>77.541666666666671</v>
          </cell>
          <cell r="F26">
            <v>95</v>
          </cell>
          <cell r="G26">
            <v>46</v>
          </cell>
          <cell r="H26">
            <v>14.4</v>
          </cell>
          <cell r="I26" t="str">
            <v>N</v>
          </cell>
          <cell r="J26">
            <v>27.36</v>
          </cell>
          <cell r="K26">
            <v>11.799999999999997</v>
          </cell>
        </row>
        <row r="27">
          <cell r="B27">
            <v>24.283333333333331</v>
          </cell>
          <cell r="C27">
            <v>30.5</v>
          </cell>
          <cell r="D27">
            <v>19.3</v>
          </cell>
          <cell r="E27">
            <v>69.5</v>
          </cell>
          <cell r="F27">
            <v>90</v>
          </cell>
          <cell r="G27">
            <v>41</v>
          </cell>
          <cell r="H27">
            <v>20.52</v>
          </cell>
          <cell r="I27" t="str">
            <v>L</v>
          </cell>
          <cell r="J27">
            <v>32.04</v>
          </cell>
          <cell r="K27">
            <v>0</v>
          </cell>
        </row>
        <row r="28">
          <cell r="B28">
            <v>25.258333333333336</v>
          </cell>
          <cell r="C28">
            <v>32.700000000000003</v>
          </cell>
          <cell r="D28">
            <v>21</v>
          </cell>
          <cell r="E28">
            <v>65.375</v>
          </cell>
          <cell r="F28">
            <v>83</v>
          </cell>
          <cell r="G28">
            <v>39</v>
          </cell>
          <cell r="H28">
            <v>26.64</v>
          </cell>
          <cell r="I28" t="str">
            <v>L</v>
          </cell>
          <cell r="J28">
            <v>42.84</v>
          </cell>
          <cell r="K28">
            <v>1.4</v>
          </cell>
        </row>
        <row r="29">
          <cell r="B29">
            <v>24.854166666666671</v>
          </cell>
          <cell r="C29">
            <v>31.8</v>
          </cell>
          <cell r="D29">
            <v>19.399999999999999</v>
          </cell>
          <cell r="E29">
            <v>71</v>
          </cell>
          <cell r="F29">
            <v>93</v>
          </cell>
          <cell r="G29">
            <v>41</v>
          </cell>
          <cell r="H29">
            <v>11.16</v>
          </cell>
          <cell r="I29" t="str">
            <v>N</v>
          </cell>
          <cell r="J29">
            <v>35.64</v>
          </cell>
          <cell r="K29">
            <v>0.4</v>
          </cell>
        </row>
        <row r="30">
          <cell r="B30">
            <v>25.866666666666664</v>
          </cell>
          <cell r="C30">
            <v>32.6</v>
          </cell>
          <cell r="D30">
            <v>21.2</v>
          </cell>
          <cell r="E30">
            <v>70.75</v>
          </cell>
          <cell r="F30">
            <v>92</v>
          </cell>
          <cell r="G30">
            <v>42</v>
          </cell>
          <cell r="H30">
            <v>13.68</v>
          </cell>
          <cell r="I30" t="str">
            <v>N</v>
          </cell>
          <cell r="J30">
            <v>46.440000000000005</v>
          </cell>
          <cell r="K30">
            <v>2.4000000000000004</v>
          </cell>
        </row>
        <row r="31">
          <cell r="B31">
            <v>26.858333333333331</v>
          </cell>
          <cell r="C31">
            <v>33.299999999999997</v>
          </cell>
          <cell r="D31">
            <v>20.399999999999999</v>
          </cell>
          <cell r="E31">
            <v>57.166666666666664</v>
          </cell>
          <cell r="F31">
            <v>83</v>
          </cell>
          <cell r="G31">
            <v>30</v>
          </cell>
          <cell r="H31">
            <v>15.48</v>
          </cell>
          <cell r="I31" t="str">
            <v>N</v>
          </cell>
          <cell r="J31">
            <v>22.68</v>
          </cell>
          <cell r="K31">
            <v>0</v>
          </cell>
        </row>
        <row r="32">
          <cell r="B32">
            <v>27.483333333333331</v>
          </cell>
          <cell r="C32">
            <v>34.9</v>
          </cell>
          <cell r="D32">
            <v>21.4</v>
          </cell>
          <cell r="E32">
            <v>59.25</v>
          </cell>
          <cell r="F32">
            <v>84</v>
          </cell>
          <cell r="G32">
            <v>32</v>
          </cell>
          <cell r="H32">
            <v>11.879999999999999</v>
          </cell>
          <cell r="I32" t="str">
            <v>N</v>
          </cell>
          <cell r="J32">
            <v>18.720000000000002</v>
          </cell>
          <cell r="K32">
            <v>0</v>
          </cell>
        </row>
        <row r="33">
          <cell r="B33">
            <v>28.433333333333337</v>
          </cell>
          <cell r="C33">
            <v>34.5</v>
          </cell>
          <cell r="D33">
            <v>22.2</v>
          </cell>
          <cell r="E33">
            <v>55.25</v>
          </cell>
          <cell r="F33">
            <v>77</v>
          </cell>
          <cell r="G33">
            <v>31</v>
          </cell>
          <cell r="H33">
            <v>18.720000000000002</v>
          </cell>
          <cell r="I33" t="str">
            <v>N</v>
          </cell>
          <cell r="J33">
            <v>51.84</v>
          </cell>
          <cell r="K33">
            <v>0</v>
          </cell>
        </row>
        <row r="34">
          <cell r="B34">
            <v>25.391666666666666</v>
          </cell>
          <cell r="C34">
            <v>32.4</v>
          </cell>
          <cell r="D34">
            <v>22.1</v>
          </cell>
          <cell r="E34">
            <v>67.791666666666671</v>
          </cell>
          <cell r="F34">
            <v>88</v>
          </cell>
          <cell r="G34">
            <v>48</v>
          </cell>
          <cell r="H34">
            <v>33.480000000000004</v>
          </cell>
          <cell r="I34" t="str">
            <v>SE</v>
          </cell>
          <cell r="J34">
            <v>61.560000000000009</v>
          </cell>
          <cell r="K34">
            <v>14.399999999999999</v>
          </cell>
        </row>
        <row r="35">
          <cell r="I35" t="str">
            <v>N</v>
          </cell>
        </row>
      </sheetData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>
        <row r="5">
          <cell r="B5">
            <v>23.579166666666666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27.058333333333334</v>
          </cell>
          <cell r="C5">
            <v>33.799999999999997</v>
          </cell>
          <cell r="D5">
            <v>20.9</v>
          </cell>
          <cell r="E5">
            <v>60.541666666666664</v>
          </cell>
          <cell r="F5">
            <v>88</v>
          </cell>
          <cell r="G5">
            <v>32</v>
          </cell>
          <cell r="H5">
            <v>14.76</v>
          </cell>
          <cell r="I5" t="str">
            <v>L</v>
          </cell>
          <cell r="J5">
            <v>30.6</v>
          </cell>
          <cell r="K5">
            <v>0</v>
          </cell>
        </row>
        <row r="6">
          <cell r="B6">
            <v>26.020833333333332</v>
          </cell>
          <cell r="C6">
            <v>33.200000000000003</v>
          </cell>
          <cell r="D6">
            <v>21.6</v>
          </cell>
          <cell r="E6">
            <v>70.583333333333329</v>
          </cell>
          <cell r="F6">
            <v>93</v>
          </cell>
          <cell r="G6">
            <v>35</v>
          </cell>
          <cell r="H6">
            <v>9.3600000000000012</v>
          </cell>
          <cell r="I6" t="str">
            <v>O</v>
          </cell>
          <cell r="J6">
            <v>27.36</v>
          </cell>
          <cell r="K6">
            <v>9.7999999999999989</v>
          </cell>
        </row>
        <row r="7">
          <cell r="B7">
            <v>24.208333333333332</v>
          </cell>
          <cell r="C7">
            <v>29.2</v>
          </cell>
          <cell r="D7">
            <v>21.1</v>
          </cell>
          <cell r="E7">
            <v>79.541666666666671</v>
          </cell>
          <cell r="F7">
            <v>94</v>
          </cell>
          <cell r="G7">
            <v>56</v>
          </cell>
          <cell r="H7">
            <v>11.16</v>
          </cell>
          <cell r="I7" t="str">
            <v>SO</v>
          </cell>
          <cell r="J7">
            <v>24.840000000000003</v>
          </cell>
          <cell r="K7">
            <v>23.2</v>
          </cell>
        </row>
        <row r="8">
          <cell r="B8">
            <v>24.116666666666664</v>
          </cell>
          <cell r="C8">
            <v>28.4</v>
          </cell>
          <cell r="D8">
            <v>20.9</v>
          </cell>
          <cell r="E8">
            <v>78.708333333333329</v>
          </cell>
          <cell r="F8">
            <v>94</v>
          </cell>
          <cell r="G8">
            <v>60</v>
          </cell>
          <cell r="H8">
            <v>10.44</v>
          </cell>
          <cell r="I8" t="str">
            <v>SO</v>
          </cell>
          <cell r="J8">
            <v>23.759999999999998</v>
          </cell>
          <cell r="K8">
            <v>0.8</v>
          </cell>
        </row>
        <row r="9">
          <cell r="B9">
            <v>24.925000000000001</v>
          </cell>
          <cell r="C9">
            <v>30.4</v>
          </cell>
          <cell r="D9">
            <v>20.3</v>
          </cell>
          <cell r="E9">
            <v>72</v>
          </cell>
          <cell r="F9">
            <v>94</v>
          </cell>
          <cell r="G9">
            <v>45</v>
          </cell>
          <cell r="H9">
            <v>17.64</v>
          </cell>
          <cell r="I9" t="str">
            <v>SE</v>
          </cell>
          <cell r="J9">
            <v>28.8</v>
          </cell>
          <cell r="K9">
            <v>4</v>
          </cell>
        </row>
        <row r="10">
          <cell r="B10">
            <v>24.004166666666666</v>
          </cell>
          <cell r="C10">
            <v>30.3</v>
          </cell>
          <cell r="D10">
            <v>19.100000000000001</v>
          </cell>
          <cell r="E10">
            <v>69.416666666666671</v>
          </cell>
          <cell r="F10">
            <v>93</v>
          </cell>
          <cell r="G10">
            <v>39</v>
          </cell>
          <cell r="H10">
            <v>14.4</v>
          </cell>
          <cell r="I10" t="str">
            <v>L</v>
          </cell>
          <cell r="J10">
            <v>29.16</v>
          </cell>
          <cell r="K10">
            <v>0.6</v>
          </cell>
        </row>
        <row r="11">
          <cell r="B11">
            <v>24.016666666666666</v>
          </cell>
          <cell r="C11">
            <v>29.9</v>
          </cell>
          <cell r="D11">
            <v>20.2</v>
          </cell>
          <cell r="E11">
            <v>71.083333333333329</v>
          </cell>
          <cell r="F11">
            <v>90</v>
          </cell>
          <cell r="G11">
            <v>42</v>
          </cell>
          <cell r="H11">
            <v>16.2</v>
          </cell>
          <cell r="I11" t="str">
            <v>L</v>
          </cell>
          <cell r="J11">
            <v>31.319999999999997</v>
          </cell>
          <cell r="K11">
            <v>0</v>
          </cell>
        </row>
        <row r="12">
          <cell r="B12">
            <v>24.537499999999998</v>
          </cell>
          <cell r="C12">
            <v>32.799999999999997</v>
          </cell>
          <cell r="D12">
            <v>18.7</v>
          </cell>
          <cell r="E12">
            <v>69.958333333333329</v>
          </cell>
          <cell r="F12">
            <v>95</v>
          </cell>
          <cell r="G12">
            <v>35</v>
          </cell>
          <cell r="H12">
            <v>7.2</v>
          </cell>
          <cell r="I12" t="str">
            <v>L</v>
          </cell>
          <cell r="J12">
            <v>20.52</v>
          </cell>
          <cell r="K12">
            <v>0</v>
          </cell>
        </row>
        <row r="13">
          <cell r="B13">
            <v>28.224999999999998</v>
          </cell>
          <cell r="C13">
            <v>35.700000000000003</v>
          </cell>
          <cell r="D13">
            <v>21.4</v>
          </cell>
          <cell r="E13">
            <v>56.333333333333336</v>
          </cell>
          <cell r="F13">
            <v>84</v>
          </cell>
          <cell r="G13">
            <v>31</v>
          </cell>
          <cell r="H13">
            <v>9</v>
          </cell>
          <cell r="I13" t="str">
            <v>NO</v>
          </cell>
          <cell r="J13">
            <v>23.040000000000003</v>
          </cell>
          <cell r="K13">
            <v>0</v>
          </cell>
        </row>
        <row r="14">
          <cell r="B14">
            <v>27.770833333333332</v>
          </cell>
          <cell r="C14">
            <v>33.4</v>
          </cell>
          <cell r="D14">
            <v>23.8</v>
          </cell>
          <cell r="E14">
            <v>66.291666666666671</v>
          </cell>
          <cell r="F14">
            <v>89</v>
          </cell>
          <cell r="G14">
            <v>41</v>
          </cell>
          <cell r="H14">
            <v>9.3600000000000012</v>
          </cell>
          <cell r="I14" t="str">
            <v>O</v>
          </cell>
          <cell r="J14">
            <v>20.88</v>
          </cell>
          <cell r="K14">
            <v>0.2</v>
          </cell>
        </row>
        <row r="15">
          <cell r="B15">
            <v>26.875</v>
          </cell>
          <cell r="C15">
            <v>35.5</v>
          </cell>
          <cell r="D15">
            <v>22.6</v>
          </cell>
          <cell r="E15">
            <v>71.083333333333329</v>
          </cell>
          <cell r="F15">
            <v>88</v>
          </cell>
          <cell r="G15">
            <v>35</v>
          </cell>
          <cell r="H15">
            <v>14.04</v>
          </cell>
          <cell r="I15" t="str">
            <v>SO</v>
          </cell>
          <cell r="J15">
            <v>31.319999999999997</v>
          </cell>
          <cell r="K15">
            <v>0</v>
          </cell>
        </row>
        <row r="16">
          <cell r="C16">
            <v>33.200000000000003</v>
          </cell>
          <cell r="D16">
            <v>22.1</v>
          </cell>
          <cell r="F16">
            <v>87</v>
          </cell>
          <cell r="G16">
            <v>33</v>
          </cell>
          <cell r="H16">
            <v>11.16</v>
          </cell>
          <cell r="I16" t="str">
            <v>O</v>
          </cell>
          <cell r="J16">
            <v>29.880000000000003</v>
          </cell>
          <cell r="K16">
            <v>0.2</v>
          </cell>
        </row>
        <row r="17">
          <cell r="B17">
            <v>27.625</v>
          </cell>
          <cell r="C17">
            <v>34.4</v>
          </cell>
          <cell r="D17">
            <v>22.3</v>
          </cell>
          <cell r="E17">
            <v>62.083333333333336</v>
          </cell>
          <cell r="F17">
            <v>88</v>
          </cell>
          <cell r="G17">
            <v>33</v>
          </cell>
          <cell r="H17">
            <v>9.3600000000000012</v>
          </cell>
          <cell r="I17" t="str">
            <v>SE</v>
          </cell>
          <cell r="J17">
            <v>20.16</v>
          </cell>
          <cell r="K17">
            <v>0</v>
          </cell>
        </row>
        <row r="18">
          <cell r="B18">
            <v>26.841666666666669</v>
          </cell>
          <cell r="C18">
            <v>33.799999999999997</v>
          </cell>
          <cell r="D18">
            <v>20.7</v>
          </cell>
          <cell r="E18">
            <v>63.75</v>
          </cell>
          <cell r="F18">
            <v>90</v>
          </cell>
          <cell r="G18">
            <v>37</v>
          </cell>
          <cell r="H18">
            <v>15.48</v>
          </cell>
          <cell r="I18" t="str">
            <v>L</v>
          </cell>
          <cell r="J18">
            <v>30.96</v>
          </cell>
          <cell r="K18">
            <v>0</v>
          </cell>
        </row>
        <row r="19">
          <cell r="B19">
            <v>28.275000000000002</v>
          </cell>
          <cell r="C19">
            <v>34.799999999999997</v>
          </cell>
          <cell r="D19">
            <v>21.8</v>
          </cell>
          <cell r="E19">
            <v>55.083333333333336</v>
          </cell>
          <cell r="F19">
            <v>83</v>
          </cell>
          <cell r="G19">
            <v>32</v>
          </cell>
          <cell r="H19">
            <v>19.440000000000001</v>
          </cell>
          <cell r="I19" t="str">
            <v>N</v>
          </cell>
          <cell r="J19">
            <v>39.6</v>
          </cell>
          <cell r="K19">
            <v>0</v>
          </cell>
        </row>
        <row r="20">
          <cell r="B20">
            <v>26.629166666666666</v>
          </cell>
          <cell r="C20">
            <v>34.700000000000003</v>
          </cell>
          <cell r="D20">
            <v>21.3</v>
          </cell>
          <cell r="E20">
            <v>59.5</v>
          </cell>
          <cell r="F20">
            <v>81</v>
          </cell>
          <cell r="G20">
            <v>30</v>
          </cell>
          <cell r="H20">
            <v>15.120000000000001</v>
          </cell>
          <cell r="I20" t="str">
            <v>NO</v>
          </cell>
          <cell r="J20">
            <v>38.880000000000003</v>
          </cell>
          <cell r="K20">
            <v>0.4</v>
          </cell>
        </row>
        <row r="21">
          <cell r="B21">
            <v>23.787500000000009</v>
          </cell>
          <cell r="C21">
            <v>33.299999999999997</v>
          </cell>
          <cell r="D21">
            <v>20.2</v>
          </cell>
          <cell r="E21">
            <v>76.416666666666671</v>
          </cell>
          <cell r="F21">
            <v>92</v>
          </cell>
          <cell r="G21">
            <v>38</v>
          </cell>
          <cell r="H21">
            <v>9.7200000000000006</v>
          </cell>
          <cell r="I21" t="str">
            <v>SE</v>
          </cell>
          <cell r="J21">
            <v>37.080000000000005</v>
          </cell>
          <cell r="K21">
            <v>7.4</v>
          </cell>
        </row>
        <row r="22">
          <cell r="B22">
            <v>24.604166666666668</v>
          </cell>
          <cell r="C22">
            <v>33</v>
          </cell>
          <cell r="D22">
            <v>21.1</v>
          </cell>
          <cell r="E22">
            <v>76.458333333333329</v>
          </cell>
          <cell r="F22">
            <v>94</v>
          </cell>
          <cell r="G22">
            <v>39</v>
          </cell>
          <cell r="H22">
            <v>18</v>
          </cell>
          <cell r="I22" t="str">
            <v>NE</v>
          </cell>
          <cell r="J22">
            <v>48.24</v>
          </cell>
          <cell r="K22">
            <v>10.199999999999999</v>
          </cell>
        </row>
        <row r="23">
          <cell r="B23">
            <v>26.420833333333334</v>
          </cell>
          <cell r="C23">
            <v>33.200000000000003</v>
          </cell>
          <cell r="D23">
            <v>21.5</v>
          </cell>
          <cell r="E23">
            <v>69.583333333333329</v>
          </cell>
          <cell r="F23">
            <v>93</v>
          </cell>
          <cell r="G23">
            <v>34</v>
          </cell>
          <cell r="H23">
            <v>11.16</v>
          </cell>
          <cell r="I23" t="str">
            <v>SO</v>
          </cell>
          <cell r="J23">
            <v>28.08</v>
          </cell>
          <cell r="K23">
            <v>5.6000000000000005</v>
          </cell>
        </row>
        <row r="24">
          <cell r="B24">
            <v>26.204166666666666</v>
          </cell>
          <cell r="C24">
            <v>34.1</v>
          </cell>
          <cell r="D24">
            <v>21.6</v>
          </cell>
          <cell r="E24">
            <v>67.458333333333329</v>
          </cell>
          <cell r="F24">
            <v>91</v>
          </cell>
          <cell r="G24">
            <v>32</v>
          </cell>
          <cell r="H24">
            <v>15.120000000000001</v>
          </cell>
          <cell r="I24" t="str">
            <v>SO</v>
          </cell>
          <cell r="J24">
            <v>33.840000000000003</v>
          </cell>
          <cell r="K24">
            <v>4.4000000000000004</v>
          </cell>
        </row>
        <row r="25">
          <cell r="B25">
            <v>24.741666666666671</v>
          </cell>
          <cell r="C25">
            <v>32.799999999999997</v>
          </cell>
          <cell r="D25">
            <v>20.6</v>
          </cell>
          <cell r="E25">
            <v>76.125</v>
          </cell>
          <cell r="F25">
            <v>93</v>
          </cell>
          <cell r="G25">
            <v>45</v>
          </cell>
          <cell r="H25">
            <v>14.04</v>
          </cell>
          <cell r="I25" t="str">
            <v>NO</v>
          </cell>
          <cell r="J25">
            <v>57.24</v>
          </cell>
          <cell r="K25">
            <v>13.4</v>
          </cell>
        </row>
        <row r="26">
          <cell r="B26">
            <v>23.487500000000001</v>
          </cell>
          <cell r="C26">
            <v>29.8</v>
          </cell>
          <cell r="D26">
            <v>20.399999999999999</v>
          </cell>
          <cell r="E26">
            <v>78.791666666666671</v>
          </cell>
          <cell r="F26">
            <v>93</v>
          </cell>
          <cell r="G26">
            <v>48</v>
          </cell>
          <cell r="H26">
            <v>14.04</v>
          </cell>
          <cell r="I26" t="str">
            <v>O</v>
          </cell>
          <cell r="J26">
            <v>29.16</v>
          </cell>
          <cell r="K26">
            <v>2.2000000000000002</v>
          </cell>
        </row>
        <row r="27">
          <cell r="B27">
            <v>24.125000000000004</v>
          </cell>
          <cell r="C27">
            <v>31.3</v>
          </cell>
          <cell r="D27">
            <v>21.4</v>
          </cell>
          <cell r="E27">
            <v>80.375</v>
          </cell>
          <cell r="F27">
            <v>94</v>
          </cell>
          <cell r="G27">
            <v>47</v>
          </cell>
          <cell r="H27">
            <v>5.7600000000000007</v>
          </cell>
          <cell r="I27" t="str">
            <v>SE</v>
          </cell>
          <cell r="J27">
            <v>24.12</v>
          </cell>
          <cell r="K27">
            <v>4</v>
          </cell>
        </row>
        <row r="28">
          <cell r="B28">
            <v>22.879166666666663</v>
          </cell>
          <cell r="C28">
            <v>29.7</v>
          </cell>
          <cell r="D28">
            <v>20.8</v>
          </cell>
          <cell r="E28">
            <v>85.791666666666671</v>
          </cell>
          <cell r="F28">
            <v>94</v>
          </cell>
          <cell r="G28">
            <v>56</v>
          </cell>
          <cell r="H28">
            <v>16.920000000000002</v>
          </cell>
          <cell r="I28" t="str">
            <v>SE</v>
          </cell>
          <cell r="J28">
            <v>39.6</v>
          </cell>
          <cell r="K28">
            <v>19.399999999999999</v>
          </cell>
        </row>
        <row r="29">
          <cell r="B29">
            <v>22.570833333333329</v>
          </cell>
          <cell r="C29">
            <v>26.5</v>
          </cell>
          <cell r="D29">
            <v>20.9</v>
          </cell>
          <cell r="E29">
            <v>87.416666666666671</v>
          </cell>
          <cell r="F29">
            <v>94</v>
          </cell>
          <cell r="G29">
            <v>65</v>
          </cell>
          <cell r="H29">
            <v>5.7600000000000007</v>
          </cell>
          <cell r="I29" t="str">
            <v>N</v>
          </cell>
          <cell r="J29">
            <v>24.12</v>
          </cell>
          <cell r="K29">
            <v>5</v>
          </cell>
        </row>
        <row r="30">
          <cell r="B30">
            <v>24.787499999999998</v>
          </cell>
          <cell r="C30">
            <v>31.5</v>
          </cell>
          <cell r="D30">
            <v>19.899999999999999</v>
          </cell>
          <cell r="E30">
            <v>76.166666666666671</v>
          </cell>
          <cell r="F30">
            <v>99</v>
          </cell>
          <cell r="G30">
            <v>42</v>
          </cell>
          <cell r="H30">
            <v>5.7600000000000007</v>
          </cell>
          <cell r="I30" t="str">
            <v>SE</v>
          </cell>
          <cell r="J30">
            <v>16.559999999999999</v>
          </cell>
          <cell r="K30">
            <v>0.2</v>
          </cell>
        </row>
        <row r="31">
          <cell r="B31">
            <v>26.295833333333338</v>
          </cell>
          <cell r="C31">
            <v>34.200000000000003</v>
          </cell>
          <cell r="D31">
            <v>18.600000000000001</v>
          </cell>
          <cell r="E31">
            <v>60.75</v>
          </cell>
          <cell r="F31">
            <v>92</v>
          </cell>
          <cell r="G31">
            <v>25</v>
          </cell>
          <cell r="H31">
            <v>7.9200000000000008</v>
          </cell>
          <cell r="I31" t="str">
            <v>O</v>
          </cell>
          <cell r="J31">
            <v>20.88</v>
          </cell>
          <cell r="K31">
            <v>0</v>
          </cell>
        </row>
        <row r="32">
          <cell r="B32">
            <v>27.204166666666666</v>
          </cell>
          <cell r="C32">
            <v>35</v>
          </cell>
          <cell r="D32">
            <v>19.399999999999999</v>
          </cell>
          <cell r="E32">
            <v>56.833333333333336</v>
          </cell>
          <cell r="F32">
            <v>86</v>
          </cell>
          <cell r="G32">
            <v>29</v>
          </cell>
          <cell r="H32">
            <v>8.64</v>
          </cell>
          <cell r="I32" t="str">
            <v>O</v>
          </cell>
          <cell r="J32">
            <v>18</v>
          </cell>
          <cell r="K32">
            <v>0</v>
          </cell>
        </row>
        <row r="33">
          <cell r="B33">
            <v>27.375</v>
          </cell>
          <cell r="C33">
            <v>35.5</v>
          </cell>
          <cell r="D33">
            <v>20.9</v>
          </cell>
          <cell r="E33">
            <v>61.166666666666664</v>
          </cell>
          <cell r="F33">
            <v>87</v>
          </cell>
          <cell r="G33">
            <v>32</v>
          </cell>
          <cell r="H33">
            <v>15.120000000000001</v>
          </cell>
          <cell r="I33" t="str">
            <v>O</v>
          </cell>
          <cell r="J33">
            <v>36.72</v>
          </cell>
          <cell r="K33">
            <v>3.2</v>
          </cell>
        </row>
        <row r="34">
          <cell r="B34">
            <v>25.920833333333334</v>
          </cell>
          <cell r="C34">
            <v>32.4</v>
          </cell>
          <cell r="D34">
            <v>22</v>
          </cell>
          <cell r="E34">
            <v>72.416666666666671</v>
          </cell>
          <cell r="F34">
            <v>93</v>
          </cell>
          <cell r="G34">
            <v>37</v>
          </cell>
          <cell r="H34">
            <v>10.08</v>
          </cell>
          <cell r="I34" t="str">
            <v>NE</v>
          </cell>
          <cell r="J34">
            <v>28.8</v>
          </cell>
          <cell r="K34">
            <v>7.8</v>
          </cell>
        </row>
        <row r="35">
          <cell r="I35" t="str">
            <v>O</v>
          </cell>
        </row>
      </sheetData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>
        <row r="5">
          <cell r="B5">
            <v>23.004166666666666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23.645833333333332</v>
          </cell>
          <cell r="C5">
            <v>30.5</v>
          </cell>
          <cell r="D5">
            <v>19.2</v>
          </cell>
          <cell r="E5">
            <v>71.791666666666671</v>
          </cell>
          <cell r="F5">
            <v>94</v>
          </cell>
          <cell r="G5">
            <v>38</v>
          </cell>
          <cell r="H5">
            <v>16.559999999999999</v>
          </cell>
          <cell r="I5" t="str">
            <v>N</v>
          </cell>
          <cell r="J5">
            <v>37.440000000000005</v>
          </cell>
          <cell r="K5">
            <v>0</v>
          </cell>
        </row>
        <row r="6">
          <cell r="B6">
            <v>22.933333333333337</v>
          </cell>
          <cell r="C6">
            <v>29.9</v>
          </cell>
          <cell r="D6">
            <v>19.100000000000001</v>
          </cell>
          <cell r="E6">
            <v>76.708333333333329</v>
          </cell>
          <cell r="F6">
            <v>94</v>
          </cell>
          <cell r="G6">
            <v>44</v>
          </cell>
          <cell r="H6">
            <v>22.68</v>
          </cell>
          <cell r="I6" t="str">
            <v>NO</v>
          </cell>
          <cell r="J6">
            <v>47.88</v>
          </cell>
          <cell r="K6">
            <v>21</v>
          </cell>
        </row>
        <row r="7">
          <cell r="B7">
            <v>21.691666666666663</v>
          </cell>
          <cell r="C7">
            <v>27.6</v>
          </cell>
          <cell r="D7">
            <v>20</v>
          </cell>
          <cell r="E7">
            <v>85.875</v>
          </cell>
          <cell r="F7">
            <v>94</v>
          </cell>
          <cell r="G7">
            <v>60</v>
          </cell>
          <cell r="H7">
            <v>18</v>
          </cell>
          <cell r="I7" t="str">
            <v>SO</v>
          </cell>
          <cell r="J7">
            <v>37.080000000000005</v>
          </cell>
          <cell r="K7">
            <v>17.599999999999998</v>
          </cell>
        </row>
        <row r="8">
          <cell r="B8">
            <v>21.479166666666661</v>
          </cell>
          <cell r="C8">
            <v>25.8</v>
          </cell>
          <cell r="D8">
            <v>19.5</v>
          </cell>
          <cell r="E8">
            <v>88.541666666666671</v>
          </cell>
          <cell r="F8">
            <v>98</v>
          </cell>
          <cell r="G8">
            <v>70</v>
          </cell>
          <cell r="H8">
            <v>12.24</v>
          </cell>
          <cell r="I8" t="str">
            <v>S</v>
          </cell>
          <cell r="J8">
            <v>26.64</v>
          </cell>
          <cell r="K8">
            <v>0.8</v>
          </cell>
        </row>
        <row r="9">
          <cell r="B9">
            <v>22.674999999999997</v>
          </cell>
          <cell r="C9">
            <v>28.1</v>
          </cell>
          <cell r="D9">
            <v>19</v>
          </cell>
          <cell r="E9">
            <v>71.375</v>
          </cell>
          <cell r="F9">
            <v>91</v>
          </cell>
          <cell r="G9">
            <v>48</v>
          </cell>
          <cell r="H9">
            <v>10.08</v>
          </cell>
          <cell r="I9" t="str">
            <v>S</v>
          </cell>
          <cell r="J9">
            <v>26.64</v>
          </cell>
          <cell r="K9">
            <v>0</v>
          </cell>
        </row>
        <row r="10">
          <cell r="B10">
            <v>21.379166666666663</v>
          </cell>
          <cell r="C10">
            <v>27.9</v>
          </cell>
          <cell r="D10">
            <v>17.7</v>
          </cell>
          <cell r="E10">
            <v>78.083333333333329</v>
          </cell>
          <cell r="F10">
            <v>95</v>
          </cell>
          <cell r="G10">
            <v>46</v>
          </cell>
          <cell r="H10">
            <v>24.12</v>
          </cell>
          <cell r="I10" t="str">
            <v>L</v>
          </cell>
          <cell r="J10">
            <v>39.96</v>
          </cell>
          <cell r="K10">
            <v>0</v>
          </cell>
        </row>
        <row r="11">
          <cell r="B11">
            <v>22.429166666666674</v>
          </cell>
          <cell r="C11">
            <v>29.3</v>
          </cell>
          <cell r="D11">
            <v>18.5</v>
          </cell>
          <cell r="E11">
            <v>73.5</v>
          </cell>
          <cell r="F11">
            <v>95</v>
          </cell>
          <cell r="G11">
            <v>34</v>
          </cell>
          <cell r="H11">
            <v>12.96</v>
          </cell>
          <cell r="I11" t="str">
            <v>L</v>
          </cell>
          <cell r="J11">
            <v>38.159999999999997</v>
          </cell>
          <cell r="K11">
            <v>0</v>
          </cell>
        </row>
        <row r="12">
          <cell r="B12">
            <v>23.233333333333331</v>
          </cell>
          <cell r="C12">
            <v>30.1</v>
          </cell>
          <cell r="D12">
            <v>17.7</v>
          </cell>
          <cell r="E12">
            <v>74.625</v>
          </cell>
          <cell r="F12">
            <v>96</v>
          </cell>
          <cell r="G12">
            <v>41</v>
          </cell>
          <cell r="H12">
            <v>10.08</v>
          </cell>
          <cell r="I12" t="str">
            <v>NE</v>
          </cell>
          <cell r="J12">
            <v>30.240000000000002</v>
          </cell>
          <cell r="K12">
            <v>0.4</v>
          </cell>
        </row>
        <row r="13">
          <cell r="B13">
            <v>24.825000000000003</v>
          </cell>
          <cell r="C13">
            <v>32.299999999999997</v>
          </cell>
          <cell r="D13">
            <v>20.2</v>
          </cell>
          <cell r="E13">
            <v>68.458333333333329</v>
          </cell>
          <cell r="F13">
            <v>87</v>
          </cell>
          <cell r="G13">
            <v>38</v>
          </cell>
          <cell r="H13">
            <v>15.48</v>
          </cell>
          <cell r="I13" t="str">
            <v>N</v>
          </cell>
          <cell r="J13">
            <v>48.24</v>
          </cell>
          <cell r="K13">
            <v>0.4</v>
          </cell>
        </row>
        <row r="14">
          <cell r="B14">
            <v>26.587499999999995</v>
          </cell>
          <cell r="C14">
            <v>33.200000000000003</v>
          </cell>
          <cell r="D14">
            <v>21.9</v>
          </cell>
          <cell r="E14">
            <v>61.583333333333336</v>
          </cell>
          <cell r="F14">
            <v>83</v>
          </cell>
          <cell r="G14">
            <v>35</v>
          </cell>
          <cell r="H14">
            <v>16.2</v>
          </cell>
          <cell r="I14" t="str">
            <v>NO</v>
          </cell>
          <cell r="J14">
            <v>31.680000000000003</v>
          </cell>
          <cell r="K14">
            <v>0</v>
          </cell>
        </row>
        <row r="15">
          <cell r="B15">
            <v>26.412499999999998</v>
          </cell>
          <cell r="C15">
            <v>31.3</v>
          </cell>
          <cell r="D15">
            <v>23.2</v>
          </cell>
          <cell r="E15">
            <v>65.958333333333329</v>
          </cell>
          <cell r="F15">
            <v>80</v>
          </cell>
          <cell r="G15">
            <v>47</v>
          </cell>
          <cell r="H15">
            <v>25.56</v>
          </cell>
          <cell r="I15" t="str">
            <v>NO</v>
          </cell>
          <cell r="J15">
            <v>46.080000000000005</v>
          </cell>
          <cell r="K15">
            <v>0.4</v>
          </cell>
        </row>
        <row r="16">
          <cell r="C16">
            <v>29.1</v>
          </cell>
          <cell r="D16">
            <v>19</v>
          </cell>
          <cell r="F16">
            <v>92</v>
          </cell>
          <cell r="G16">
            <v>47</v>
          </cell>
          <cell r="H16">
            <v>20.88</v>
          </cell>
          <cell r="I16" t="str">
            <v>O</v>
          </cell>
          <cell r="J16">
            <v>36</v>
          </cell>
          <cell r="K16">
            <v>0</v>
          </cell>
        </row>
        <row r="17">
          <cell r="B17">
            <v>24.283333333333331</v>
          </cell>
          <cell r="C17">
            <v>30.5</v>
          </cell>
          <cell r="D17">
            <v>19.600000000000001</v>
          </cell>
          <cell r="E17">
            <v>73.708333333333329</v>
          </cell>
          <cell r="F17">
            <v>94</v>
          </cell>
          <cell r="G17">
            <v>47</v>
          </cell>
          <cell r="H17">
            <v>12.6</v>
          </cell>
          <cell r="I17" t="str">
            <v>SE</v>
          </cell>
          <cell r="J17">
            <v>25.56</v>
          </cell>
          <cell r="K17">
            <v>0</v>
          </cell>
        </row>
        <row r="18">
          <cell r="B18">
            <v>24.983333333333331</v>
          </cell>
          <cell r="C18">
            <v>31.7</v>
          </cell>
          <cell r="D18">
            <v>18.7</v>
          </cell>
          <cell r="E18">
            <v>64.75</v>
          </cell>
          <cell r="F18">
            <v>90</v>
          </cell>
          <cell r="G18">
            <v>36</v>
          </cell>
          <cell r="H18">
            <v>22.68</v>
          </cell>
          <cell r="I18" t="str">
            <v>L</v>
          </cell>
          <cell r="J18">
            <v>39.96</v>
          </cell>
          <cell r="K18">
            <v>0</v>
          </cell>
        </row>
        <row r="19">
          <cell r="B19">
            <v>25.7</v>
          </cell>
          <cell r="C19">
            <v>32.200000000000003</v>
          </cell>
          <cell r="D19">
            <v>21.1</v>
          </cell>
          <cell r="E19">
            <v>63.875</v>
          </cell>
          <cell r="F19">
            <v>83</v>
          </cell>
          <cell r="G19">
            <v>40</v>
          </cell>
          <cell r="H19">
            <v>25.2</v>
          </cell>
          <cell r="I19" t="str">
            <v>NE</v>
          </cell>
          <cell r="J19">
            <v>48.6</v>
          </cell>
          <cell r="K19">
            <v>0</v>
          </cell>
        </row>
        <row r="20">
          <cell r="B20">
            <v>23.112500000000001</v>
          </cell>
          <cell r="C20">
            <v>28.8</v>
          </cell>
          <cell r="D20">
            <v>19.399999999999999</v>
          </cell>
          <cell r="E20">
            <v>73.75</v>
          </cell>
          <cell r="F20">
            <v>94</v>
          </cell>
          <cell r="G20">
            <v>49</v>
          </cell>
          <cell r="H20">
            <v>21.6</v>
          </cell>
          <cell r="I20" t="str">
            <v>N</v>
          </cell>
          <cell r="J20">
            <v>36.36</v>
          </cell>
          <cell r="K20">
            <v>7.6000000000000005</v>
          </cell>
        </row>
        <row r="21">
          <cell r="B21">
            <v>21.687499999999996</v>
          </cell>
          <cell r="C21">
            <v>28.9</v>
          </cell>
          <cell r="D21">
            <v>17.7</v>
          </cell>
          <cell r="E21">
            <v>80.583333333333329</v>
          </cell>
          <cell r="F21">
            <v>94</v>
          </cell>
          <cell r="G21">
            <v>50</v>
          </cell>
          <cell r="H21">
            <v>17.28</v>
          </cell>
          <cell r="I21" t="str">
            <v>N</v>
          </cell>
          <cell r="J21">
            <v>33.840000000000003</v>
          </cell>
          <cell r="K21">
            <v>0.4</v>
          </cell>
        </row>
        <row r="22">
          <cell r="B22">
            <v>22.783333333333335</v>
          </cell>
          <cell r="C22">
            <v>30.8</v>
          </cell>
          <cell r="D22">
            <v>18.5</v>
          </cell>
          <cell r="E22">
            <v>76.833333333333329</v>
          </cell>
          <cell r="F22">
            <v>94</v>
          </cell>
          <cell r="G22">
            <v>44</v>
          </cell>
          <cell r="H22">
            <v>16.2</v>
          </cell>
          <cell r="I22" t="str">
            <v>N</v>
          </cell>
          <cell r="J22">
            <v>49.32</v>
          </cell>
          <cell r="K22">
            <v>4.2</v>
          </cell>
        </row>
        <row r="23">
          <cell r="B23">
            <v>24.416666666666668</v>
          </cell>
          <cell r="C23">
            <v>31.3</v>
          </cell>
          <cell r="D23">
            <v>19.100000000000001</v>
          </cell>
          <cell r="E23">
            <v>67.833333333333329</v>
          </cell>
          <cell r="F23">
            <v>91</v>
          </cell>
          <cell r="G23">
            <v>36</v>
          </cell>
          <cell r="H23">
            <v>23.759999999999998</v>
          </cell>
          <cell r="I23" t="str">
            <v>N</v>
          </cell>
          <cell r="J23">
            <v>39.96</v>
          </cell>
          <cell r="K23">
            <v>0.2</v>
          </cell>
        </row>
        <row r="24">
          <cell r="B24">
            <v>23.495833333333334</v>
          </cell>
          <cell r="C24">
            <v>28.9</v>
          </cell>
          <cell r="D24">
            <v>20</v>
          </cell>
          <cell r="E24">
            <v>69.791666666666671</v>
          </cell>
          <cell r="F24">
            <v>90</v>
          </cell>
          <cell r="G24">
            <v>49</v>
          </cell>
          <cell r="H24">
            <v>15.48</v>
          </cell>
          <cell r="I24" t="str">
            <v>L</v>
          </cell>
          <cell r="J24">
            <v>38.159999999999997</v>
          </cell>
          <cell r="K24">
            <v>3.8000000000000003</v>
          </cell>
        </row>
        <row r="25">
          <cell r="B25">
            <v>22.674999999999997</v>
          </cell>
          <cell r="C25">
            <v>28.4</v>
          </cell>
          <cell r="D25">
            <v>19.600000000000001</v>
          </cell>
          <cell r="E25">
            <v>78.583333333333329</v>
          </cell>
          <cell r="F25">
            <v>93</v>
          </cell>
          <cell r="G25">
            <v>50</v>
          </cell>
          <cell r="H25">
            <v>23.400000000000002</v>
          </cell>
          <cell r="I25" t="str">
            <v>L</v>
          </cell>
          <cell r="J25">
            <v>45.36</v>
          </cell>
          <cell r="K25">
            <v>4.8</v>
          </cell>
        </row>
        <row r="26">
          <cell r="B26">
            <v>21.424999999999997</v>
          </cell>
          <cell r="C26">
            <v>26.6</v>
          </cell>
          <cell r="D26">
            <v>18.7</v>
          </cell>
          <cell r="E26">
            <v>80.791666666666671</v>
          </cell>
          <cell r="F26">
            <v>94</v>
          </cell>
          <cell r="G26">
            <v>59</v>
          </cell>
          <cell r="H26">
            <v>17.64</v>
          </cell>
          <cell r="I26" t="str">
            <v>O</v>
          </cell>
          <cell r="J26">
            <v>32.4</v>
          </cell>
          <cell r="K26">
            <v>0.2</v>
          </cell>
        </row>
        <row r="27">
          <cell r="B27">
            <v>22.016666666666669</v>
          </cell>
          <cell r="C27">
            <v>26.5</v>
          </cell>
          <cell r="D27">
            <v>18.3</v>
          </cell>
          <cell r="E27">
            <v>84.125</v>
          </cell>
          <cell r="F27">
            <v>95</v>
          </cell>
          <cell r="G27">
            <v>62</v>
          </cell>
          <cell r="H27">
            <v>12.24</v>
          </cell>
          <cell r="I27" t="str">
            <v>NO</v>
          </cell>
          <cell r="J27">
            <v>45.72</v>
          </cell>
          <cell r="K27">
            <v>19</v>
          </cell>
        </row>
        <row r="28">
          <cell r="B28">
            <v>21.425000000000001</v>
          </cell>
          <cell r="C28">
            <v>27.6</v>
          </cell>
          <cell r="D28">
            <v>18.899999999999999</v>
          </cell>
          <cell r="E28">
            <v>85.208333333333329</v>
          </cell>
          <cell r="F28">
            <v>95</v>
          </cell>
          <cell r="G28">
            <v>56</v>
          </cell>
          <cell r="H28">
            <v>12.96</v>
          </cell>
          <cell r="I28" t="str">
            <v>N</v>
          </cell>
          <cell r="J28">
            <v>38.159999999999997</v>
          </cell>
          <cell r="K28">
            <v>7.8000000000000007</v>
          </cell>
        </row>
        <row r="29">
          <cell r="B29">
            <v>21.554166666666664</v>
          </cell>
          <cell r="C29">
            <v>27</v>
          </cell>
          <cell r="D29">
            <v>18.7</v>
          </cell>
          <cell r="E29">
            <v>83.5</v>
          </cell>
          <cell r="F29">
            <v>95</v>
          </cell>
          <cell r="G29">
            <v>57</v>
          </cell>
          <cell r="H29">
            <v>21.240000000000002</v>
          </cell>
          <cell r="I29" t="str">
            <v>NE</v>
          </cell>
          <cell r="J29">
            <v>46.080000000000005</v>
          </cell>
          <cell r="K29">
            <v>0</v>
          </cell>
        </row>
        <row r="30">
          <cell r="B30">
            <v>23.07083333333334</v>
          </cell>
          <cell r="C30">
            <v>28.9</v>
          </cell>
          <cell r="D30">
            <v>18.5</v>
          </cell>
          <cell r="E30">
            <v>76.041666666666671</v>
          </cell>
          <cell r="F30">
            <v>95</v>
          </cell>
          <cell r="G30">
            <v>48</v>
          </cell>
          <cell r="H30">
            <v>10.8</v>
          </cell>
          <cell r="I30" t="str">
            <v>N</v>
          </cell>
          <cell r="J30">
            <v>23.400000000000002</v>
          </cell>
          <cell r="K30">
            <v>0</v>
          </cell>
        </row>
        <row r="31">
          <cell r="B31">
            <v>24.862500000000008</v>
          </cell>
          <cell r="C31">
            <v>31.3</v>
          </cell>
          <cell r="D31">
            <v>18.600000000000001</v>
          </cell>
          <cell r="E31">
            <v>58.875</v>
          </cell>
          <cell r="F31">
            <v>89</v>
          </cell>
          <cell r="G31">
            <v>24</v>
          </cell>
          <cell r="H31">
            <v>12.96</v>
          </cell>
          <cell r="I31" t="str">
            <v>L</v>
          </cell>
          <cell r="J31">
            <v>24.840000000000003</v>
          </cell>
          <cell r="K31">
            <v>0</v>
          </cell>
        </row>
        <row r="32">
          <cell r="B32">
            <v>26.254166666666666</v>
          </cell>
          <cell r="C32">
            <v>31.9</v>
          </cell>
          <cell r="D32">
            <v>19.8</v>
          </cell>
          <cell r="E32">
            <v>50.625</v>
          </cell>
          <cell r="F32">
            <v>74</v>
          </cell>
          <cell r="G32">
            <v>32</v>
          </cell>
          <cell r="H32">
            <v>10.08</v>
          </cell>
          <cell r="I32" t="str">
            <v>SE</v>
          </cell>
          <cell r="J32">
            <v>21.96</v>
          </cell>
          <cell r="K32">
            <v>0</v>
          </cell>
        </row>
        <row r="33">
          <cell r="B33">
            <v>26.058333333333334</v>
          </cell>
          <cell r="C33">
            <v>33</v>
          </cell>
          <cell r="D33">
            <v>19.3</v>
          </cell>
          <cell r="E33">
            <v>58.791666666666664</v>
          </cell>
          <cell r="F33">
            <v>93</v>
          </cell>
          <cell r="G33">
            <v>33</v>
          </cell>
          <cell r="H33">
            <v>20.88</v>
          </cell>
          <cell r="I33" t="str">
            <v>N</v>
          </cell>
          <cell r="J33">
            <v>36.72</v>
          </cell>
          <cell r="K33">
            <v>17</v>
          </cell>
        </row>
        <row r="34">
          <cell r="B34">
            <v>23.599999999999994</v>
          </cell>
          <cell r="C34">
            <v>30.4</v>
          </cell>
          <cell r="D34">
            <v>20</v>
          </cell>
          <cell r="E34">
            <v>79.458333333333329</v>
          </cell>
          <cell r="F34">
            <v>94</v>
          </cell>
          <cell r="G34">
            <v>50</v>
          </cell>
          <cell r="H34">
            <v>12.24</v>
          </cell>
          <cell r="I34" t="str">
            <v>N</v>
          </cell>
          <cell r="J34">
            <v>36.36</v>
          </cell>
          <cell r="K34">
            <v>0</v>
          </cell>
        </row>
        <row r="35">
          <cell r="I35" t="str">
            <v>N</v>
          </cell>
        </row>
      </sheetData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>
        <row r="5">
          <cell r="B5">
            <v>27.754166666666663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>
            <v>27.966666666666665</v>
          </cell>
          <cell r="C5">
            <v>36.200000000000003</v>
          </cell>
          <cell r="D5">
            <v>24.8</v>
          </cell>
          <cell r="E5">
            <v>70.041666666666671</v>
          </cell>
          <cell r="F5">
            <v>85</v>
          </cell>
          <cell r="G5">
            <v>41</v>
          </cell>
          <cell r="H5">
            <v>18.720000000000002</v>
          </cell>
          <cell r="I5" t="str">
            <v>L</v>
          </cell>
          <cell r="J5">
            <v>50.76</v>
          </cell>
          <cell r="K5">
            <v>0</v>
          </cell>
        </row>
        <row r="6">
          <cell r="B6">
            <v>26.366666666666664</v>
          </cell>
          <cell r="C6">
            <v>31.5</v>
          </cell>
          <cell r="D6">
            <v>24.2</v>
          </cell>
          <cell r="E6">
            <v>77.541666666666671</v>
          </cell>
          <cell r="F6">
            <v>86</v>
          </cell>
          <cell r="G6">
            <v>62</v>
          </cell>
          <cell r="H6">
            <v>16.559999999999999</v>
          </cell>
          <cell r="I6" t="str">
            <v>L</v>
          </cell>
          <cell r="J6">
            <v>38.159999999999997</v>
          </cell>
          <cell r="K6">
            <v>4</v>
          </cell>
        </row>
        <row r="7">
          <cell r="B7">
            <v>23.545833333333334</v>
          </cell>
          <cell r="C7">
            <v>26.1</v>
          </cell>
          <cell r="D7">
            <v>22</v>
          </cell>
          <cell r="E7">
            <v>84.375</v>
          </cell>
          <cell r="F7">
            <v>93</v>
          </cell>
          <cell r="G7">
            <v>70</v>
          </cell>
          <cell r="H7">
            <v>16.559999999999999</v>
          </cell>
          <cell r="I7" t="str">
            <v>SO</v>
          </cell>
          <cell r="J7">
            <v>38.159999999999997</v>
          </cell>
          <cell r="K7">
            <v>4.6000000000000005</v>
          </cell>
        </row>
        <row r="8">
          <cell r="B8">
            <v>25.262500000000003</v>
          </cell>
          <cell r="C8">
            <v>31.4</v>
          </cell>
          <cell r="D8">
            <v>21.6</v>
          </cell>
          <cell r="E8">
            <v>57.125</v>
          </cell>
          <cell r="F8">
            <v>88</v>
          </cell>
          <cell r="G8">
            <v>23</v>
          </cell>
          <cell r="H8">
            <v>16.920000000000002</v>
          </cell>
          <cell r="I8" t="str">
            <v>SO</v>
          </cell>
          <cell r="J8">
            <v>34.200000000000003</v>
          </cell>
          <cell r="K8">
            <v>0</v>
          </cell>
        </row>
        <row r="9">
          <cell r="B9">
            <v>26.804166666666671</v>
          </cell>
          <cell r="C9">
            <v>33.700000000000003</v>
          </cell>
          <cell r="D9">
            <v>20.100000000000001</v>
          </cell>
          <cell r="E9">
            <v>42.75</v>
          </cell>
          <cell r="F9">
            <v>65</v>
          </cell>
          <cell r="G9">
            <v>27</v>
          </cell>
          <cell r="H9">
            <v>12.96</v>
          </cell>
          <cell r="I9" t="str">
            <v>S</v>
          </cell>
          <cell r="J9">
            <v>27.36</v>
          </cell>
          <cell r="K9">
            <v>0</v>
          </cell>
        </row>
        <row r="10">
          <cell r="B10">
            <v>27.687500000000004</v>
          </cell>
          <cell r="C10">
            <v>35.9</v>
          </cell>
          <cell r="D10">
            <v>18.100000000000001</v>
          </cell>
          <cell r="E10">
            <v>51.708333333333336</v>
          </cell>
          <cell r="F10">
            <v>88</v>
          </cell>
          <cell r="G10">
            <v>28</v>
          </cell>
          <cell r="H10">
            <v>12.96</v>
          </cell>
          <cell r="I10" t="str">
            <v>NE</v>
          </cell>
          <cell r="J10">
            <v>25.56</v>
          </cell>
          <cell r="K10">
            <v>0</v>
          </cell>
        </row>
        <row r="11">
          <cell r="B11">
            <v>29.408333333333335</v>
          </cell>
          <cell r="C11">
            <v>35.9</v>
          </cell>
          <cell r="D11">
            <v>24.6</v>
          </cell>
          <cell r="E11">
            <v>53.708333333333336</v>
          </cell>
          <cell r="F11">
            <v>70</v>
          </cell>
          <cell r="G11">
            <v>37</v>
          </cell>
          <cell r="H11">
            <v>19.440000000000001</v>
          </cell>
          <cell r="I11" t="str">
            <v>SE</v>
          </cell>
          <cell r="J11">
            <v>33.480000000000004</v>
          </cell>
          <cell r="K11">
            <v>0</v>
          </cell>
        </row>
        <row r="12">
          <cell r="B12">
            <v>30.095833333333335</v>
          </cell>
          <cell r="C12">
            <v>37.5</v>
          </cell>
          <cell r="D12">
            <v>23.6</v>
          </cell>
          <cell r="E12">
            <v>55.291666666666664</v>
          </cell>
          <cell r="F12">
            <v>84</v>
          </cell>
          <cell r="G12">
            <v>31</v>
          </cell>
          <cell r="H12">
            <v>16.2</v>
          </cell>
          <cell r="I12" t="str">
            <v>L</v>
          </cell>
          <cell r="J12">
            <v>33.480000000000004</v>
          </cell>
          <cell r="K12">
            <v>0</v>
          </cell>
        </row>
        <row r="13">
          <cell r="B13">
            <v>31.395833333333329</v>
          </cell>
          <cell r="C13">
            <v>39</v>
          </cell>
          <cell r="D13">
            <v>26.4</v>
          </cell>
          <cell r="E13">
            <v>54.791666666666664</v>
          </cell>
          <cell r="F13">
            <v>77</v>
          </cell>
          <cell r="G13">
            <v>30</v>
          </cell>
          <cell r="H13">
            <v>19.079999999999998</v>
          </cell>
          <cell r="I13" t="str">
            <v>NE</v>
          </cell>
          <cell r="J13">
            <v>37.800000000000004</v>
          </cell>
          <cell r="K13">
            <v>0</v>
          </cell>
        </row>
        <row r="14">
          <cell r="B14">
            <v>30.858333333333331</v>
          </cell>
          <cell r="C14">
            <v>39.1</v>
          </cell>
          <cell r="D14">
            <v>24.6</v>
          </cell>
          <cell r="E14">
            <v>54.916666666666664</v>
          </cell>
          <cell r="F14">
            <v>79</v>
          </cell>
          <cell r="G14">
            <v>27</v>
          </cell>
          <cell r="H14">
            <v>21.96</v>
          </cell>
          <cell r="I14" t="str">
            <v>N</v>
          </cell>
          <cell r="J14">
            <v>51.84</v>
          </cell>
          <cell r="K14">
            <v>0</v>
          </cell>
        </row>
        <row r="15">
          <cell r="B15">
            <v>30.016666666666662</v>
          </cell>
          <cell r="C15">
            <v>37.700000000000003</v>
          </cell>
          <cell r="D15">
            <v>26</v>
          </cell>
          <cell r="E15">
            <v>55.875</v>
          </cell>
          <cell r="F15">
            <v>72</v>
          </cell>
          <cell r="G15">
            <v>31</v>
          </cell>
          <cell r="H15">
            <v>18.720000000000002</v>
          </cell>
          <cell r="I15" t="str">
            <v>NO</v>
          </cell>
          <cell r="J15">
            <v>47.519999999999996</v>
          </cell>
          <cell r="K15">
            <v>0</v>
          </cell>
        </row>
        <row r="16">
          <cell r="C16">
            <v>33.799999999999997</v>
          </cell>
          <cell r="D16">
            <v>20.6</v>
          </cell>
          <cell r="F16">
            <v>73</v>
          </cell>
          <cell r="G16">
            <v>28</v>
          </cell>
          <cell r="H16">
            <v>17.64</v>
          </cell>
          <cell r="I16" t="str">
            <v>SO</v>
          </cell>
          <cell r="J16">
            <v>40.680000000000007</v>
          </cell>
          <cell r="K16">
            <v>0</v>
          </cell>
        </row>
        <row r="17">
          <cell r="B17">
            <v>27.916666666666671</v>
          </cell>
          <cell r="C17">
            <v>35.299999999999997</v>
          </cell>
          <cell r="D17">
            <v>22.2</v>
          </cell>
          <cell r="E17">
            <v>64.583333333333329</v>
          </cell>
          <cell r="F17">
            <v>90</v>
          </cell>
          <cell r="G17">
            <v>36</v>
          </cell>
          <cell r="H17">
            <v>10.44</v>
          </cell>
          <cell r="I17" t="str">
            <v>NE</v>
          </cell>
          <cell r="J17">
            <v>25.92</v>
          </cell>
          <cell r="K17">
            <v>0</v>
          </cell>
        </row>
        <row r="18">
          <cell r="B18">
            <v>31.445833333333326</v>
          </cell>
          <cell r="C18">
            <v>39</v>
          </cell>
          <cell r="D18">
            <v>25.6</v>
          </cell>
          <cell r="E18">
            <v>55.125</v>
          </cell>
          <cell r="F18">
            <v>84</v>
          </cell>
          <cell r="G18">
            <v>29</v>
          </cell>
          <cell r="H18">
            <v>11.16</v>
          </cell>
          <cell r="I18" t="str">
            <v>L</v>
          </cell>
          <cell r="J18">
            <v>28.44</v>
          </cell>
          <cell r="K18">
            <v>0</v>
          </cell>
        </row>
        <row r="19">
          <cell r="B19">
            <v>32.662500000000001</v>
          </cell>
          <cell r="C19">
            <v>39.200000000000003</v>
          </cell>
          <cell r="D19">
            <v>28.1</v>
          </cell>
          <cell r="E19">
            <v>51.083333333333336</v>
          </cell>
          <cell r="F19">
            <v>70</v>
          </cell>
          <cell r="G19">
            <v>33</v>
          </cell>
          <cell r="H19">
            <v>18</v>
          </cell>
          <cell r="I19" t="str">
            <v>L</v>
          </cell>
          <cell r="J19">
            <v>37.800000000000004</v>
          </cell>
          <cell r="K19">
            <v>0</v>
          </cell>
        </row>
        <row r="20">
          <cell r="B20">
            <v>25.579166666666666</v>
          </cell>
          <cell r="C20">
            <v>30.1</v>
          </cell>
          <cell r="D20">
            <v>20.9</v>
          </cell>
          <cell r="E20">
            <v>77.291666666666671</v>
          </cell>
          <cell r="F20">
            <v>91</v>
          </cell>
          <cell r="G20">
            <v>61</v>
          </cell>
          <cell r="H20">
            <v>24.12</v>
          </cell>
          <cell r="I20" t="str">
            <v>SO</v>
          </cell>
          <cell r="J20">
            <v>62.28</v>
          </cell>
          <cell r="K20">
            <v>5.2</v>
          </cell>
        </row>
        <row r="21">
          <cell r="B21">
            <v>25.079166666666666</v>
          </cell>
          <cell r="C21">
            <v>34.4</v>
          </cell>
          <cell r="D21">
            <v>20.2</v>
          </cell>
          <cell r="E21">
            <v>73.666666666666671</v>
          </cell>
          <cell r="F21">
            <v>91</v>
          </cell>
          <cell r="G21">
            <v>41</v>
          </cell>
          <cell r="H21">
            <v>12.24</v>
          </cell>
          <cell r="I21" t="str">
            <v>SO</v>
          </cell>
          <cell r="J21">
            <v>34.92</v>
          </cell>
          <cell r="K21">
            <v>0</v>
          </cell>
        </row>
        <row r="22">
          <cell r="B22">
            <v>29.933333333333334</v>
          </cell>
          <cell r="C22">
            <v>37.6</v>
          </cell>
          <cell r="D22">
            <v>24.8</v>
          </cell>
          <cell r="E22">
            <v>60.75</v>
          </cell>
          <cell r="F22">
            <v>86</v>
          </cell>
          <cell r="G22">
            <v>33</v>
          </cell>
          <cell r="H22">
            <v>14.4</v>
          </cell>
          <cell r="I22" t="str">
            <v>NE</v>
          </cell>
          <cell r="J22">
            <v>31.680000000000003</v>
          </cell>
          <cell r="K22">
            <v>0</v>
          </cell>
        </row>
        <row r="23">
          <cell r="B23">
            <v>28.599999999999998</v>
          </cell>
          <cell r="C23">
            <v>33.6</v>
          </cell>
          <cell r="D23">
            <v>25.5</v>
          </cell>
          <cell r="E23">
            <v>70.125</v>
          </cell>
          <cell r="F23">
            <v>87</v>
          </cell>
          <cell r="G23">
            <v>51</v>
          </cell>
          <cell r="H23">
            <v>16.2</v>
          </cell>
          <cell r="I23" t="str">
            <v>N</v>
          </cell>
          <cell r="J23">
            <v>64.44</v>
          </cell>
          <cell r="K23">
            <v>9.1999999999999993</v>
          </cell>
        </row>
        <row r="24">
          <cell r="B24">
            <v>26.620833333333334</v>
          </cell>
          <cell r="C24">
            <v>30.6</v>
          </cell>
          <cell r="D24">
            <v>22</v>
          </cell>
          <cell r="E24">
            <v>77.041666666666671</v>
          </cell>
          <cell r="F24">
            <v>92</v>
          </cell>
          <cell r="G24">
            <v>62</v>
          </cell>
          <cell r="H24">
            <v>18.36</v>
          </cell>
          <cell r="I24" t="str">
            <v>N</v>
          </cell>
          <cell r="J24">
            <v>50.4</v>
          </cell>
          <cell r="K24">
            <v>22.799999999999997</v>
          </cell>
        </row>
        <row r="25">
          <cell r="B25">
            <v>24.516666666666666</v>
          </cell>
          <cell r="C25">
            <v>29.8</v>
          </cell>
          <cell r="D25">
            <v>22.5</v>
          </cell>
          <cell r="E25">
            <v>86.583333333333329</v>
          </cell>
          <cell r="F25">
            <v>93</v>
          </cell>
          <cell r="G25">
            <v>61</v>
          </cell>
          <cell r="H25">
            <v>13.32</v>
          </cell>
          <cell r="I25" t="str">
            <v>NO</v>
          </cell>
          <cell r="J25">
            <v>31.680000000000003</v>
          </cell>
          <cell r="K25">
            <v>19.2</v>
          </cell>
        </row>
        <row r="26">
          <cell r="B26">
            <v>26.362500000000001</v>
          </cell>
          <cell r="C26">
            <v>32.6</v>
          </cell>
          <cell r="D26">
            <v>22.6</v>
          </cell>
          <cell r="E26">
            <v>73.541666666666671</v>
          </cell>
          <cell r="F26">
            <v>94</v>
          </cell>
          <cell r="G26">
            <v>33</v>
          </cell>
          <cell r="H26">
            <v>15.48</v>
          </cell>
          <cell r="I26" t="str">
            <v>S</v>
          </cell>
          <cell r="J26">
            <v>34.200000000000003</v>
          </cell>
          <cell r="K26">
            <v>3.6000000000000005</v>
          </cell>
        </row>
        <row r="27">
          <cell r="B27">
            <v>27.816666666666663</v>
          </cell>
          <cell r="C27">
            <v>34.1</v>
          </cell>
          <cell r="D27">
            <v>20.3</v>
          </cell>
          <cell r="E27">
            <v>61.208333333333336</v>
          </cell>
          <cell r="F27">
            <v>91</v>
          </cell>
          <cell r="G27">
            <v>14</v>
          </cell>
          <cell r="H27">
            <v>10.44</v>
          </cell>
          <cell r="I27" t="str">
            <v>NO</v>
          </cell>
          <cell r="J27">
            <v>22.68</v>
          </cell>
          <cell r="K27">
            <v>1</v>
          </cell>
        </row>
        <row r="28">
          <cell r="B28">
            <v>28.104166666666675</v>
          </cell>
          <cell r="C28">
            <v>33.9</v>
          </cell>
          <cell r="D28">
            <v>24.1</v>
          </cell>
          <cell r="E28">
            <v>66.291666666666671</v>
          </cell>
          <cell r="F28">
            <v>86</v>
          </cell>
          <cell r="G28">
            <v>44</v>
          </cell>
          <cell r="H28">
            <v>18.720000000000002</v>
          </cell>
          <cell r="I28" t="str">
            <v>SE</v>
          </cell>
          <cell r="J28">
            <v>50.76</v>
          </cell>
          <cell r="K28">
            <v>2.8</v>
          </cell>
        </row>
        <row r="29">
          <cell r="B29">
            <v>27.800000000000008</v>
          </cell>
          <cell r="C29">
            <v>34.4</v>
          </cell>
          <cell r="D29">
            <v>23.2</v>
          </cell>
          <cell r="E29">
            <v>71.958333333333329</v>
          </cell>
          <cell r="F29">
            <v>90</v>
          </cell>
          <cell r="G29">
            <v>45</v>
          </cell>
          <cell r="H29">
            <v>16.559999999999999</v>
          </cell>
          <cell r="I29" t="str">
            <v>L</v>
          </cell>
          <cell r="J29">
            <v>29.52</v>
          </cell>
          <cell r="K29">
            <v>0</v>
          </cell>
        </row>
        <row r="30">
          <cell r="B30">
            <v>29.162499999999994</v>
          </cell>
          <cell r="C30">
            <v>35.700000000000003</v>
          </cell>
          <cell r="D30">
            <v>24.4</v>
          </cell>
          <cell r="E30">
            <v>66.458333333333329</v>
          </cell>
          <cell r="F30">
            <v>89</v>
          </cell>
          <cell r="G30">
            <v>35</v>
          </cell>
          <cell r="H30">
            <v>10.8</v>
          </cell>
          <cell r="I30" t="str">
            <v>L</v>
          </cell>
          <cell r="J30">
            <v>21.96</v>
          </cell>
          <cell r="K30">
            <v>0</v>
          </cell>
        </row>
        <row r="31">
          <cell r="B31">
            <v>30.733333333333338</v>
          </cell>
          <cell r="C31">
            <v>36.700000000000003</v>
          </cell>
          <cell r="D31">
            <v>26.1</v>
          </cell>
          <cell r="E31">
            <v>58.541666666666664</v>
          </cell>
          <cell r="F31">
            <v>82</v>
          </cell>
          <cell r="G31">
            <v>35</v>
          </cell>
          <cell r="H31">
            <v>10.8</v>
          </cell>
          <cell r="I31" t="str">
            <v>NO</v>
          </cell>
          <cell r="J31">
            <v>20.52</v>
          </cell>
          <cell r="K31">
            <v>0</v>
          </cell>
        </row>
        <row r="32">
          <cell r="B32">
            <v>31.337500000000006</v>
          </cell>
          <cell r="C32">
            <v>38.4</v>
          </cell>
          <cell r="D32">
            <v>25.6</v>
          </cell>
          <cell r="E32">
            <v>58.958333333333336</v>
          </cell>
          <cell r="F32">
            <v>84</v>
          </cell>
          <cell r="G32">
            <v>26</v>
          </cell>
          <cell r="H32">
            <v>10.44</v>
          </cell>
          <cell r="I32" t="str">
            <v>SE</v>
          </cell>
          <cell r="J32">
            <v>22.32</v>
          </cell>
          <cell r="K32">
            <v>0</v>
          </cell>
        </row>
        <row r="33">
          <cell r="B33">
            <v>26.058333333333334</v>
          </cell>
          <cell r="C33">
            <v>33</v>
          </cell>
          <cell r="D33">
            <v>19.3</v>
          </cell>
          <cell r="E33">
            <v>58.791666666666664</v>
          </cell>
          <cell r="F33">
            <v>93</v>
          </cell>
          <cell r="G33">
            <v>33</v>
          </cell>
          <cell r="H33">
            <v>20.88</v>
          </cell>
          <cell r="I33" t="str">
            <v>N</v>
          </cell>
          <cell r="J33">
            <v>36.72</v>
          </cell>
          <cell r="K33">
            <v>17</v>
          </cell>
        </row>
        <row r="34">
          <cell r="B34">
            <v>23.599999999999994</v>
          </cell>
          <cell r="C34">
            <v>30.4</v>
          </cell>
          <cell r="D34">
            <v>20</v>
          </cell>
          <cell r="E34">
            <v>79.458333333333329</v>
          </cell>
          <cell r="F34">
            <v>94</v>
          </cell>
          <cell r="G34">
            <v>50</v>
          </cell>
          <cell r="H34">
            <v>12.24</v>
          </cell>
          <cell r="I34" t="str">
            <v>N</v>
          </cell>
          <cell r="J34">
            <v>36.36</v>
          </cell>
          <cell r="K34">
            <v>0</v>
          </cell>
        </row>
        <row r="35">
          <cell r="I35" t="str">
            <v>L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zoomScale="90" zoomScaleNormal="90" workbookViewId="0">
      <selection activeCell="AF38" sqref="AF38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9" bestFit="1" customWidth="1"/>
    <col min="33" max="33" width="9.140625" style="1"/>
  </cols>
  <sheetData>
    <row r="1" spans="1:33" ht="20.100000000000001" customHeight="1" x14ac:dyDescent="0.2">
      <c r="A1" s="55" t="s">
        <v>22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33" s="4" customFormat="1" ht="20.100000000000001" customHeight="1" x14ac:dyDescent="0.2">
      <c r="A2" s="56" t="s">
        <v>21</v>
      </c>
      <c r="B2" s="54" t="s">
        <v>60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7"/>
    </row>
    <row r="3" spans="1:33" s="5" customFormat="1" ht="20.100000000000001" customHeight="1" x14ac:dyDescent="0.2">
      <c r="A3" s="56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34" t="s">
        <v>40</v>
      </c>
      <c r="AG3" s="8"/>
    </row>
    <row r="4" spans="1:33" s="5" customFormat="1" ht="20.100000000000001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34" t="s">
        <v>39</v>
      </c>
      <c r="AG4" s="8"/>
    </row>
    <row r="5" spans="1:33" s="5" customFormat="1" ht="20.100000000000001" customHeight="1" x14ac:dyDescent="0.2">
      <c r="A5" s="16" t="s">
        <v>47</v>
      </c>
      <c r="B5" s="25">
        <f>[1]Novembro!$B$5</f>
        <v>28.412499999999998</v>
      </c>
      <c r="C5" s="25">
        <f>[1]Novembro!$B$6</f>
        <v>26.158333333333335</v>
      </c>
      <c r="D5" s="25">
        <f>[1]Novembro!$B$7</f>
        <v>26.270833333333339</v>
      </c>
      <c r="E5" s="25">
        <f>[1]Novembro!$B$8</f>
        <v>24.612499999999997</v>
      </c>
      <c r="F5" s="25">
        <f>[1]Novembro!$B$9</f>
        <v>23.866666666666664</v>
      </c>
      <c r="G5" s="25">
        <f>[1]Novembro!$B$10</f>
        <v>24.770833333333332</v>
      </c>
      <c r="H5" s="25">
        <f>[1]Novembro!$B$11</f>
        <v>23.833333333333332</v>
      </c>
      <c r="I5" s="25">
        <f>[1]Novembro!$B$12</f>
        <v>26.591666666666665</v>
      </c>
      <c r="J5" s="25">
        <f>[1]Novembro!$B$13</f>
        <v>28.395833333333332</v>
      </c>
      <c r="K5" s="25">
        <f>[1]Novembro!$B$14</f>
        <v>30.425000000000001</v>
      </c>
      <c r="L5" s="25">
        <f>[1]Novembro!$B$15</f>
        <v>29.954166666666676</v>
      </c>
      <c r="M5" s="25">
        <f>[1]Novembro!$B$16</f>
        <v>25.933333333333337</v>
      </c>
      <c r="N5" s="25">
        <f>[1]Novembro!$B$17</f>
        <v>27.220833333333335</v>
      </c>
      <c r="O5" s="25">
        <f>[1]Novembro!$B$18</f>
        <v>27.804166666666664</v>
      </c>
      <c r="P5" s="25">
        <f>[1]Novembro!$B$19</f>
        <v>29.708333333333332</v>
      </c>
      <c r="Q5" s="25">
        <f>[1]Novembro!$B$20</f>
        <v>24.737500000000001</v>
      </c>
      <c r="R5" s="25">
        <f>[1]Novembro!$B$21</f>
        <v>26.13333333333334</v>
      </c>
      <c r="S5" s="25">
        <f>[1]Novembro!$B$22</f>
        <v>27.125</v>
      </c>
      <c r="T5" s="25">
        <f>[1]Novembro!$B$23</f>
        <v>26.649999999999995</v>
      </c>
      <c r="U5" s="25">
        <f>[1]Novembro!$B$24</f>
        <v>26.541666666666668</v>
      </c>
      <c r="V5" s="25">
        <f>[1]Novembro!$B$25</f>
        <v>24.370833333333337</v>
      </c>
      <c r="W5" s="25">
        <f>[1]Novembro!$B$26</f>
        <v>24.941666666666666</v>
      </c>
      <c r="X5" s="25">
        <f>[1]Novembro!$B$27</f>
        <v>24.754166666666666</v>
      </c>
      <c r="Y5" s="25">
        <f>[1]Novembro!$B$28</f>
        <v>25.233333333333334</v>
      </c>
      <c r="Z5" s="25">
        <f>[1]Novembro!$B$29</f>
        <v>26.870833333333334</v>
      </c>
      <c r="AA5" s="25">
        <f>[1]Novembro!$B$30</f>
        <v>27.099999999999994</v>
      </c>
      <c r="AB5" s="25">
        <f>[1]Novembro!$B$31</f>
        <v>27.216666666666665</v>
      </c>
      <c r="AC5" s="25">
        <f>[1]Novembro!$B$32</f>
        <v>29.083333333333329</v>
      </c>
      <c r="AD5" s="25">
        <f>[1]Novembro!$B$33</f>
        <v>29.045833333333331</v>
      </c>
      <c r="AE5" s="25">
        <f>[1]Novembro!$B$34</f>
        <v>27.083333333333339</v>
      </c>
      <c r="AF5" s="35">
        <f t="shared" ref="AF5:AF14" si="1">AVERAGE(B5:AE5)</f>
        <v>26.694861111111116</v>
      </c>
      <c r="AG5" s="8"/>
    </row>
    <row r="6" spans="1:33" ht="17.100000000000001" customHeight="1" x14ac:dyDescent="0.2">
      <c r="A6" s="16" t="s">
        <v>0</v>
      </c>
      <c r="B6" s="18">
        <f>[2]Novembro!$B$5</f>
        <v>25.483333333333331</v>
      </c>
      <c r="C6" s="18">
        <f>[2]Novembro!$B$6</f>
        <v>24.237499999999997</v>
      </c>
      <c r="D6" s="18">
        <f>[2]Novembro!$B$7</f>
        <v>21.679166666666671</v>
      </c>
      <c r="E6" s="18">
        <f>[2]Novembro!$B$8</f>
        <v>20.8</v>
      </c>
      <c r="F6" s="18">
        <f>[2]Novembro!$B$9</f>
        <v>22.141666666666662</v>
      </c>
      <c r="G6" s="18">
        <f>[2]Novembro!$B$10</f>
        <v>23.091666666666665</v>
      </c>
      <c r="H6" s="18">
        <f>[2]Novembro!$B$11</f>
        <v>22.620833333333334</v>
      </c>
      <c r="I6" s="18">
        <f>[2]Novembro!$B$12</f>
        <v>24.512500000000003</v>
      </c>
      <c r="J6" s="18">
        <f>[2]Novembro!$B$13</f>
        <v>27.608333333333334</v>
      </c>
      <c r="K6" s="18">
        <f>[2]Novembro!$B$14</f>
        <v>29.579166666666669</v>
      </c>
      <c r="L6" s="18">
        <f>[2]Novembro!$B$15</f>
        <v>28.274999999999995</v>
      </c>
      <c r="M6" s="18">
        <f>[2]Novembro!$B$15</f>
        <v>28.274999999999995</v>
      </c>
      <c r="N6" s="18">
        <f>[2]Novembro!$B$17</f>
        <v>24.341666666666669</v>
      </c>
      <c r="O6" s="18">
        <f>[2]Novembro!$B$18</f>
        <v>25.316666666666674</v>
      </c>
      <c r="P6" s="18">
        <f>[2]Novembro!$B$19</f>
        <v>27.758333333333336</v>
      </c>
      <c r="Q6" s="18">
        <f>[2]Novembro!$B$20</f>
        <v>23.658333333333331</v>
      </c>
      <c r="R6" s="18">
        <f>[2]Novembro!$B$21</f>
        <v>24.566666666666663</v>
      </c>
      <c r="S6" s="18">
        <f>[2]Novembro!$B$22</f>
        <v>24.954166666666662</v>
      </c>
      <c r="T6" s="18">
        <f>[2]Novembro!$B$23</f>
        <v>26.4375</v>
      </c>
      <c r="U6" s="18">
        <f>[2]Novembro!$B$24</f>
        <v>23.3</v>
      </c>
      <c r="V6" s="18">
        <f>[2]Novembro!$B$25</f>
        <v>23.779166666666669</v>
      </c>
      <c r="W6" s="18">
        <f>[2]Novembro!$B$26</f>
        <v>24.320833333333336</v>
      </c>
      <c r="X6" s="18">
        <f>[2]Novembro!$B$27</f>
        <v>22.866666666666664</v>
      </c>
      <c r="Y6" s="18">
        <f>[2]Novembro!$B$28</f>
        <v>23.679166666666664</v>
      </c>
      <c r="Z6" s="18">
        <f>[2]Novembro!$B$29</f>
        <v>24.529166666666669</v>
      </c>
      <c r="AA6" s="18">
        <f>[2]Novembro!$B$30</f>
        <v>25.908333333333342</v>
      </c>
      <c r="AB6" s="18">
        <f>[2]Novembro!$B$31</f>
        <v>27.033333333333321</v>
      </c>
      <c r="AC6" s="18">
        <f>[2]Novembro!$B$32</f>
        <v>27.745833333333326</v>
      </c>
      <c r="AD6" s="18">
        <f>[2]Novembro!$B$33</f>
        <v>25.187500000000004</v>
      </c>
      <c r="AE6" s="18">
        <f>[2]Novembro!$B$34</f>
        <v>24.074999999999992</v>
      </c>
      <c r="AF6" s="36">
        <f>AVERAGE(B6:AE6)</f>
        <v>24.925416666666667</v>
      </c>
    </row>
    <row r="7" spans="1:33" ht="17.100000000000001" customHeight="1" x14ac:dyDescent="0.2">
      <c r="A7" s="16" t="s">
        <v>1</v>
      </c>
      <c r="B7" s="18">
        <f>[3]Novembro!$B$5</f>
        <v>27.112500000000001</v>
      </c>
      <c r="C7" s="18">
        <f>[3]Novembro!$B$6</f>
        <v>26.662500000000005</v>
      </c>
      <c r="D7" s="18">
        <f>[3]Novembro!$B$7</f>
        <v>25.012500000000003</v>
      </c>
      <c r="E7" s="18">
        <f>[3]Novembro!$B$8</f>
        <v>24.758333333333329</v>
      </c>
      <c r="F7" s="18">
        <f>[3]Novembro!$B$9</f>
        <v>24.012499999999999</v>
      </c>
      <c r="G7" s="18">
        <f>[3]Novembro!$B$10</f>
        <v>26.033333333333331</v>
      </c>
      <c r="H7" s="18">
        <f>[3]Novembro!$B$11</f>
        <v>25.349999999999998</v>
      </c>
      <c r="I7" s="18">
        <f>[3]Novembro!$B$12</f>
        <v>27.729166666666671</v>
      </c>
      <c r="J7" s="18">
        <f>[3]Novembro!$B$13</f>
        <v>29.058333333333326</v>
      </c>
      <c r="K7" s="18">
        <f>[3]Novembro!$B$14</f>
        <v>30.849999999999998</v>
      </c>
      <c r="L7" s="18">
        <f>[3]Novembro!$B$15</f>
        <v>31.408333333333335</v>
      </c>
      <c r="M7" s="18">
        <f>[3]Novembro!$B$15</f>
        <v>31.408333333333335</v>
      </c>
      <c r="N7" s="18">
        <f>[3]Novembro!$B$17</f>
        <v>27.470833333333335</v>
      </c>
      <c r="O7" s="18">
        <f>[3]Novembro!$B$18</f>
        <v>30.274999999999995</v>
      </c>
      <c r="P7" s="18">
        <f>[3]Novembro!$B$19</f>
        <v>32.604166666666679</v>
      </c>
      <c r="Q7" s="18">
        <f>[3]Novembro!$B$20</f>
        <v>25.791666666666671</v>
      </c>
      <c r="R7" s="18">
        <f>[3]Novembro!$B$21</f>
        <v>26.616666666666674</v>
      </c>
      <c r="S7" s="18">
        <f>[3]Novembro!$B$22</f>
        <v>28.675000000000008</v>
      </c>
      <c r="T7" s="18">
        <f>[3]Novembro!$B$23</f>
        <v>29.616666666666664</v>
      </c>
      <c r="U7" s="18">
        <f>[3]Novembro!$B$24</f>
        <v>25.883333333333336</v>
      </c>
      <c r="V7" s="18">
        <f>[3]Novembro!$B$25</f>
        <v>25.487499999999994</v>
      </c>
      <c r="W7" s="18">
        <f>[3]Novembro!$B$26</f>
        <v>26.337500000000006</v>
      </c>
      <c r="X7" s="18">
        <f>[3]Novembro!$B$27</f>
        <v>26.582608695652169</v>
      </c>
      <c r="Y7" s="18">
        <f>[3]Novembro!$B$28</f>
        <v>27.483333333333331</v>
      </c>
      <c r="Z7" s="18">
        <f>[3]Novembro!$B$29</f>
        <v>28.045833333333334</v>
      </c>
      <c r="AA7" s="18">
        <f>[3]Novembro!$B$30</f>
        <v>28.891666666666666</v>
      </c>
      <c r="AB7" s="18">
        <f>[3]Novembro!$B$31</f>
        <v>29.733333333333331</v>
      </c>
      <c r="AC7" s="18">
        <f>[3]Novembro!$B$32</f>
        <v>30.541666666666661</v>
      </c>
      <c r="AD7" s="18">
        <f>[3]Novembro!$B$33</f>
        <v>30.387499999999999</v>
      </c>
      <c r="AE7" s="18">
        <f>[3]Novembro!$B$34</f>
        <v>29.208333333333332</v>
      </c>
      <c r="AF7" s="36">
        <f t="shared" si="1"/>
        <v>27.96761473429952</v>
      </c>
    </row>
    <row r="8" spans="1:33" ht="17.100000000000001" customHeight="1" x14ac:dyDescent="0.2">
      <c r="A8" s="16" t="s">
        <v>53</v>
      </c>
      <c r="B8" s="18">
        <f>[4]Novembro!$B$5</f>
        <v>25.887500000000003</v>
      </c>
      <c r="C8" s="18">
        <f>[4]Novembro!$B$6</f>
        <v>26.183333333333337</v>
      </c>
      <c r="D8" s="18">
        <f>[4]Novembro!$B$7</f>
        <v>24.424999999999994</v>
      </c>
      <c r="E8" s="18">
        <f>[4]Novembro!$B$8</f>
        <v>23.604166666666668</v>
      </c>
      <c r="F8" s="18">
        <f>[4]Novembro!$B$9</f>
        <v>23.187499999999996</v>
      </c>
      <c r="G8" s="18">
        <f>[4]Novembro!$B$10</f>
        <v>22.554166666666664</v>
      </c>
      <c r="H8" s="18">
        <f>[4]Novembro!$B$11</f>
        <v>22.466666666666672</v>
      </c>
      <c r="I8" s="18">
        <f>[4]Novembro!$B$12</f>
        <v>24.533333333333328</v>
      </c>
      <c r="J8" s="18">
        <f>[4]Novembro!$B$13</f>
        <v>28.083333333333332</v>
      </c>
      <c r="K8" s="18">
        <f>[4]Novembro!$B$14</f>
        <v>30.179166666666671</v>
      </c>
      <c r="L8" s="18">
        <f>[4]Novembro!$B$15</f>
        <v>30.141666666666666</v>
      </c>
      <c r="M8" s="18">
        <f>[4]Novembro!$B$15</f>
        <v>30.141666666666666</v>
      </c>
      <c r="N8" s="18">
        <f>[4]Novembro!$B$17</f>
        <v>25.433333333333334</v>
      </c>
      <c r="O8" s="18">
        <f>[4]Novembro!$B$18</f>
        <v>25.874999999999996</v>
      </c>
      <c r="P8" s="18">
        <f>[4]Novembro!$B$19</f>
        <v>28.116666666666664</v>
      </c>
      <c r="Q8" s="18">
        <f>[4]Novembro!$B$20</f>
        <v>26.737500000000001</v>
      </c>
      <c r="R8" s="18">
        <f>[4]Novembro!$B$21</f>
        <v>25.395833333333332</v>
      </c>
      <c r="S8" s="18">
        <f>[4]Novembro!$B$22</f>
        <v>25.654166666666669</v>
      </c>
      <c r="T8" s="18">
        <f>[4]Novembro!$B$23</f>
        <v>27.162500000000005</v>
      </c>
      <c r="U8" s="18">
        <f>[4]Novembro!$B$24</f>
        <v>24.566666666666666</v>
      </c>
      <c r="V8" s="18">
        <f>[4]Novembro!$B$25</f>
        <v>23.854166666666661</v>
      </c>
      <c r="W8" s="18">
        <f>[4]Novembro!$B$26</f>
        <v>23.266666666666666</v>
      </c>
      <c r="X8" s="18">
        <f>[4]Novembro!$B$27</f>
        <v>22.941666666666663</v>
      </c>
      <c r="Y8" s="18">
        <f>[4]Novembro!$B$28</f>
        <v>23.712500000000006</v>
      </c>
      <c r="Z8" s="18">
        <f>[4]Novembro!$B$29</f>
        <v>25.349999999999994</v>
      </c>
      <c r="AA8" s="18">
        <f>[4]Novembro!$B$30</f>
        <v>25.237500000000001</v>
      </c>
      <c r="AB8" s="18">
        <f>[4]Novembro!$B$31</f>
        <v>26.75</v>
      </c>
      <c r="AC8" s="18">
        <f>[4]Novembro!$B$32</f>
        <v>28.974999999999998</v>
      </c>
      <c r="AD8" s="18">
        <f>[4]Novembro!$B$33</f>
        <v>28.762499999999999</v>
      </c>
      <c r="AE8" s="18">
        <f>[4]Novembro!$B$34</f>
        <v>25.816666666666666</v>
      </c>
      <c r="AF8" s="36">
        <f t="shared" ref="AF8" si="2">AVERAGE(B8:AE8)</f>
        <v>25.833194444444448</v>
      </c>
    </row>
    <row r="9" spans="1:33" ht="17.100000000000001" customHeight="1" x14ac:dyDescent="0.2">
      <c r="A9" s="16" t="s">
        <v>48</v>
      </c>
      <c r="B9" s="18">
        <f>[5]Novembro!$B$5</f>
        <v>26.762499999999999</v>
      </c>
      <c r="C9" s="18">
        <f>[5]Novembro!$B$6</f>
        <v>24.808333333333334</v>
      </c>
      <c r="D9" s="18">
        <f>[5]Novembro!$B$7</f>
        <v>21.887500000000003</v>
      </c>
      <c r="E9" s="18">
        <f>[5]Novembro!$B$8</f>
        <v>21.645833333333332</v>
      </c>
      <c r="F9" s="18">
        <f>[5]Novembro!$B$9</f>
        <v>22.133333333333329</v>
      </c>
      <c r="G9" s="18">
        <f>[5]Novembro!$B$10</f>
        <v>25.254166666666663</v>
      </c>
      <c r="H9" s="18">
        <f>[5]Novembro!$B$11</f>
        <v>25.845833333333335</v>
      </c>
      <c r="I9" s="18">
        <f>[5]Novembro!$B$12</f>
        <v>26.633333333333336</v>
      </c>
      <c r="J9" s="18">
        <f>[5]Novembro!$B$13</f>
        <v>28.091666666666665</v>
      </c>
      <c r="K9" s="18">
        <f>[5]Novembro!$B$14</f>
        <v>30.141666666666662</v>
      </c>
      <c r="L9" s="18">
        <f>[5]Novembro!$B$15</f>
        <v>28.820833333333329</v>
      </c>
      <c r="M9" s="18">
        <f>[5]Novembro!$B$15</f>
        <v>28.820833333333329</v>
      </c>
      <c r="N9" s="18">
        <f>[5]Novembro!$B$17</f>
        <v>23.808333333333334</v>
      </c>
      <c r="O9" s="18">
        <f>[5]Novembro!$B$18</f>
        <v>26.454166666666666</v>
      </c>
      <c r="P9" s="18">
        <f>[5]Novembro!$B$19</f>
        <v>29.791666666666661</v>
      </c>
      <c r="Q9" s="18">
        <f>[5]Novembro!$B$20</f>
        <v>23.229166666666661</v>
      </c>
      <c r="R9" s="18">
        <f>[5]Novembro!$B$21</f>
        <v>24.625</v>
      </c>
      <c r="S9" s="18">
        <f>[5]Novembro!$B$22</f>
        <v>27.329166666666669</v>
      </c>
      <c r="T9" s="18">
        <f>[5]Novembro!$B$23</f>
        <v>28.750000000000004</v>
      </c>
      <c r="U9" s="18">
        <f>[5]Novembro!$B$24</f>
        <v>24.791666666666661</v>
      </c>
      <c r="V9" s="18">
        <f>[5]Novembro!$B$25</f>
        <v>24.233333333333331</v>
      </c>
      <c r="W9" s="18">
        <f>[5]Novembro!$B$26</f>
        <v>25.183333333333337</v>
      </c>
      <c r="X9" s="18">
        <f>[5]Novembro!$B$27</f>
        <v>25.599999999999998</v>
      </c>
      <c r="Y9" s="18">
        <f>[5]Novembro!$B$28</f>
        <v>26.679166666666664</v>
      </c>
      <c r="Z9" s="18">
        <f>[5]Novembro!$B$29</f>
        <v>27.75</v>
      </c>
      <c r="AA9" s="18">
        <f>[5]Novembro!$B$30</f>
        <v>27.987500000000001</v>
      </c>
      <c r="AB9" s="18">
        <f>[5]Novembro!$B$31</f>
        <v>28.454166666666662</v>
      </c>
      <c r="AC9" s="18">
        <f>[5]Novembro!$B$32</f>
        <v>28.754166666666674</v>
      </c>
      <c r="AD9" s="18">
        <f>[5]Novembro!$B$33</f>
        <v>27.066666666666666</v>
      </c>
      <c r="AE9" s="18">
        <f>[5]Novembro!$B$34</f>
        <v>27.054166666666664</v>
      </c>
      <c r="AF9" s="36">
        <f t="shared" si="1"/>
        <v>26.279583333333338</v>
      </c>
    </row>
    <row r="10" spans="1:33" ht="17.100000000000001" customHeight="1" x14ac:dyDescent="0.2">
      <c r="A10" s="16" t="s">
        <v>2</v>
      </c>
      <c r="B10" s="18">
        <f>[6]Novembro!$B$5</f>
        <v>24.583333333333332</v>
      </c>
      <c r="C10" s="18">
        <f>[6]Novembro!$B$6</f>
        <v>24.912500000000005</v>
      </c>
      <c r="D10" s="18">
        <f>[6]Novembro!$B$7</f>
        <v>23.387500000000003</v>
      </c>
      <c r="E10" s="18">
        <f>[6]Novembro!$B$8</f>
        <v>22.779166666666669</v>
      </c>
      <c r="F10" s="18">
        <f>[6]Novembro!$B$9</f>
        <v>22.625</v>
      </c>
      <c r="G10" s="18">
        <f>[6]Novembro!$B$10</f>
        <v>24.074999999999999</v>
      </c>
      <c r="H10" s="18">
        <f>[6]Novembro!$B$11</f>
        <v>23.254166666666666</v>
      </c>
      <c r="I10" s="18">
        <f>[6]Novembro!$B$12</f>
        <v>26.275000000000006</v>
      </c>
      <c r="J10" s="18">
        <f>[6]Novembro!$B$13</f>
        <v>27.695833333333329</v>
      </c>
      <c r="K10" s="18">
        <f>[6]Novembro!$B$14</f>
        <v>28.470833333333335</v>
      </c>
      <c r="L10" s="18">
        <f>[6]Novembro!$B$15</f>
        <v>28.529166666666669</v>
      </c>
      <c r="M10" s="18">
        <f>[6]Novembro!$B$15</f>
        <v>28.529166666666669</v>
      </c>
      <c r="N10" s="18">
        <f>[6]Novembro!$B$17</f>
        <v>24.816666666666674</v>
      </c>
      <c r="O10" s="18">
        <f>[6]Novembro!$B$18</f>
        <v>27.629166666666663</v>
      </c>
      <c r="P10" s="18">
        <f>[6]Novembro!$B$19</f>
        <v>29.137500000000003</v>
      </c>
      <c r="Q10" s="18">
        <f>[6]Novembro!$B$20</f>
        <v>23.320833333333329</v>
      </c>
      <c r="R10" s="18">
        <f>[6]Novembro!$B$21</f>
        <v>23.937500000000004</v>
      </c>
      <c r="S10" s="18">
        <f>[6]Novembro!$B$22</f>
        <v>25.805729166666662</v>
      </c>
      <c r="T10" s="18">
        <f>[6]Novembro!$B$23</f>
        <v>26.445833333333336</v>
      </c>
      <c r="U10" s="18">
        <f>[6]Novembro!$B$24</f>
        <v>24.208333333333332</v>
      </c>
      <c r="V10" s="18">
        <f>[6]Novembro!$B$25</f>
        <v>23.504166666666666</v>
      </c>
      <c r="W10" s="18">
        <f>[6]Novembro!$B$26</f>
        <v>23.666666666666661</v>
      </c>
      <c r="X10" s="18">
        <f>[6]Novembro!$B$27</f>
        <v>24.283333333333331</v>
      </c>
      <c r="Y10" s="18">
        <f>[6]Novembro!$B$28</f>
        <v>25.258333333333336</v>
      </c>
      <c r="Z10" s="18">
        <f>[6]Novembro!$B$29</f>
        <v>24.854166666666671</v>
      </c>
      <c r="AA10" s="18">
        <f>[6]Novembro!$B$30</f>
        <v>25.866666666666664</v>
      </c>
      <c r="AB10" s="18">
        <f>[6]Novembro!$B$31</f>
        <v>26.858333333333331</v>
      </c>
      <c r="AC10" s="18">
        <f>[6]Novembro!$B$32</f>
        <v>27.483333333333331</v>
      </c>
      <c r="AD10" s="18">
        <f>[6]Novembro!$B$33</f>
        <v>28.433333333333337</v>
      </c>
      <c r="AE10" s="18">
        <f>[6]Novembro!$B$34</f>
        <v>25.391666666666666</v>
      </c>
      <c r="AF10" s="36">
        <f t="shared" si="1"/>
        <v>25.533940972222219</v>
      </c>
    </row>
    <row r="11" spans="1:33" ht="17.100000000000001" customHeight="1" x14ac:dyDescent="0.2">
      <c r="A11" s="16" t="s">
        <v>3</v>
      </c>
      <c r="B11" s="18">
        <f>[7]Novembro!$B$5</f>
        <v>27.058333333333334</v>
      </c>
      <c r="C11" s="18">
        <f>[7]Novembro!$B$6</f>
        <v>26.020833333333332</v>
      </c>
      <c r="D11" s="18">
        <f>[7]Novembro!$B$7</f>
        <v>24.208333333333332</v>
      </c>
      <c r="E11" s="18">
        <f>[7]Novembro!$B$8</f>
        <v>24.116666666666664</v>
      </c>
      <c r="F11" s="18">
        <f>[7]Novembro!$B$9</f>
        <v>24.925000000000001</v>
      </c>
      <c r="G11" s="18">
        <f>[7]Novembro!$B$10</f>
        <v>24.004166666666666</v>
      </c>
      <c r="H11" s="18">
        <f>[7]Novembro!$B$11</f>
        <v>24.016666666666666</v>
      </c>
      <c r="I11" s="18">
        <f>[7]Novembro!$B$12</f>
        <v>24.537499999999998</v>
      </c>
      <c r="J11" s="18">
        <f>[7]Novembro!$B$13</f>
        <v>28.224999999999998</v>
      </c>
      <c r="K11" s="18">
        <f>[7]Novembro!$B$14</f>
        <v>27.770833333333332</v>
      </c>
      <c r="L11" s="18">
        <f>[7]Novembro!$B$15</f>
        <v>26.875</v>
      </c>
      <c r="M11" s="18">
        <f>[7]Novembro!$B$15</f>
        <v>26.875</v>
      </c>
      <c r="N11" s="18">
        <f>[7]Novembro!$B$17</f>
        <v>27.625</v>
      </c>
      <c r="O11" s="18">
        <f>[7]Novembro!$B$18</f>
        <v>26.841666666666669</v>
      </c>
      <c r="P11" s="18">
        <f>[7]Novembro!$B$19</f>
        <v>28.275000000000002</v>
      </c>
      <c r="Q11" s="18">
        <f>[7]Novembro!$B$20</f>
        <v>26.629166666666666</v>
      </c>
      <c r="R11" s="18">
        <f>[7]Novembro!$B$21</f>
        <v>23.787500000000009</v>
      </c>
      <c r="S11" s="18">
        <f>[7]Novembro!$B$22</f>
        <v>24.604166666666668</v>
      </c>
      <c r="T11" s="18">
        <f>[7]Novembro!$B$23</f>
        <v>26.420833333333334</v>
      </c>
      <c r="U11" s="18">
        <f>[7]Novembro!$B$24</f>
        <v>26.204166666666666</v>
      </c>
      <c r="V11" s="18">
        <f>[7]Novembro!$B$25</f>
        <v>24.741666666666671</v>
      </c>
      <c r="W11" s="18">
        <f>[7]Novembro!$B$26</f>
        <v>23.487500000000001</v>
      </c>
      <c r="X11" s="18">
        <f>[7]Novembro!$B$27</f>
        <v>24.125000000000004</v>
      </c>
      <c r="Y11" s="18">
        <f>[7]Novembro!$B$28</f>
        <v>22.879166666666663</v>
      </c>
      <c r="Z11" s="18">
        <f>[7]Novembro!$B$29</f>
        <v>22.570833333333329</v>
      </c>
      <c r="AA11" s="18">
        <f>[7]Novembro!$B$30</f>
        <v>24.787499999999998</v>
      </c>
      <c r="AB11" s="18">
        <f>[7]Novembro!$B$31</f>
        <v>26.295833333333338</v>
      </c>
      <c r="AC11" s="18">
        <f>[7]Novembro!$B$32</f>
        <v>27.204166666666666</v>
      </c>
      <c r="AD11" s="18">
        <f>[7]Novembro!$B$33</f>
        <v>27.375</v>
      </c>
      <c r="AE11" s="18">
        <f>[7]Novembro!$B$34</f>
        <v>25.920833333333334</v>
      </c>
      <c r="AF11" s="36">
        <f t="shared" si="1"/>
        <v>25.613611111111108</v>
      </c>
    </row>
    <row r="12" spans="1:33" ht="17.100000000000001" customHeight="1" x14ac:dyDescent="0.2">
      <c r="A12" s="16" t="s">
        <v>4</v>
      </c>
      <c r="B12" s="18">
        <f>[8]Novembro!$B$5</f>
        <v>23.645833333333332</v>
      </c>
      <c r="C12" s="18">
        <f>[8]Novembro!$B$6</f>
        <v>22.933333333333337</v>
      </c>
      <c r="D12" s="18">
        <f>[8]Novembro!$B$7</f>
        <v>21.691666666666663</v>
      </c>
      <c r="E12" s="18">
        <f>[8]Novembro!$B$8</f>
        <v>21.479166666666661</v>
      </c>
      <c r="F12" s="18">
        <f>[8]Novembro!$B$9</f>
        <v>22.674999999999997</v>
      </c>
      <c r="G12" s="18">
        <f>[8]Novembro!$B$10</f>
        <v>21.379166666666663</v>
      </c>
      <c r="H12" s="18">
        <f>[8]Novembro!$B$11</f>
        <v>22.429166666666674</v>
      </c>
      <c r="I12" s="18">
        <f>[8]Novembro!$B$12</f>
        <v>23.233333333333331</v>
      </c>
      <c r="J12" s="18">
        <f>[8]Novembro!$B$13</f>
        <v>24.825000000000003</v>
      </c>
      <c r="K12" s="18">
        <f>[8]Novembro!$B$14</f>
        <v>26.587499999999995</v>
      </c>
      <c r="L12" s="18">
        <f>[8]Novembro!$B$15</f>
        <v>26.412499999999998</v>
      </c>
      <c r="M12" s="18">
        <f>[8]Novembro!$B$15</f>
        <v>26.412499999999998</v>
      </c>
      <c r="N12" s="18">
        <f>[8]Novembro!$B$17</f>
        <v>24.283333333333331</v>
      </c>
      <c r="O12" s="18">
        <f>[8]Novembro!$B$18</f>
        <v>24.983333333333331</v>
      </c>
      <c r="P12" s="18">
        <f>[8]Novembro!$B$19</f>
        <v>25.7</v>
      </c>
      <c r="Q12" s="18">
        <f>[8]Novembro!$B$20</f>
        <v>23.112500000000001</v>
      </c>
      <c r="R12" s="18">
        <f>[8]Novembro!$B$21</f>
        <v>21.687499999999996</v>
      </c>
      <c r="S12" s="18">
        <f>[8]Novembro!$B$22</f>
        <v>22.783333333333335</v>
      </c>
      <c r="T12" s="18">
        <f>[8]Novembro!$B$23</f>
        <v>24.416666666666668</v>
      </c>
      <c r="U12" s="18">
        <f>[8]Novembro!$B$24</f>
        <v>23.495833333333334</v>
      </c>
      <c r="V12" s="18">
        <f>[8]Novembro!$B$25</f>
        <v>22.674999999999997</v>
      </c>
      <c r="W12" s="18">
        <f>[8]Novembro!$B$26</f>
        <v>21.424999999999997</v>
      </c>
      <c r="X12" s="18">
        <f>[8]Novembro!$B$27</f>
        <v>22.016666666666669</v>
      </c>
      <c r="Y12" s="18">
        <f>[8]Novembro!$B$28</f>
        <v>21.425000000000001</v>
      </c>
      <c r="Z12" s="18">
        <f>[8]Novembro!$B$29</f>
        <v>21.554166666666664</v>
      </c>
      <c r="AA12" s="18">
        <f>[8]Novembro!$B$30</f>
        <v>23.07083333333334</v>
      </c>
      <c r="AB12" s="18">
        <f>[8]Novembro!$B$31</f>
        <v>24.862500000000008</v>
      </c>
      <c r="AC12" s="18">
        <f>[8]Novembro!$B$32</f>
        <v>26.254166666666666</v>
      </c>
      <c r="AD12" s="18">
        <f>[8]Novembro!$B$33</f>
        <v>26.058333333333334</v>
      </c>
      <c r="AE12" s="18">
        <f>[8]Novembro!$B$34</f>
        <v>23.599999999999994</v>
      </c>
      <c r="AF12" s="36">
        <f t="shared" si="1"/>
        <v>23.570277777777775</v>
      </c>
    </row>
    <row r="13" spans="1:33" ht="17.100000000000001" customHeight="1" x14ac:dyDescent="0.2">
      <c r="A13" s="16" t="s">
        <v>5</v>
      </c>
      <c r="B13" s="18">
        <f>[9]Novembro!$B$5</f>
        <v>27.966666666666665</v>
      </c>
      <c r="C13" s="18">
        <f>[9]Novembro!$B$6</f>
        <v>26.366666666666664</v>
      </c>
      <c r="D13" s="18">
        <f>[9]Novembro!$B$7</f>
        <v>23.545833333333334</v>
      </c>
      <c r="E13" s="18">
        <f>[9]Novembro!$B$8</f>
        <v>25.262500000000003</v>
      </c>
      <c r="F13" s="18">
        <f>[9]Novembro!$B$9</f>
        <v>26.804166666666671</v>
      </c>
      <c r="G13" s="18">
        <f>[9]Novembro!$B$10</f>
        <v>27.687500000000004</v>
      </c>
      <c r="H13" s="18">
        <f>[9]Novembro!$B$11</f>
        <v>29.408333333333335</v>
      </c>
      <c r="I13" s="18">
        <f>[9]Novembro!$B$12</f>
        <v>30.095833333333335</v>
      </c>
      <c r="J13" s="18">
        <f>[9]Novembro!$B$13</f>
        <v>31.395833333333329</v>
      </c>
      <c r="K13" s="18">
        <f>[9]Novembro!$B$14</f>
        <v>30.858333333333331</v>
      </c>
      <c r="L13" s="18">
        <f>[9]Novembro!$B$15</f>
        <v>30.016666666666662</v>
      </c>
      <c r="M13" s="18">
        <f>[9]Novembro!$B$15</f>
        <v>30.016666666666662</v>
      </c>
      <c r="N13" s="18">
        <f>[9]Novembro!$B$17</f>
        <v>27.916666666666671</v>
      </c>
      <c r="O13" s="18">
        <f>[9]Novembro!$B$18</f>
        <v>31.445833333333326</v>
      </c>
      <c r="P13" s="18">
        <f>[9]Novembro!$B$19</f>
        <v>32.662500000000001</v>
      </c>
      <c r="Q13" s="18">
        <f>[9]Novembro!$B$20</f>
        <v>25.579166666666666</v>
      </c>
      <c r="R13" s="18">
        <f>[9]Novembro!$B$21</f>
        <v>25.079166666666666</v>
      </c>
      <c r="S13" s="18">
        <f>[9]Novembro!$B$22</f>
        <v>29.933333333333334</v>
      </c>
      <c r="T13" s="18">
        <f>[9]Novembro!$B$23</f>
        <v>28.599999999999998</v>
      </c>
      <c r="U13" s="18">
        <f>[9]Novembro!$B$24</f>
        <v>26.620833333333334</v>
      </c>
      <c r="V13" s="18">
        <f>[9]Novembro!$B$25</f>
        <v>24.516666666666666</v>
      </c>
      <c r="W13" s="18">
        <f>[9]Novembro!$B$26</f>
        <v>26.362500000000001</v>
      </c>
      <c r="X13" s="18">
        <f>[9]Novembro!$B$27</f>
        <v>27.816666666666663</v>
      </c>
      <c r="Y13" s="18">
        <f>[9]Novembro!$B$28</f>
        <v>28.104166666666675</v>
      </c>
      <c r="Z13" s="18">
        <f>[9]Novembro!$B$29</f>
        <v>27.800000000000008</v>
      </c>
      <c r="AA13" s="18">
        <f>[9]Novembro!$B$30</f>
        <v>29.162499999999994</v>
      </c>
      <c r="AB13" s="18">
        <f>[9]Novembro!$B$31</f>
        <v>30.733333333333338</v>
      </c>
      <c r="AC13" s="18">
        <f>[9]Novembro!$B$32</f>
        <v>31.337500000000006</v>
      </c>
      <c r="AD13" s="18">
        <f>[9]Novembro!$B$33</f>
        <v>26.058333333333334</v>
      </c>
      <c r="AE13" s="18">
        <f>[9]Novembro!$B$34</f>
        <v>23.599999999999994</v>
      </c>
      <c r="AF13" s="36">
        <f t="shared" si="1"/>
        <v>28.091805555555549</v>
      </c>
    </row>
    <row r="14" spans="1:33" ht="17.100000000000001" customHeight="1" x14ac:dyDescent="0.2">
      <c r="A14" s="16" t="s">
        <v>50</v>
      </c>
      <c r="B14" s="18">
        <f>[10]Novembro!$B$5</f>
        <v>23.033333333333331</v>
      </c>
      <c r="C14" s="18">
        <f>[10]Novembro!$B$6</f>
        <v>22.708333333333332</v>
      </c>
      <c r="D14" s="18">
        <f>[10]Novembro!$B$7</f>
        <v>23.266666666666662</v>
      </c>
      <c r="E14" s="18">
        <f>[10]Novembro!$B$8</f>
        <v>22.125</v>
      </c>
      <c r="F14" s="18">
        <f>[10]Novembro!$B$9</f>
        <v>23.670833333333334</v>
      </c>
      <c r="G14" s="18">
        <f>[10]Novembro!$B$10</f>
        <v>22.441666666666666</v>
      </c>
      <c r="H14" s="18">
        <f>[10]Novembro!$B$11</f>
        <v>22.729166666666668</v>
      </c>
      <c r="I14" s="18">
        <f>[10]Novembro!$B$12</f>
        <v>24.920833333333338</v>
      </c>
      <c r="J14" s="18">
        <f>[10]Novembro!$B$13</f>
        <v>26.379166666666666</v>
      </c>
      <c r="K14" s="18">
        <f>[10]Novembro!$B$14</f>
        <v>27.350000000000005</v>
      </c>
      <c r="L14" s="18">
        <f>[10]Novembro!$B$15</f>
        <v>26.729166666666668</v>
      </c>
      <c r="M14" s="18">
        <f>[10]Novembro!$B$15</f>
        <v>26.729166666666668</v>
      </c>
      <c r="N14" s="18">
        <f>[10]Novembro!$B$17</f>
        <v>23.565217391304348</v>
      </c>
      <c r="O14" s="18">
        <f>[10]Novembro!$B$18</f>
        <v>25.591666666666665</v>
      </c>
      <c r="P14" s="18">
        <f>[10]Novembro!$B$19</f>
        <v>25.974999999999998</v>
      </c>
      <c r="Q14" s="18">
        <f>[10]Novembro!$B$20</f>
        <v>23.441666666666666</v>
      </c>
      <c r="R14" s="18">
        <f>[10]Novembro!$B$21</f>
        <v>22.92916666666666</v>
      </c>
      <c r="S14" s="18">
        <f>[10]Novembro!$B$22</f>
        <v>23.125</v>
      </c>
      <c r="T14" s="18">
        <f>[10]Novembro!$B$23</f>
        <v>24.175000000000001</v>
      </c>
      <c r="U14" s="18">
        <f>[10]Novembro!$B$24</f>
        <v>24.283333333333328</v>
      </c>
      <c r="V14" s="18">
        <f>[10]Novembro!$B$25</f>
        <v>22.729166666666668</v>
      </c>
      <c r="W14" s="18">
        <f>[10]Novembro!$B$26</f>
        <v>22.195833333333326</v>
      </c>
      <c r="X14" s="18">
        <f>[10]Novembro!$B$27</f>
        <v>23.429166666666664</v>
      </c>
      <c r="Y14" s="18">
        <f>[10]Novembro!$B$28</f>
        <v>22.070833333333336</v>
      </c>
      <c r="Z14" s="18">
        <f>[10]Novembro!$B$29</f>
        <v>21.537499999999998</v>
      </c>
      <c r="AA14" s="18">
        <f>[10]Novembro!$B$30</f>
        <v>23.679166666666664</v>
      </c>
      <c r="AB14" s="18">
        <f>[10]Novembro!$B$31</f>
        <v>24.820833333333329</v>
      </c>
      <c r="AC14" s="18">
        <f>[10]Novembro!$B$32</f>
        <v>26.579166666666666</v>
      </c>
      <c r="AD14" s="18">
        <f>[10]Novembro!$B$33</f>
        <v>25.22608695652174</v>
      </c>
      <c r="AE14" s="18">
        <f>[10]Novembro!$B$34</f>
        <v>24.458333333333339</v>
      </c>
      <c r="AF14" s="36">
        <f t="shared" si="1"/>
        <v>24.063182367149761</v>
      </c>
    </row>
    <row r="15" spans="1:33" ht="17.100000000000001" customHeight="1" x14ac:dyDescent="0.2">
      <c r="A15" s="16" t="s">
        <v>6</v>
      </c>
      <c r="B15" s="18">
        <f>[11]Novembro!$B$5</f>
        <v>25.433333333333334</v>
      </c>
      <c r="C15" s="18">
        <f>[11]Novembro!$B$6</f>
        <v>25.274999999999995</v>
      </c>
      <c r="D15" s="18">
        <f>[11]Novembro!$B$7</f>
        <v>25.862500000000001</v>
      </c>
      <c r="E15" s="18">
        <f>[11]Novembro!$B$8</f>
        <v>25.966666666666669</v>
      </c>
      <c r="F15" s="18">
        <f>[11]Novembro!$B$9</f>
        <v>26.400000000000002</v>
      </c>
      <c r="G15" s="18">
        <f>[11]Novembro!$B$10</f>
        <v>26.962500000000006</v>
      </c>
      <c r="H15" s="18">
        <f>[11]Novembro!$B$11</f>
        <v>26.487500000000001</v>
      </c>
      <c r="I15" s="18">
        <f>[11]Novembro!$B$12</f>
        <v>27.45</v>
      </c>
      <c r="J15" s="18">
        <f>[11]Novembro!$B$13</f>
        <v>28.470833333333331</v>
      </c>
      <c r="K15" s="18">
        <f>[11]Novembro!$B$14</f>
        <v>29.945833333333329</v>
      </c>
      <c r="L15" s="18">
        <f>[11]Novembro!$B$15</f>
        <v>29.808333333333337</v>
      </c>
      <c r="M15" s="18">
        <f>[11]Novembro!$B$15</f>
        <v>29.808333333333337</v>
      </c>
      <c r="N15" s="18">
        <f>[11]Novembro!$B$17</f>
        <v>26.458333333333332</v>
      </c>
      <c r="O15" s="18">
        <f>[11]Novembro!$B$18</f>
        <v>28.812500000000004</v>
      </c>
      <c r="P15" s="18">
        <f>[11]Novembro!$B$19</f>
        <v>29.204166666666666</v>
      </c>
      <c r="Q15" s="18">
        <f>[11]Novembro!$B$20</f>
        <v>24.179166666666664</v>
      </c>
      <c r="R15" s="18">
        <f>[11]Novembro!$B$21</f>
        <v>25.512499999999999</v>
      </c>
      <c r="S15" s="18">
        <f>[11]Novembro!$B$22</f>
        <v>27.3125</v>
      </c>
      <c r="T15" s="18">
        <f>[11]Novembro!$B$23</f>
        <v>28.845833333333335</v>
      </c>
      <c r="U15" s="18">
        <f>[11]Novembro!$B$24</f>
        <v>28.679166666666671</v>
      </c>
      <c r="V15" s="18">
        <f>[11]Novembro!$B$25</f>
        <v>23.925000000000001</v>
      </c>
      <c r="W15" s="18">
        <f>[11]Novembro!$B$26</f>
        <v>24.579166666666666</v>
      </c>
      <c r="X15" s="18">
        <f>[11]Novembro!$B$27</f>
        <v>27.054166666666671</v>
      </c>
      <c r="Y15" s="18">
        <f>[11]Novembro!$B$28</f>
        <v>25.079166666666662</v>
      </c>
      <c r="Z15" s="18">
        <f>[11]Novembro!$B$29</f>
        <v>25.391666666666666</v>
      </c>
      <c r="AA15" s="18">
        <f>[11]Novembro!$B$30</f>
        <v>26.754166666666659</v>
      </c>
      <c r="AB15" s="18">
        <f>[11]Novembro!$B$31</f>
        <v>26.966666666666669</v>
      </c>
      <c r="AC15" s="18">
        <f>[11]Novembro!$B$32</f>
        <v>28.216666666666669</v>
      </c>
      <c r="AD15" s="18">
        <f>[11]Novembro!$B$33</f>
        <v>28.608333333333331</v>
      </c>
      <c r="AE15" s="18">
        <f>[11]Novembro!$B$34</f>
        <v>27.866666666666664</v>
      </c>
      <c r="AF15" s="36">
        <f t="shared" ref="AF15:AF30" si="3">AVERAGE(B15:AE15)</f>
        <v>27.043888888888887</v>
      </c>
    </row>
    <row r="16" spans="1:33" ht="17.100000000000001" customHeight="1" x14ac:dyDescent="0.2">
      <c r="A16" s="16" t="s">
        <v>7</v>
      </c>
      <c r="B16" s="18">
        <f>[12]Novembro!$B$5</f>
        <v>24.5</v>
      </c>
      <c r="C16" s="18">
        <f>[12]Novembro!$B$6</f>
        <v>23.900000000000002</v>
      </c>
      <c r="D16" s="18">
        <f>[12]Novembro!$B$7</f>
        <v>22.191666666666666</v>
      </c>
      <c r="E16" s="18">
        <f>[12]Novembro!$B$8</f>
        <v>21.479166666666668</v>
      </c>
      <c r="F16" s="18">
        <f>[12]Novembro!$B$9</f>
        <v>21.675000000000001</v>
      </c>
      <c r="G16" s="18">
        <f>[12]Novembro!$B$10</f>
        <v>23.145833333333329</v>
      </c>
      <c r="H16" s="18">
        <f>[12]Novembro!$B$11</f>
        <v>22.816666666666666</v>
      </c>
      <c r="I16" s="18">
        <f>[12]Novembro!$B$12</f>
        <v>25.616666666666664</v>
      </c>
      <c r="J16" s="18">
        <f>[12]Novembro!$B$13</f>
        <v>28.650000000000002</v>
      </c>
      <c r="K16" s="18">
        <f>[12]Novembro!$B$14</f>
        <v>29.150000000000002</v>
      </c>
      <c r="L16" s="18">
        <f>[12]Novembro!$B$15</f>
        <v>28.373913043478268</v>
      </c>
      <c r="M16" s="18">
        <f>[12]Novembro!$B$15</f>
        <v>28.373913043478268</v>
      </c>
      <c r="N16" s="18">
        <f>[12]Novembro!$B$17</f>
        <v>24.312500000000004</v>
      </c>
      <c r="O16" s="18">
        <f>[12]Novembro!$B$18</f>
        <v>26.55</v>
      </c>
      <c r="P16" s="18">
        <f>[12]Novembro!$B$19</f>
        <v>29.204166666666666</v>
      </c>
      <c r="Q16" s="18">
        <f>[12]Novembro!$B$20</f>
        <v>24.237500000000001</v>
      </c>
      <c r="R16" s="18">
        <f>[12]Novembro!$B$21</f>
        <v>24.525000000000006</v>
      </c>
      <c r="S16" s="18">
        <f>[12]Novembro!$B$22</f>
        <v>25.420833333333334</v>
      </c>
      <c r="T16" s="18">
        <f>[12]Novembro!$B$23</f>
        <v>26.745833333333334</v>
      </c>
      <c r="U16" s="18">
        <f>[12]Novembro!$B$24</f>
        <v>23.429166666666664</v>
      </c>
      <c r="V16" s="18">
        <f>[12]Novembro!$B$25</f>
        <v>24.333333333333339</v>
      </c>
      <c r="W16" s="18">
        <f>[12]Novembro!$B$26</f>
        <v>24.25</v>
      </c>
      <c r="X16" s="18">
        <f>[12]Novembro!$B$27</f>
        <v>23.129166666666663</v>
      </c>
      <c r="Y16" s="18">
        <f>[12]Novembro!$B$28</f>
        <v>23.8125</v>
      </c>
      <c r="Z16" s="18">
        <f>[12]Novembro!$B$29</f>
        <v>25.6875</v>
      </c>
      <c r="AA16" s="18">
        <f>[12]Novembro!$B$30</f>
        <v>26.379166666666666</v>
      </c>
      <c r="AB16" s="18">
        <f>[12]Novembro!$B$31</f>
        <v>27.487500000000001</v>
      </c>
      <c r="AC16" s="18">
        <f>[12]Novembro!$B$32</f>
        <v>28.916666666666675</v>
      </c>
      <c r="AD16" s="18">
        <f>[12]Novembro!$B$33</f>
        <v>26.987500000000008</v>
      </c>
      <c r="AE16" s="18">
        <f>[12]Novembro!$B$34</f>
        <v>24.412500000000005</v>
      </c>
      <c r="AF16" s="36">
        <f>AVERAGE(B16:AE16)</f>
        <v>25.32312198067633</v>
      </c>
    </row>
    <row r="17" spans="1:32" ht="17.100000000000001" customHeight="1" x14ac:dyDescent="0.2">
      <c r="A17" s="16" t="s">
        <v>8</v>
      </c>
      <c r="B17" s="18">
        <f>[13]Novembro!$B$5</f>
        <v>25.820833333333329</v>
      </c>
      <c r="C17" s="18">
        <f>[13]Novembro!$B$6</f>
        <v>25.175000000000001</v>
      </c>
      <c r="D17" s="18">
        <f>[13]Novembro!$B$7</f>
        <v>22.133333333333336</v>
      </c>
      <c r="E17" s="18">
        <f>[13]Novembro!$B$8</f>
        <v>21.574999999999999</v>
      </c>
      <c r="F17" s="18">
        <f>[13]Novembro!$B$9</f>
        <v>22.954166666666666</v>
      </c>
      <c r="G17" s="18">
        <f>[13]Novembro!$B$10</f>
        <v>23.508333333333336</v>
      </c>
      <c r="H17" s="18">
        <f>[13]Novembro!$B$11</f>
        <v>22.5625</v>
      </c>
      <c r="I17" s="18">
        <f>[13]Novembro!$B$12</f>
        <v>24.258333333333336</v>
      </c>
      <c r="J17" s="18">
        <f>[13]Novembro!$B$13</f>
        <v>27.795833333333331</v>
      </c>
      <c r="K17" s="18">
        <f>[13]Novembro!$B$14</f>
        <v>29.887499999999999</v>
      </c>
      <c r="L17" s="18">
        <f>[13]Novembro!$B$15</f>
        <v>29.800000000000008</v>
      </c>
      <c r="M17" s="18">
        <f>[13]Novembro!$B$15</f>
        <v>29.800000000000008</v>
      </c>
      <c r="N17" s="18">
        <f>[13]Novembro!$B$17</f>
        <v>24.645833333333332</v>
      </c>
      <c r="O17" s="18">
        <f>[13]Novembro!$B$18</f>
        <v>25.904166666666665</v>
      </c>
      <c r="P17" s="18">
        <f>[13]Novembro!$B$19</f>
        <v>28.458333333333332</v>
      </c>
      <c r="Q17" s="18">
        <f>[13]Novembro!$B$20</f>
        <v>24.266666666666666</v>
      </c>
      <c r="R17" s="18">
        <f>[13]Novembro!$B$21</f>
        <v>23.870833333333334</v>
      </c>
      <c r="S17" s="18">
        <f>[13]Novembro!$B$22</f>
        <v>25.170833333333331</v>
      </c>
      <c r="T17" s="18">
        <f>[13]Novembro!$B$23</f>
        <v>27.058333333333326</v>
      </c>
      <c r="U17" s="18">
        <f>[13]Novembro!$B$24</f>
        <v>23.708333333333329</v>
      </c>
      <c r="V17" s="18">
        <f>[13]Novembro!$B$25</f>
        <v>23.916666666666668</v>
      </c>
      <c r="W17" s="18">
        <f>[13]Novembro!$B$26</f>
        <v>24.004166666666663</v>
      </c>
      <c r="X17" s="18">
        <f>[13]Novembro!$B$27</f>
        <v>23.725000000000005</v>
      </c>
      <c r="Y17" s="18">
        <f>[13]Novembro!$B$28</f>
        <v>23.737500000000001</v>
      </c>
      <c r="Z17" s="18">
        <f>[13]Novembro!$B$29</f>
        <v>25.283333333333335</v>
      </c>
      <c r="AA17" s="18">
        <f>[13]Novembro!$B$30</f>
        <v>25.75</v>
      </c>
      <c r="AB17" s="18">
        <f>[13]Novembro!$B$31</f>
        <v>26.558333333333334</v>
      </c>
      <c r="AC17" s="18">
        <f>[13]Novembro!$B$32</f>
        <v>28.633333333333326</v>
      </c>
      <c r="AD17" s="18">
        <f>[13]Novembro!$B$33</f>
        <v>25.054166666666664</v>
      </c>
      <c r="AE17" s="18">
        <f>[13]Novembro!$B$34</f>
        <v>24.220833333333331</v>
      </c>
      <c r="AF17" s="36">
        <f t="shared" si="3"/>
        <v>25.307916666666657</v>
      </c>
    </row>
    <row r="18" spans="1:32" ht="17.100000000000001" customHeight="1" x14ac:dyDescent="0.2">
      <c r="A18" s="16" t="s">
        <v>9</v>
      </c>
      <c r="B18" s="18">
        <f>[14]Novembro!$B$5</f>
        <v>26.666666666666661</v>
      </c>
      <c r="C18" s="18">
        <f>[14]Novembro!$B$6</f>
        <v>25.712499999999995</v>
      </c>
      <c r="D18" s="18">
        <f>[14]Novembro!$B$7</f>
        <v>23.200000000000003</v>
      </c>
      <c r="E18" s="18">
        <f>[14]Novembro!$B$8</f>
        <v>22.991666666666664</v>
      </c>
      <c r="F18" s="18">
        <f>[14]Novembro!$B$9</f>
        <v>23.370833333333334</v>
      </c>
      <c r="G18" s="18">
        <f>[14]Novembro!$B$10</f>
        <v>23.266666666666666</v>
      </c>
      <c r="H18" s="18">
        <f>[14]Novembro!$B$11</f>
        <v>23.279166666666669</v>
      </c>
      <c r="I18" s="18">
        <f>[14]Novembro!$B$12</f>
        <v>25.449999999999992</v>
      </c>
      <c r="J18" s="18">
        <f>[14]Novembro!$B$13</f>
        <v>28.566666666666666</v>
      </c>
      <c r="K18" s="18">
        <f>[14]Novembro!$B$14</f>
        <v>30.408333333333335</v>
      </c>
      <c r="L18" s="18">
        <f>[14]Novembro!$B$15</f>
        <v>30.429166666666674</v>
      </c>
      <c r="M18" s="18">
        <f>[14]Novembro!$B$15</f>
        <v>30.429166666666674</v>
      </c>
      <c r="N18" s="18">
        <f>[14]Novembro!$B$17</f>
        <v>25.612499999999997</v>
      </c>
      <c r="O18" s="18">
        <f>[14]Novembro!$B$18</f>
        <v>26.787500000000005</v>
      </c>
      <c r="P18" s="18">
        <f>[14]Novembro!$B$19</f>
        <v>29.304166666666664</v>
      </c>
      <c r="Q18" s="18">
        <f>[14]Novembro!$B$20</f>
        <v>25.49166666666666</v>
      </c>
      <c r="R18" s="18">
        <f>[14]Novembro!$B$21</f>
        <v>25.004166666666666</v>
      </c>
      <c r="S18" s="18">
        <f>[14]Novembro!$B$22</f>
        <v>25.220833333333335</v>
      </c>
      <c r="T18" s="18">
        <f>[14]Novembro!$B$23</f>
        <v>27.095833333333331</v>
      </c>
      <c r="U18" s="18">
        <f>[14]Novembro!$B$24</f>
        <v>24.070833333333329</v>
      </c>
      <c r="V18" s="18">
        <f>[14]Novembro!$B$25</f>
        <v>24.620833333333337</v>
      </c>
      <c r="W18" s="18">
        <f>[14]Novembro!$B$26</f>
        <v>24.645833333333339</v>
      </c>
      <c r="X18" s="18">
        <f>[14]Novembro!$B$27</f>
        <v>23.654166666666665</v>
      </c>
      <c r="Y18" s="18">
        <f>[14]Novembro!$B$28</f>
        <v>24.104166666666668</v>
      </c>
      <c r="Z18" s="18">
        <f>[14]Novembro!$B$29</f>
        <v>26.25</v>
      </c>
      <c r="AA18" s="18">
        <f>[14]Novembro!$B$30</f>
        <v>26.420833333333338</v>
      </c>
      <c r="AB18" s="18">
        <f>[14]Novembro!$B$31</f>
        <v>27.870833333333326</v>
      </c>
      <c r="AC18" s="18">
        <f>[14]Novembro!$B$32</f>
        <v>29.500000000000004</v>
      </c>
      <c r="AD18" s="18">
        <f>[14]Novembro!$B$33</f>
        <v>28.324999999999999</v>
      </c>
      <c r="AE18" s="18">
        <f>[14]Novembro!$B$34</f>
        <v>25.558333333333326</v>
      </c>
      <c r="AF18" s="36">
        <f t="shared" si="3"/>
        <v>26.110277777777778</v>
      </c>
    </row>
    <row r="19" spans="1:32" ht="17.100000000000001" customHeight="1" x14ac:dyDescent="0.2">
      <c r="A19" s="16" t="s">
        <v>49</v>
      </c>
      <c r="B19" s="18">
        <f>[15]Novembro!$B$5</f>
        <v>26.612500000000001</v>
      </c>
      <c r="C19" s="18">
        <f>[15]Novembro!$B$6</f>
        <v>25.129166666666663</v>
      </c>
      <c r="D19" s="18">
        <f>[15]Novembro!$B$7</f>
        <v>23.116666666666664</v>
      </c>
      <c r="E19" s="18">
        <f>[15]Novembro!$B$8</f>
        <v>23.104166666666668</v>
      </c>
      <c r="F19" s="18">
        <f>[15]Novembro!$B$9</f>
        <v>23.254166666666666</v>
      </c>
      <c r="G19" s="18">
        <f>[15]Novembro!$B$10</f>
        <v>25.245833333333334</v>
      </c>
      <c r="H19" s="18">
        <f>[15]Novembro!$B$11</f>
        <v>24.95</v>
      </c>
      <c r="I19" s="18">
        <f>[15]Novembro!$B$12</f>
        <v>26.708333333333332</v>
      </c>
      <c r="J19" s="18">
        <f>[15]Novembro!$B$13</f>
        <v>28.079166666666662</v>
      </c>
      <c r="K19" s="18">
        <f>[15]Novembro!$B$14</f>
        <v>29.841666666666669</v>
      </c>
      <c r="L19" s="18">
        <f>[16]Novembro!$B$15</f>
        <v>30.05</v>
      </c>
      <c r="M19" s="18">
        <f>[16]Novembro!$B$15</f>
        <v>30.05</v>
      </c>
      <c r="N19" s="18">
        <f>[16]Novembro!$B$17</f>
        <v>24.675000000000001</v>
      </c>
      <c r="O19" s="18">
        <f>[16]Novembro!$B$18</f>
        <v>27.054166666666671</v>
      </c>
      <c r="P19" s="18">
        <f>[16]Novembro!$B$19</f>
        <v>29.5625</v>
      </c>
      <c r="Q19" s="18">
        <f>[16]Novembro!$B$20</f>
        <v>24.620833333333337</v>
      </c>
      <c r="R19" s="18">
        <f>[16]Novembro!$B$21</f>
        <v>24.791666666666668</v>
      </c>
      <c r="S19" s="18">
        <f>[15]Novembro!$B$22</f>
        <v>27.916666666666668</v>
      </c>
      <c r="T19" s="18">
        <f>[15]Novembro!$B$23</f>
        <v>28.708333333333339</v>
      </c>
      <c r="U19" s="18">
        <f>[15]Novembro!$B$24</f>
        <v>25.337500000000006</v>
      </c>
      <c r="V19" s="18">
        <f>[15]Novembro!$B$25</f>
        <v>25.0625</v>
      </c>
      <c r="W19" s="18">
        <f>[15]Novembro!$B$26</f>
        <v>25.94583333333334</v>
      </c>
      <c r="X19" s="18">
        <f>[15]Novembro!$B$27</f>
        <v>25.466666666666669</v>
      </c>
      <c r="Y19" s="18">
        <f>[15]Novembro!$B$28</f>
        <v>26.545833333333324</v>
      </c>
      <c r="Z19" s="18">
        <f>[15]Novembro!$B$29</f>
        <v>27.841666666666665</v>
      </c>
      <c r="AA19" s="18">
        <f>[15]Novembro!$B$30</f>
        <v>28.304166666666671</v>
      </c>
      <c r="AB19" s="18">
        <f>[15]Novembro!$B$31</f>
        <v>28.691666666666674</v>
      </c>
      <c r="AC19" s="18">
        <f>[15]Novembro!$B$32</f>
        <v>29.833333333333332</v>
      </c>
      <c r="AD19" s="18">
        <f>[15]Novembro!$B$33</f>
        <v>29.225000000000005</v>
      </c>
      <c r="AE19" s="18">
        <f>[15]Novembro!$B$34</f>
        <v>27.983333333333334</v>
      </c>
      <c r="AF19" s="36">
        <f t="shared" si="3"/>
        <v>26.790277777777785</v>
      </c>
    </row>
    <row r="20" spans="1:32" ht="17.100000000000001" customHeight="1" x14ac:dyDescent="0.2">
      <c r="A20" s="16" t="s">
        <v>10</v>
      </c>
      <c r="B20" s="18">
        <f>[16]Novembro!$B$5</f>
        <v>27.029166666666665</v>
      </c>
      <c r="C20" s="18">
        <f>[16]Novembro!$B$6</f>
        <v>25.8</v>
      </c>
      <c r="D20" s="18">
        <f>[16]Novembro!$B$7</f>
        <v>22.341666666666665</v>
      </c>
      <c r="E20" s="18">
        <f>[16]Novembro!$B$8</f>
        <v>21.895833333333339</v>
      </c>
      <c r="F20" s="18">
        <f>[16]Novembro!$B$9</f>
        <v>22.783333333333331</v>
      </c>
      <c r="G20" s="18">
        <f>[16]Novembro!$B$10</f>
        <v>23.670833333333334</v>
      </c>
      <c r="H20" s="18">
        <f>[16]Novembro!$B$11</f>
        <v>23.570833333333336</v>
      </c>
      <c r="I20" s="18">
        <f>[16]Novembro!$B$12</f>
        <v>25.654166666666658</v>
      </c>
      <c r="J20" s="18">
        <f>[16]Novembro!$B$13</f>
        <v>28.929166666666671</v>
      </c>
      <c r="K20" s="18">
        <f>[16]Novembro!$B$14</f>
        <v>30.341666666666665</v>
      </c>
      <c r="L20" s="18">
        <f>[16]Novembro!$B$15</f>
        <v>30.05</v>
      </c>
      <c r="M20" s="18">
        <f>[16]Novembro!$B$15</f>
        <v>30.05</v>
      </c>
      <c r="N20" s="18">
        <f>[16]Novembro!$B$17</f>
        <v>24.675000000000001</v>
      </c>
      <c r="O20" s="18">
        <f>[16]Novembro!$B$18</f>
        <v>27.054166666666671</v>
      </c>
      <c r="P20" s="18">
        <f>[16]Novembro!$B$19</f>
        <v>29.5625</v>
      </c>
      <c r="Q20" s="18">
        <f>[16]Novembro!$B$20</f>
        <v>24.620833333333337</v>
      </c>
      <c r="R20" s="18">
        <f>[16]Novembro!$B$21</f>
        <v>24.791666666666668</v>
      </c>
      <c r="S20" s="18">
        <f>[16]Novembro!$B$22</f>
        <v>25.195833333333336</v>
      </c>
      <c r="T20" s="18">
        <f>[16]Novembro!$B$23</f>
        <v>27.612499999999997</v>
      </c>
      <c r="U20" s="18">
        <f>[16]Novembro!$B$24</f>
        <v>24.05</v>
      </c>
      <c r="V20" s="18">
        <f>[16]Novembro!$B$25</f>
        <v>24.579166666666666</v>
      </c>
      <c r="W20" s="18">
        <f>[16]Novembro!$B$26</f>
        <v>24.862500000000001</v>
      </c>
      <c r="X20" s="18">
        <f>[16]Novembro!$B$27</f>
        <v>24.100000000000009</v>
      </c>
      <c r="Y20" s="18">
        <f>[16]Novembro!$B$28</f>
        <v>24.504166666666663</v>
      </c>
      <c r="Z20" s="18">
        <f>[16]Novembro!$B$29</f>
        <v>26.004166666666663</v>
      </c>
      <c r="AA20" s="18">
        <f>[16]Novembro!$B$30</f>
        <v>26.845833333333331</v>
      </c>
      <c r="AB20" s="18">
        <f>[16]Novembro!$B$31</f>
        <v>27.479166666666661</v>
      </c>
      <c r="AC20" s="18">
        <f>[16]Novembro!$B$32</f>
        <v>29.137500000000006</v>
      </c>
      <c r="AD20" s="18">
        <f>[16]Novembro!$B$33</f>
        <v>26.616666666666671</v>
      </c>
      <c r="AE20" s="18">
        <f>[16]Novembro!$B$34</f>
        <v>24.908333333333335</v>
      </c>
      <c r="AF20" s="36">
        <f t="shared" si="3"/>
        <v>25.957222222222217</v>
      </c>
    </row>
    <row r="21" spans="1:32" ht="17.100000000000001" customHeight="1" x14ac:dyDescent="0.2">
      <c r="A21" s="16" t="s">
        <v>11</v>
      </c>
      <c r="B21" s="18">
        <f>[17]Novembro!$B$5</f>
        <v>24.404166666666669</v>
      </c>
      <c r="C21" s="18">
        <f>[17]Novembro!$B$6</f>
        <v>25.083333333333332</v>
      </c>
      <c r="D21" s="18">
        <f>[17]Novembro!$B$7</f>
        <v>23.620833333333334</v>
      </c>
      <c r="E21" s="18">
        <f>[17]Novembro!$B$8</f>
        <v>23.075000000000003</v>
      </c>
      <c r="F21" s="18">
        <f>[17]Novembro!$B$9</f>
        <v>22.600000000000005</v>
      </c>
      <c r="G21" s="18">
        <f>[17]Novembro!$B$10</f>
        <v>23.429166666666664</v>
      </c>
      <c r="H21" s="18">
        <f>[17]Novembro!$B$11</f>
        <v>22.608333333333334</v>
      </c>
      <c r="I21" s="18">
        <f>[17]Novembro!$B$12</f>
        <v>24.795833333333331</v>
      </c>
      <c r="J21" s="18">
        <f>[17]Novembro!$B$13</f>
        <v>27.070833333333336</v>
      </c>
      <c r="K21" s="18">
        <f>[17]Novembro!$B$14</f>
        <v>28.504166666666663</v>
      </c>
      <c r="L21" s="18">
        <f>[17]Novembro!$B$15</f>
        <v>28.941666666666666</v>
      </c>
      <c r="M21" s="18">
        <f>[17]Novembro!$B$15</f>
        <v>28.941666666666666</v>
      </c>
      <c r="N21" s="18">
        <f>[17]Novembro!$B$17</f>
        <v>24.537500000000005</v>
      </c>
      <c r="O21" s="18">
        <f>[17]Novembro!$B$18</f>
        <v>26.816666666666666</v>
      </c>
      <c r="P21" s="18">
        <f>[17]Novembro!$B$19</f>
        <v>29.366666666666664</v>
      </c>
      <c r="Q21" s="18">
        <f>[17]Novembro!$B$20</f>
        <v>24.300000000000008</v>
      </c>
      <c r="R21" s="18">
        <f>[17]Novembro!$B$21</f>
        <v>25.291666666666668</v>
      </c>
      <c r="S21" s="18">
        <f>[17]Novembro!$B$22</f>
        <v>25.566666666666659</v>
      </c>
      <c r="T21" s="18">
        <f>[17]Novembro!$B$23</f>
        <v>26.704166666666666</v>
      </c>
      <c r="U21" s="18">
        <f>[17]Novembro!$B$24</f>
        <v>23.558333333333326</v>
      </c>
      <c r="V21" s="18">
        <f>[17]Novembro!$B$25</f>
        <v>24.516666666666666</v>
      </c>
      <c r="W21" s="18">
        <f>[17]Novembro!$B$26</f>
        <v>25.087500000000002</v>
      </c>
      <c r="X21" s="18">
        <f>[17]Novembro!$B$27</f>
        <v>23.637499999999999</v>
      </c>
      <c r="Y21" s="18">
        <f>[17]Novembro!$B$28</f>
        <v>24.416666666666671</v>
      </c>
      <c r="Z21" s="18">
        <f>[17]Novembro!$B$29</f>
        <v>25.916666666666668</v>
      </c>
      <c r="AA21" s="18">
        <f>[17]Novembro!$B$30</f>
        <v>26.704166666666669</v>
      </c>
      <c r="AB21" s="18">
        <f>[17]Novembro!$B$31</f>
        <v>26.88333333333334</v>
      </c>
      <c r="AC21" s="18">
        <f>[17]Novembro!$B$32</f>
        <v>28.533333333333335</v>
      </c>
      <c r="AD21" s="18">
        <f>[17]Novembro!$B$33</f>
        <v>27.654166666666665</v>
      </c>
      <c r="AE21" s="18">
        <f>[17]Novembro!$B$34</f>
        <v>25.683333333333337</v>
      </c>
      <c r="AF21" s="36">
        <f t="shared" si="3"/>
        <v>25.608333333333334</v>
      </c>
    </row>
    <row r="22" spans="1:32" ht="17.100000000000001" customHeight="1" x14ac:dyDescent="0.2">
      <c r="A22" s="16" t="s">
        <v>12</v>
      </c>
      <c r="B22" s="18">
        <f>[18]Novembro!$B$5</f>
        <v>26.854166666666671</v>
      </c>
      <c r="C22" s="18">
        <f>[18]Novembro!$B$6</f>
        <v>26.008333333333336</v>
      </c>
      <c r="D22" s="18">
        <f>[18]Novembro!$B$7</f>
        <v>24.025000000000002</v>
      </c>
      <c r="E22" s="18">
        <f>[18]Novembro!$B$8</f>
        <v>24.508333333333336</v>
      </c>
      <c r="F22" s="18">
        <f>[18]Novembro!$B$9</f>
        <v>24.645833333333332</v>
      </c>
      <c r="G22" s="18">
        <f>[18]Novembro!$B$10</f>
        <v>25.858333333333334</v>
      </c>
      <c r="H22" s="18">
        <f>[18]Novembro!$B$11</f>
        <v>26.137499999999999</v>
      </c>
      <c r="I22" s="18">
        <f>[18]Novembro!$B$12</f>
        <v>27.800000000000008</v>
      </c>
      <c r="J22" s="18">
        <f>[18]Novembro!$B$13</f>
        <v>29.099999999999998</v>
      </c>
      <c r="K22" s="18">
        <f>[18]Novembro!$B$14</f>
        <v>30.454166666666666</v>
      </c>
      <c r="L22" s="18">
        <f>[18]Novembro!$B$15</f>
        <v>30.691666666666674</v>
      </c>
      <c r="M22" s="18">
        <f>[18]Novembro!$B$15</f>
        <v>30.691666666666674</v>
      </c>
      <c r="N22" s="18">
        <f>[18]Novembro!$B$17</f>
        <v>27.579166666666669</v>
      </c>
      <c r="O22" s="18">
        <f>[18]Novembro!$B$18</f>
        <v>29.841666666666658</v>
      </c>
      <c r="P22" s="18">
        <f>[18]Novembro!$B$19</f>
        <v>31.091666666666669</v>
      </c>
      <c r="Q22" s="18">
        <f>[18]Novembro!$B$20</f>
        <v>25.366666666666674</v>
      </c>
      <c r="R22" s="18">
        <f>[18]Novembro!$B$21</f>
        <v>26.708333333333339</v>
      </c>
      <c r="S22" s="18">
        <f>[18]Novembro!$B$22</f>
        <v>28.3</v>
      </c>
      <c r="T22" s="18">
        <f>[18]Novembro!$B$23</f>
        <v>29.941666666666674</v>
      </c>
      <c r="U22" s="18">
        <f>[18]Novembro!$B$24</f>
        <v>26.279166666666669</v>
      </c>
      <c r="V22" s="18">
        <f>[18]Novembro!$B$25</f>
        <v>25.220833333333335</v>
      </c>
      <c r="W22" s="18">
        <f>[18]Novembro!$B$26</f>
        <v>26.279166666666669</v>
      </c>
      <c r="X22" s="18">
        <f>[18]Novembro!$B$27</f>
        <v>26.841666666666669</v>
      </c>
      <c r="Y22" s="18">
        <f>[18]Novembro!$B$28</f>
        <v>27.441666666666659</v>
      </c>
      <c r="Z22" s="18">
        <f>[18]Novembro!$B$29</f>
        <v>27.337500000000002</v>
      </c>
      <c r="AA22" s="18">
        <f>[18]Novembro!$B$30</f>
        <v>28.262499999999999</v>
      </c>
      <c r="AB22" s="18">
        <f>[18]Novembro!$B$31</f>
        <v>29.254166666666666</v>
      </c>
      <c r="AC22" s="18">
        <f>[18]Novembro!$B$32</f>
        <v>29.591666666666658</v>
      </c>
      <c r="AD22" s="18">
        <f>[18]Novembro!$B$33</f>
        <v>27.634782608695652</v>
      </c>
      <c r="AE22" s="18">
        <f>[18]Novembro!$B$34</f>
        <v>25.683333333333337</v>
      </c>
      <c r="AF22" s="36">
        <f t="shared" si="3"/>
        <v>27.514353864734304</v>
      </c>
    </row>
    <row r="23" spans="1:32" ht="17.100000000000001" customHeight="1" x14ac:dyDescent="0.2">
      <c r="A23" s="16" t="s">
        <v>13</v>
      </c>
      <c r="B23" s="18">
        <f>[19]Novembro!$B$5</f>
        <v>28.204166666666666</v>
      </c>
      <c r="C23" s="18">
        <f>[19]Novembro!$B$6</f>
        <v>28.066666666666663</v>
      </c>
      <c r="D23" s="18">
        <f>[19]Novembro!$B$7</f>
        <v>24.612499999999997</v>
      </c>
      <c r="E23" s="18">
        <f>[19]Novembro!$B$8</f>
        <v>25.241666666666671</v>
      </c>
      <c r="F23" s="18">
        <f>[19]Novembro!$B$9</f>
        <v>24.745833333333334</v>
      </c>
      <c r="G23" s="18">
        <f>[19]Novembro!$B$10</f>
        <v>26.220833333333335</v>
      </c>
      <c r="H23" s="18">
        <f>[19]Novembro!$B$11</f>
        <v>27.287499999999998</v>
      </c>
      <c r="I23" s="18">
        <f>[19]Novembro!$B$12</f>
        <v>28.712500000000002</v>
      </c>
      <c r="J23" s="18">
        <f>[19]Novembro!$B$13</f>
        <v>29.283333333333331</v>
      </c>
      <c r="K23" s="18">
        <f>[19]Novembro!$B$14</f>
        <v>30.833333333333329</v>
      </c>
      <c r="L23" s="18">
        <f>[19]Novembro!$B$15</f>
        <v>30.612500000000001</v>
      </c>
      <c r="M23" s="18">
        <f>[19]Novembro!$B$15</f>
        <v>30.612500000000001</v>
      </c>
      <c r="N23" s="18">
        <f>[19]Novembro!$B$17</f>
        <v>26.612499999999997</v>
      </c>
      <c r="O23" s="18">
        <f>[19]Novembro!$B$18</f>
        <v>29.583333333333332</v>
      </c>
      <c r="P23" s="18">
        <f>[19]Novembro!$B$19</f>
        <v>29.774999999999995</v>
      </c>
      <c r="Q23" s="18">
        <f>[19]Novembro!$B$20</f>
        <v>25.670833333333334</v>
      </c>
      <c r="R23" s="18">
        <f>[19]Novembro!$B$21</f>
        <v>25.841666666666669</v>
      </c>
      <c r="S23" s="18">
        <f>[19]Novembro!$B$22</f>
        <v>28.750000000000011</v>
      </c>
      <c r="T23" s="18">
        <f>[19]Novembro!$B$23</f>
        <v>30.116666666666664</v>
      </c>
      <c r="U23" s="18">
        <f>[19]Novembro!$B$24</f>
        <v>26.929166666666671</v>
      </c>
      <c r="V23" s="18">
        <f>[19]Novembro!$B$25</f>
        <v>24.650000000000009</v>
      </c>
      <c r="W23" s="18">
        <f>[19]Novembro!$B$26</f>
        <v>26.510526315789477</v>
      </c>
      <c r="X23" s="18">
        <f>[19]Novembro!$B$27</f>
        <v>33.716666666666661</v>
      </c>
      <c r="Y23" s="18" t="str">
        <f>[19]Novembro!$B$28</f>
        <v>*</v>
      </c>
      <c r="Z23" s="18">
        <f>[19]Novembro!$B$29</f>
        <v>31.325000000000003</v>
      </c>
      <c r="AA23" s="18">
        <f>[19]Novembro!$B$30</f>
        <v>28.308333333333337</v>
      </c>
      <c r="AB23" s="18">
        <f>[19]Novembro!$B$31</f>
        <v>27.058333333333334</v>
      </c>
      <c r="AC23" s="18">
        <f>[19]Novembro!$B$32</f>
        <v>29.329166666666666</v>
      </c>
      <c r="AD23" s="18">
        <f>[19]Novembro!$B$33</f>
        <v>29.070833333333329</v>
      </c>
      <c r="AE23" s="18">
        <f>[19]Novembro!$B$34</f>
        <v>28.995833333333334</v>
      </c>
      <c r="AF23" s="36">
        <f t="shared" si="3"/>
        <v>28.161282516636412</v>
      </c>
    </row>
    <row r="24" spans="1:32" ht="17.100000000000001" customHeight="1" x14ac:dyDescent="0.2">
      <c r="A24" s="16" t="s">
        <v>14</v>
      </c>
      <c r="B24" s="18">
        <f>[20]Novembro!$B$5</f>
        <v>27.341666666666669</v>
      </c>
      <c r="C24" s="18">
        <f>[20]Novembro!$B$6</f>
        <v>27.804166666666664</v>
      </c>
      <c r="D24" s="18">
        <f>[20]Novembro!$B$7</f>
        <v>24.983333333333334</v>
      </c>
      <c r="E24" s="18">
        <f>[20]Novembro!$B$8</f>
        <v>25.066666666666666</v>
      </c>
      <c r="F24" s="18">
        <f>[20]Novembro!$B$9</f>
        <v>24.587499999999995</v>
      </c>
      <c r="G24" s="18">
        <f>[20]Novembro!$B$10</f>
        <v>24.179166666666664</v>
      </c>
      <c r="H24" s="18">
        <f>[20]Novembro!$B$11</f>
        <v>23.579166666666666</v>
      </c>
      <c r="I24" s="18">
        <f>[20]Novembro!$B$12</f>
        <v>24.775000000000006</v>
      </c>
      <c r="J24" s="18">
        <f>[20]Novembro!$B$13</f>
        <v>28.537500000000005</v>
      </c>
      <c r="K24" s="18">
        <f>[20]Novembro!$B$14</f>
        <v>30.1875</v>
      </c>
      <c r="L24" s="18">
        <f>[20]Novembro!$B$15</f>
        <v>28.116666666666664</v>
      </c>
      <c r="M24" s="18">
        <f>[20]Novembro!$B$15</f>
        <v>28.116666666666664</v>
      </c>
      <c r="N24" s="18">
        <f>[20]Novembro!$B$17</f>
        <v>27.979166666666668</v>
      </c>
      <c r="O24" s="18">
        <f>[20]Novembro!$B$18</f>
        <v>27.612499999999994</v>
      </c>
      <c r="P24" s="18">
        <f>[20]Novembro!$B$19</f>
        <v>29.274999999999995</v>
      </c>
      <c r="Q24" s="18">
        <f>[20]Novembro!$B$20</f>
        <v>26.970833333333342</v>
      </c>
      <c r="R24" s="18">
        <f>[20]Novembro!$B$21</f>
        <v>24.983333333333331</v>
      </c>
      <c r="S24" s="18">
        <f>[20]Novembro!$B$22</f>
        <v>26.012500000000003</v>
      </c>
      <c r="T24" s="18">
        <f>[20]Novembro!$B$23</f>
        <v>27.754166666666663</v>
      </c>
      <c r="U24" s="18">
        <f>[20]Novembro!$B$24</f>
        <v>27.758333333333336</v>
      </c>
      <c r="V24" s="18">
        <f>[20]Novembro!$B$25</f>
        <v>26.3125</v>
      </c>
      <c r="W24" s="18">
        <f>[20]Novembro!$B$26</f>
        <v>23.987499999999997</v>
      </c>
      <c r="X24" s="18">
        <f>[20]Novembro!$B$27</f>
        <v>25.391666666666666</v>
      </c>
      <c r="Y24" s="18">
        <f>[20]Novembro!$B$28</f>
        <v>24.404166666666672</v>
      </c>
      <c r="Z24" s="18">
        <f>[20]Novembro!$B$29</f>
        <v>24.316666666666663</v>
      </c>
      <c r="AA24" s="18">
        <f>[20]Novembro!$B$30</f>
        <v>25.875</v>
      </c>
      <c r="AB24" s="18">
        <f>[20]Novembro!$B$31</f>
        <v>27.216666666666665</v>
      </c>
      <c r="AC24" s="18">
        <f>[20]Novembro!$B$32</f>
        <v>28.650000000000006</v>
      </c>
      <c r="AD24" s="18">
        <f>[20]Novembro!$B$33</f>
        <v>28.870833333333334</v>
      </c>
      <c r="AE24" s="18">
        <f>[20]Novembro!$B$34</f>
        <v>27.433333333333337</v>
      </c>
      <c r="AF24" s="36">
        <f t="shared" si="3"/>
        <v>26.602638888888887</v>
      </c>
    </row>
    <row r="25" spans="1:32" ht="17.100000000000001" customHeight="1" x14ac:dyDescent="0.2">
      <c r="A25" s="16" t="s">
        <v>15</v>
      </c>
      <c r="B25" s="18">
        <f>[21]Novembro!$B$5</f>
        <v>23.083333333333339</v>
      </c>
      <c r="C25" s="18">
        <f>[21]Novembro!$B$6</f>
        <v>22.862499999999997</v>
      </c>
      <c r="D25" s="18">
        <f>[21]Novembro!$B$7</f>
        <v>19.912500000000001</v>
      </c>
      <c r="E25" s="18">
        <f>[21]Novembro!$B$8</f>
        <v>19.066666666666666</v>
      </c>
      <c r="F25" s="18">
        <f>[21]Novembro!$B$9</f>
        <v>21.758333333333336</v>
      </c>
      <c r="G25" s="18">
        <f>[21]Novembro!$B$10</f>
        <v>22.270833333333332</v>
      </c>
      <c r="H25" s="18">
        <f>[21]Novembro!$B$11</f>
        <v>21.695833333333329</v>
      </c>
      <c r="I25" s="18">
        <f>[21]Novembro!$B$12</f>
        <v>23.879166666666666</v>
      </c>
      <c r="J25" s="18">
        <f>[21]Novembro!$B$13</f>
        <v>26.525000000000002</v>
      </c>
      <c r="K25" s="18">
        <f>[21]Novembro!$B$14</f>
        <v>27.958333333333329</v>
      </c>
      <c r="L25" s="18">
        <f>[21]Novembro!$B$15</f>
        <v>27.087499999999995</v>
      </c>
      <c r="M25" s="18">
        <f>[21]Novembro!$B$15</f>
        <v>27.087499999999995</v>
      </c>
      <c r="N25" s="18">
        <f>[21]Novembro!$B$17</f>
        <v>23.920833333333334</v>
      </c>
      <c r="O25" s="18">
        <f>[21]Novembro!$B$18</f>
        <v>25.345833333333328</v>
      </c>
      <c r="P25" s="18">
        <f>[21]Novembro!$B$19</f>
        <v>27.641666666666669</v>
      </c>
      <c r="Q25" s="18">
        <f>[21]Novembro!$B$20</f>
        <v>22.345833333333331</v>
      </c>
      <c r="R25" s="18">
        <f>[21]Novembro!$B$21</f>
        <v>22.716666666666665</v>
      </c>
      <c r="S25" s="18">
        <f>[21]Novembro!$B$22</f>
        <v>24.5625</v>
      </c>
      <c r="T25" s="18">
        <f>[21]Novembro!$B$23</f>
        <v>25.549999999999997</v>
      </c>
      <c r="U25" s="18">
        <f>[21]Novembro!$B$24</f>
        <v>23.104166666666668</v>
      </c>
      <c r="V25" s="18">
        <f>[21]Novembro!$B$25</f>
        <v>22.349999999999998</v>
      </c>
      <c r="W25" s="18">
        <f>[21]Novembro!$B$26</f>
        <v>23.041666666666661</v>
      </c>
      <c r="X25" s="18">
        <f>[21]Novembro!$B$27</f>
        <v>22.316666666666663</v>
      </c>
      <c r="Y25" s="18">
        <f>[21]Novembro!$B$28</f>
        <v>22.875</v>
      </c>
      <c r="Z25" s="18">
        <f>[21]Novembro!$B$29</f>
        <v>24.087499999999995</v>
      </c>
      <c r="AA25" s="18">
        <f>[21]Novembro!$B$30</f>
        <v>24.712499999999995</v>
      </c>
      <c r="AB25" s="18">
        <f>[21]Novembro!$B$31</f>
        <v>26.395833333333339</v>
      </c>
      <c r="AC25" s="18">
        <f>[21]Novembro!$B$32</f>
        <v>27.474999999999998</v>
      </c>
      <c r="AD25" s="18">
        <f>[21]Novembro!$B$33</f>
        <v>25.312500000000004</v>
      </c>
      <c r="AE25" s="18">
        <f>[21]Novembro!$B$34</f>
        <v>23.604166666666661</v>
      </c>
      <c r="AF25" s="36">
        <f t="shared" si="3"/>
        <v>24.01819444444444</v>
      </c>
    </row>
    <row r="26" spans="1:32" ht="17.100000000000001" customHeight="1" x14ac:dyDescent="0.2">
      <c r="A26" s="16" t="s">
        <v>16</v>
      </c>
      <c r="B26" s="18">
        <f>[22]Novembro!$B$5</f>
        <v>29.375000000000004</v>
      </c>
      <c r="C26" s="18">
        <f>[22]Novembro!$B$6</f>
        <v>25.333333333333332</v>
      </c>
      <c r="D26" s="18">
        <f>[22]Novembro!$B$7</f>
        <v>22.477777777777774</v>
      </c>
      <c r="E26" s="18">
        <f>[22]Novembro!$B$8</f>
        <v>23.15</v>
      </c>
      <c r="F26" s="18">
        <f>[22]Novembro!$B$9</f>
        <v>22.604166666666668</v>
      </c>
      <c r="G26" s="18">
        <f>[22]Novembro!$B$10</f>
        <v>25.824999999999999</v>
      </c>
      <c r="H26" s="18">
        <f>[22]Novembro!$B$11</f>
        <v>26.958333333333332</v>
      </c>
      <c r="I26" s="18">
        <f>[22]Novembro!$B$12</f>
        <v>28.558333333333334</v>
      </c>
      <c r="J26" s="18">
        <f>[22]Novembro!$B$13</f>
        <v>30.183333333333334</v>
      </c>
      <c r="K26" s="18">
        <f>[22]Novembro!$B$14</f>
        <v>31.125000000000004</v>
      </c>
      <c r="L26" s="18">
        <f>[22]Novembro!$B$15</f>
        <v>27.787499999999994</v>
      </c>
      <c r="M26" s="18">
        <f>[22]Novembro!$B$15</f>
        <v>27.787499999999994</v>
      </c>
      <c r="N26" s="18">
        <f>[22]Novembro!$B$17</f>
        <v>26.229166666666668</v>
      </c>
      <c r="O26" s="18">
        <f>[22]Novembro!$B$18</f>
        <v>29.399999999999995</v>
      </c>
      <c r="P26" s="18">
        <f>[22]Novembro!$B$19</f>
        <v>32.333333333333336</v>
      </c>
      <c r="Q26" s="18">
        <f>[22]Novembro!$B$20</f>
        <v>24.041666666666668</v>
      </c>
      <c r="R26" s="18">
        <f>[22]Novembro!$B$21</f>
        <v>25.612500000000001</v>
      </c>
      <c r="S26" s="18">
        <f>[22]Novembro!$B$22</f>
        <v>28.283333333333331</v>
      </c>
      <c r="T26" s="18">
        <f>[22]Novembro!$B$23</f>
        <v>30.004166666666663</v>
      </c>
      <c r="U26" s="18">
        <f>[22]Novembro!$B$24</f>
        <v>25.229166666666668</v>
      </c>
      <c r="V26" s="18">
        <f>[22]Novembro!$B$25</f>
        <v>24.900000000000006</v>
      </c>
      <c r="W26" s="18">
        <f>[22]Novembro!$B$26</f>
        <v>25.683333333333334</v>
      </c>
      <c r="X26" s="18">
        <f>[22]Novembro!$B$27</f>
        <v>23.90666666666667</v>
      </c>
      <c r="Y26" s="18">
        <f>[22]Novembro!$B$28</f>
        <v>32.166666666666664</v>
      </c>
      <c r="Z26" s="18">
        <f>[22]Novembro!$B$29</f>
        <v>31.086666666666666</v>
      </c>
      <c r="AA26" s="18">
        <f>[22]Novembro!$B$30</f>
        <v>29.758333333333336</v>
      </c>
      <c r="AB26" s="18">
        <f>[22]Novembro!$B$31</f>
        <v>30.174999999999994</v>
      </c>
      <c r="AC26" s="18">
        <f>[22]Novembro!$B$32</f>
        <v>30.75833333333334</v>
      </c>
      <c r="AD26" s="18">
        <f>[22]Novembro!$B$33</f>
        <v>28.645833333333339</v>
      </c>
      <c r="AE26" s="18">
        <f>[22]Novembro!$B$34</f>
        <v>27.387499999999999</v>
      </c>
      <c r="AF26" s="36">
        <f>AVERAGE(B26:AE26)</f>
        <v>27.558898148148149</v>
      </c>
    </row>
    <row r="27" spans="1:32" ht="17.100000000000001" customHeight="1" x14ac:dyDescent="0.2">
      <c r="A27" s="16" t="s">
        <v>17</v>
      </c>
      <c r="B27" s="18">
        <f>[23]Novembro!$B$5</f>
        <v>23.033333333333331</v>
      </c>
      <c r="C27" s="18">
        <f>[23]Novembro!$B$6</f>
        <v>22.708333333333332</v>
      </c>
      <c r="D27" s="18">
        <f>[23]Novembro!$B$7</f>
        <v>23.266666666666662</v>
      </c>
      <c r="E27" s="18">
        <f>[23]Novembro!$B$8</f>
        <v>22.125</v>
      </c>
      <c r="F27" s="18">
        <f>[23]Novembro!$B$9</f>
        <v>23.670833333333334</v>
      </c>
      <c r="G27" s="18">
        <f>[23]Novembro!$B$10</f>
        <v>22.441666666666666</v>
      </c>
      <c r="H27" s="18">
        <f>[23]Novembro!$B$11</f>
        <v>22.729166666666668</v>
      </c>
      <c r="I27" s="18">
        <f>[23]Novembro!$B$12</f>
        <v>24.920833333333338</v>
      </c>
      <c r="J27" s="18">
        <f>[23]Novembro!$B$13</f>
        <v>26.379166666666666</v>
      </c>
      <c r="K27" s="18">
        <f>[23]Novembro!$B$14</f>
        <v>27.350000000000005</v>
      </c>
      <c r="L27" s="18">
        <f>[23]Novembro!$B$15</f>
        <v>29.783333333333335</v>
      </c>
      <c r="M27" s="18">
        <f>[23]Novembro!$B$15</f>
        <v>29.783333333333335</v>
      </c>
      <c r="N27" s="18">
        <f>[23]Novembro!$B$17</f>
        <v>24.204166666666666</v>
      </c>
      <c r="O27" s="18">
        <f>[23]Novembro!$B$18</f>
        <v>26.841666666666665</v>
      </c>
      <c r="P27" s="18">
        <f>[23]Novembro!$B$19</f>
        <v>29.283333333333331</v>
      </c>
      <c r="Q27" s="18">
        <f>[23]Novembro!$B$20</f>
        <v>24.683333333333337</v>
      </c>
      <c r="R27" s="18">
        <f>[23]Novembro!$B$21</f>
        <v>26.054166666666664</v>
      </c>
      <c r="S27" s="18">
        <f>[23]Novembro!$B$22</f>
        <v>25.887500000000003</v>
      </c>
      <c r="T27" s="18">
        <f>[23]Novembro!$B$23</f>
        <v>27.375</v>
      </c>
      <c r="U27" s="18">
        <f>[23]Novembro!$B$24</f>
        <v>24.17916666666666</v>
      </c>
      <c r="V27" s="18">
        <f>[23]Novembro!$B$25</f>
        <v>25.029166666666669</v>
      </c>
      <c r="W27" s="18">
        <f>[23]Novembro!$B$26</f>
        <v>25.283333333333331</v>
      </c>
      <c r="X27" s="18">
        <f>[23]Novembro!$B$27</f>
        <v>24.004166666666666</v>
      </c>
      <c r="Y27" s="18">
        <f>[23]Novembro!$B$28</f>
        <v>24.820833333333329</v>
      </c>
      <c r="Z27" s="18">
        <f>[23]Novembro!$B$29</f>
        <v>26.495833333333337</v>
      </c>
      <c r="AA27" s="18">
        <f>[23]Novembro!$B$30</f>
        <v>27.045833333333334</v>
      </c>
      <c r="AB27" s="18">
        <f>[23]Novembro!$B$31</f>
        <v>26.799999999999997</v>
      </c>
      <c r="AC27" s="18">
        <f>[23]Novembro!$B$32</f>
        <v>28.525000000000006</v>
      </c>
      <c r="AD27" s="18">
        <f>[23]Novembro!$B$33</f>
        <v>27.595833333333335</v>
      </c>
      <c r="AE27" s="18">
        <f>[23]Novembro!$B$34</f>
        <v>25.866666666666664</v>
      </c>
      <c r="AF27" s="36">
        <f t="shared" si="3"/>
        <v>25.605555555555558</v>
      </c>
    </row>
    <row r="28" spans="1:32" ht="17.100000000000001" customHeight="1" x14ac:dyDescent="0.2">
      <c r="A28" s="16" t="s">
        <v>18</v>
      </c>
      <c r="B28" s="18">
        <f>[24]Novembro!$B$5</f>
        <v>23.395833333333332</v>
      </c>
      <c r="C28" s="18">
        <f>[24]Novembro!$B$6</f>
        <v>23.500000000000004</v>
      </c>
      <c r="D28" s="18">
        <f>[24]Novembro!$B$7</f>
        <v>23.4375</v>
      </c>
      <c r="E28" s="18">
        <f>[24]Novembro!$B$8</f>
        <v>23.066666666666666</v>
      </c>
      <c r="F28" s="18">
        <f>[24]Novembro!$B$9</f>
        <v>22.541666666666668</v>
      </c>
      <c r="G28" s="18">
        <f>[24]Novembro!$B$10</f>
        <v>23.858333333333334</v>
      </c>
      <c r="H28" s="18">
        <f>[24]Novembro!$B$11</f>
        <v>22.391666666666669</v>
      </c>
      <c r="I28" s="18">
        <f>[24]Novembro!$B$12</f>
        <v>24.370833333333334</v>
      </c>
      <c r="J28" s="18">
        <f>[24]Novembro!$B$13</f>
        <v>26.049999999999997</v>
      </c>
      <c r="K28" s="18">
        <f>[24]Novembro!$B$14</f>
        <v>27.220833333333328</v>
      </c>
      <c r="L28" s="18">
        <f>[24]Novembro!$B$15</f>
        <v>26.966666666666669</v>
      </c>
      <c r="M28" s="18">
        <f>[24]Novembro!$B$15</f>
        <v>26.966666666666669</v>
      </c>
      <c r="N28" s="18">
        <f>[24]Novembro!$B$17</f>
        <v>23.745833333333334</v>
      </c>
      <c r="O28" s="18">
        <f>[24]Novembro!$B$18</f>
        <v>25.637500000000003</v>
      </c>
      <c r="P28" s="18">
        <f>[24]Novembro!$B$19</f>
        <v>26.733333333333331</v>
      </c>
      <c r="Q28" s="18">
        <f>[24]Novembro!$B$20</f>
        <v>22.629166666666666</v>
      </c>
      <c r="R28" s="18">
        <f>[24]Novembro!$B$21</f>
        <v>22.912500000000005</v>
      </c>
      <c r="S28" s="18">
        <f>[24]Novembro!$B$22</f>
        <v>24.495833333333334</v>
      </c>
      <c r="T28" s="18">
        <f>[24]Novembro!$B$23</f>
        <v>25.795833333333334</v>
      </c>
      <c r="U28" s="18">
        <f>[24]Novembro!$B$24</f>
        <v>24.49166666666666</v>
      </c>
      <c r="V28" s="18">
        <f>[24]Novembro!$B$25</f>
        <v>21.845833333333331</v>
      </c>
      <c r="W28" s="18">
        <f>[24]Novembro!$B$26</f>
        <v>22.329166666666669</v>
      </c>
      <c r="X28" s="18">
        <f>[24]Novembro!$B$27</f>
        <v>23.208333333333332</v>
      </c>
      <c r="Y28" s="18">
        <f>[24]Novembro!$B$28</f>
        <v>22.945833333333336</v>
      </c>
      <c r="Z28" s="18">
        <f>[24]Novembro!$B$29</f>
        <v>23.4375</v>
      </c>
      <c r="AA28" s="18">
        <f>[24]Novembro!$B$30</f>
        <v>23.883333333333329</v>
      </c>
      <c r="AB28" s="18">
        <f>[24]Novembro!$B$31</f>
        <v>24.575000000000003</v>
      </c>
      <c r="AC28" s="18">
        <f>[24]Novembro!$B$32</f>
        <v>25.900000000000002</v>
      </c>
      <c r="AD28" s="18">
        <f>[24]Novembro!$B$33</f>
        <v>26.104166666666661</v>
      </c>
      <c r="AE28" s="18">
        <f>[24]Novembro!$B$34</f>
        <v>25.066666666666666</v>
      </c>
      <c r="AF28" s="36">
        <f t="shared" si="3"/>
        <v>24.316805555555558</v>
      </c>
    </row>
    <row r="29" spans="1:32" ht="17.100000000000001" customHeight="1" x14ac:dyDescent="0.2">
      <c r="A29" s="16" t="s">
        <v>19</v>
      </c>
      <c r="B29" s="18">
        <f>[25]Novembro!$B$5</f>
        <v>25.933333333333326</v>
      </c>
      <c r="C29" s="18">
        <f>[25]Novembro!$B$6</f>
        <v>24.9375</v>
      </c>
      <c r="D29" s="18">
        <f>[25]Novembro!$B$7</f>
        <v>21.45</v>
      </c>
      <c r="E29" s="18">
        <f>[25]Novembro!$B$8</f>
        <v>20.050000000000004</v>
      </c>
      <c r="F29" s="18">
        <f>[25]Novembro!$B$9</f>
        <v>22.425000000000001</v>
      </c>
      <c r="G29" s="18">
        <f>[25]Novembro!$B$10</f>
        <v>24.008333333333329</v>
      </c>
      <c r="H29" s="18">
        <f>[25]Novembro!$B$11</f>
        <v>22.795833333333331</v>
      </c>
      <c r="I29" s="18">
        <f>[25]Novembro!$B$12</f>
        <v>24.712500000000002</v>
      </c>
      <c r="J29" s="18">
        <f>[25]Novembro!$B$13</f>
        <v>27.633333333333326</v>
      </c>
      <c r="K29" s="18">
        <f>[25]Novembro!$B$14</f>
        <v>29.208333333333329</v>
      </c>
      <c r="L29" s="18">
        <f>[25]Novembro!$B$15</f>
        <v>27.39166666666668</v>
      </c>
      <c r="M29" s="18">
        <f>[25]Novembro!$B$15</f>
        <v>27.39166666666668</v>
      </c>
      <c r="N29" s="18">
        <f>[25]Novembro!$B$17</f>
        <v>23.987500000000001</v>
      </c>
      <c r="O29" s="18">
        <f>[25]Novembro!$B$18</f>
        <v>26.079166666666666</v>
      </c>
      <c r="P29" s="18">
        <f>[25]Novembro!$B$19</f>
        <v>28.737499999999997</v>
      </c>
      <c r="Q29" s="18">
        <f>[25]Novembro!$B$20</f>
        <v>22.595833333333335</v>
      </c>
      <c r="R29" s="18">
        <f>[25]Novembro!$B$21</f>
        <v>23.845833333333335</v>
      </c>
      <c r="S29" s="18">
        <f>[25]Novembro!$B$22</f>
        <v>25.370833333333334</v>
      </c>
      <c r="T29" s="18">
        <f>[25]Novembro!$B$23</f>
        <v>27.108333333333334</v>
      </c>
      <c r="U29" s="18">
        <f>[25]Novembro!$B$24</f>
        <v>23.533333333333335</v>
      </c>
      <c r="V29" s="18">
        <f>[25]Novembro!$B$25</f>
        <v>22.554166666666671</v>
      </c>
      <c r="W29" s="18">
        <f>[25]Novembro!$B$26</f>
        <v>23.220833333333335</v>
      </c>
      <c r="X29" s="18">
        <f>[25]Novembro!$B$27</f>
        <v>23.329166666666669</v>
      </c>
      <c r="Y29" s="18">
        <f>[25]Novembro!$B$28</f>
        <v>24.041666666666661</v>
      </c>
      <c r="Z29" s="18">
        <f>[25]Novembro!$B$29</f>
        <v>25.324999999999999</v>
      </c>
      <c r="AA29" s="18">
        <f>[25]Novembro!$B$30</f>
        <v>25.912500000000005</v>
      </c>
      <c r="AB29" s="18">
        <f>[25]Novembro!$B$31</f>
        <v>27.029166666666669</v>
      </c>
      <c r="AC29" s="18">
        <f>[25]Novembro!$B$32</f>
        <v>27.904166666666669</v>
      </c>
      <c r="AD29" s="18">
        <f>[25]Novembro!$B$33</f>
        <v>23.099999999999994</v>
      </c>
      <c r="AE29" s="18">
        <f>[25]Novembro!$B$34</f>
        <v>23.995833333333337</v>
      </c>
      <c r="AF29" s="36">
        <f t="shared" si="3"/>
        <v>24.853611111111118</v>
      </c>
    </row>
    <row r="30" spans="1:32" ht="17.100000000000001" customHeight="1" x14ac:dyDescent="0.2">
      <c r="A30" s="16" t="s">
        <v>31</v>
      </c>
      <c r="B30" s="18">
        <f>[26]Novembro!$B$5</f>
        <v>25.037500000000005</v>
      </c>
      <c r="C30" s="18">
        <f>[26]Novembro!$B$6</f>
        <v>25.025000000000002</v>
      </c>
      <c r="D30" s="18">
        <f>[26]Novembro!$B$7</f>
        <v>23.562499999999996</v>
      </c>
      <c r="E30" s="18">
        <f>[26]Novembro!$B$8</f>
        <v>22.958333333333329</v>
      </c>
      <c r="F30" s="18">
        <f>[26]Novembro!$B$9</f>
        <v>22.462499999999995</v>
      </c>
      <c r="G30" s="18">
        <f>[26]Novembro!$B$10</f>
        <v>23.258333333333326</v>
      </c>
      <c r="H30" s="18">
        <f>[26]Novembro!$B$11</f>
        <v>22.3</v>
      </c>
      <c r="I30" s="18">
        <f>[26]Novembro!$B$12</f>
        <v>26.454166666666662</v>
      </c>
      <c r="J30" s="18">
        <f>[26]Novembro!$B$13</f>
        <v>28.5</v>
      </c>
      <c r="K30" s="18">
        <f>[26]Novembro!$B$14</f>
        <v>29.337499999999995</v>
      </c>
      <c r="L30" s="18">
        <f>[26]Novembro!$B$15</f>
        <v>29.45</v>
      </c>
      <c r="M30" s="18">
        <f>[26]Novembro!$B$15</f>
        <v>29.45</v>
      </c>
      <c r="N30" s="18">
        <f>[26]Novembro!$B$17</f>
        <v>25.466666666666665</v>
      </c>
      <c r="O30" s="18">
        <f>[26]Novembro!$B$18</f>
        <v>27.129166666666663</v>
      </c>
      <c r="P30" s="18">
        <f>[26]Novembro!$B$19</f>
        <v>29.625</v>
      </c>
      <c r="Q30" s="18">
        <f>[26]Novembro!$B$20</f>
        <v>24.224999999999998</v>
      </c>
      <c r="R30" s="18">
        <f>[26]Novembro!$B$21</f>
        <v>25.275000000000002</v>
      </c>
      <c r="S30" s="18">
        <f>[26]Novembro!$B$22</f>
        <v>26.166666666666668</v>
      </c>
      <c r="T30" s="18">
        <f>[26]Novembro!$B$23</f>
        <v>26.695833333333336</v>
      </c>
      <c r="U30" s="18">
        <f>[26]Novembro!$B$24</f>
        <v>24.387500000000006</v>
      </c>
      <c r="V30" s="18">
        <f>[26]Novembro!$B$25</f>
        <v>24.808333333333337</v>
      </c>
      <c r="W30" s="18">
        <f>[26]Novembro!$B$26</f>
        <v>24.287499999999998</v>
      </c>
      <c r="X30" s="18">
        <f>[26]Novembro!$B$27</f>
        <v>23.750000000000004</v>
      </c>
      <c r="Y30" s="18">
        <f>[26]Novembro!$B$28</f>
        <v>24.629166666666663</v>
      </c>
      <c r="Z30" s="18">
        <f>[26]Novembro!$B$29</f>
        <v>26.162500000000005</v>
      </c>
      <c r="AA30" s="18">
        <f>[26]Novembro!$B$30</f>
        <v>26.824999999999999</v>
      </c>
      <c r="AB30" s="18">
        <f>[26]Novembro!$B$31</f>
        <v>26.820833333333336</v>
      </c>
      <c r="AC30" s="18">
        <f>[26]Novembro!$B$32</f>
        <v>28.720833333333335</v>
      </c>
      <c r="AD30" s="18">
        <f>[26]Novembro!$B$33</f>
        <v>28.979166666666671</v>
      </c>
      <c r="AE30" s="18">
        <f>[26]Novembro!$B$34</f>
        <v>25.758333333333329</v>
      </c>
      <c r="AF30" s="36">
        <f t="shared" si="3"/>
        <v>25.916944444444447</v>
      </c>
    </row>
    <row r="31" spans="1:32" ht="17.100000000000001" customHeight="1" x14ac:dyDescent="0.2">
      <c r="A31" s="16" t="s">
        <v>51</v>
      </c>
      <c r="B31" s="18">
        <f>[27]Novembro!$B$5</f>
        <v>25.012500000000003</v>
      </c>
      <c r="C31" s="18">
        <f>[27]Novembro!$B$6</f>
        <v>23.787499999999998</v>
      </c>
      <c r="D31" s="18">
        <f>[27]Novembro!$B$7</f>
        <v>24.049999999999994</v>
      </c>
      <c r="E31" s="18">
        <f>[27]Novembro!$B$8</f>
        <v>23.904166666666665</v>
      </c>
      <c r="F31" s="18">
        <f>[27]Novembro!$B$9</f>
        <v>24.574999999999989</v>
      </c>
      <c r="G31" s="18">
        <f>[27]Novembro!$B$10</f>
        <v>23.670833333333334</v>
      </c>
      <c r="H31" s="18">
        <f>[27]Novembro!$B$11</f>
        <v>24.754166666666663</v>
      </c>
      <c r="I31" s="18">
        <f>[27]Novembro!$B$12</f>
        <v>26.495833333333334</v>
      </c>
      <c r="J31" s="18">
        <f>[27]Novembro!$B$13</f>
        <v>27.7</v>
      </c>
      <c r="K31" s="18">
        <f>[27]Novembro!$B$14</f>
        <v>28.837500000000006</v>
      </c>
      <c r="L31" s="18">
        <f>[27]Novembro!$B$15</f>
        <v>28.0625</v>
      </c>
      <c r="M31" s="18">
        <f>[27]Novembro!$B$15</f>
        <v>28.0625</v>
      </c>
      <c r="N31" s="18">
        <f>[27]Novembro!$B$17</f>
        <v>25.162499999999998</v>
      </c>
      <c r="O31" s="18">
        <f>[27]Novembro!$B$18</f>
        <v>27.395833333333339</v>
      </c>
      <c r="P31" s="18">
        <f>[27]Novembro!$B$19</f>
        <v>26.495833333333326</v>
      </c>
      <c r="Q31" s="18">
        <f>[27]Novembro!$B$20</f>
        <v>23.820833333333326</v>
      </c>
      <c r="R31" s="18">
        <f>[27]Novembro!$B$21</f>
        <v>23.729166666666668</v>
      </c>
      <c r="S31" s="18">
        <f>[27]Novembro!$B$22</f>
        <v>26.458333333333339</v>
      </c>
      <c r="T31" s="18">
        <f>[27]Novembro!$B$23</f>
        <v>27.612499999999997</v>
      </c>
      <c r="U31" s="18">
        <f>[27]Novembro!$B$24</f>
        <v>25.695833333333329</v>
      </c>
      <c r="V31" s="18">
        <f>[27]Novembro!$B$25</f>
        <v>22.704166666666666</v>
      </c>
      <c r="W31" s="18">
        <f>[27]Novembro!$B$26</f>
        <v>23.766666666666666</v>
      </c>
      <c r="X31" s="18">
        <f>[27]Novembro!$B$27</f>
        <v>24.316666666666666</v>
      </c>
      <c r="Y31" s="18">
        <f>[27]Novembro!$B$28</f>
        <v>22.041666666666668</v>
      </c>
      <c r="Z31" s="18">
        <f>[27]Novembro!$B$29</f>
        <v>23.162499999999998</v>
      </c>
      <c r="AA31" s="18">
        <f>[27]Novembro!$B$30</f>
        <v>24.458333333333339</v>
      </c>
      <c r="AB31" s="18">
        <f>[27]Novembro!$B$31</f>
        <v>26.570833333333336</v>
      </c>
      <c r="AC31" s="18">
        <f>[27]Novembro!$B$32</f>
        <v>27.604166666666668</v>
      </c>
      <c r="AD31" s="18">
        <f>[27]Novembro!$B$33</f>
        <v>27.716666666666669</v>
      </c>
      <c r="AE31" s="18">
        <f>[27]Novembro!$B$34</f>
        <v>24.987499999999997</v>
      </c>
      <c r="AF31" s="36">
        <f>AVERAGE(B31:AE31)</f>
        <v>25.420416666666668</v>
      </c>
    </row>
    <row r="32" spans="1:32" ht="17.100000000000001" customHeight="1" x14ac:dyDescent="0.2">
      <c r="A32" s="16" t="s">
        <v>20</v>
      </c>
      <c r="B32" s="18">
        <f>[28]Novembro!$B$5</f>
        <v>28.058333333333337</v>
      </c>
      <c r="C32" s="18">
        <f>[28]Novembro!$B$6</f>
        <v>28.754166666666674</v>
      </c>
      <c r="D32" s="18">
        <f>[28]Novembro!$B$7</f>
        <v>25.712500000000002</v>
      </c>
      <c r="E32" s="18">
        <f>[28]Novembro!$B$8</f>
        <v>24.279166666666665</v>
      </c>
      <c r="F32" s="18">
        <f>[28]Novembro!$B$9</f>
        <v>24.745833333333334</v>
      </c>
      <c r="G32" s="18">
        <f>[28]Novembro!$B$10</f>
        <v>23.729166666666657</v>
      </c>
      <c r="H32" s="18">
        <f>[28]Novembro!$B$11</f>
        <v>23.570833333333329</v>
      </c>
      <c r="I32" s="18">
        <f>[28]Novembro!$B$12</f>
        <v>26.304166666666671</v>
      </c>
      <c r="J32" s="18">
        <f>[28]Novembro!$B$13</f>
        <v>29.0625</v>
      </c>
      <c r="K32" s="18">
        <f>[28]Novembro!$B$14</f>
        <v>30.945833333333329</v>
      </c>
      <c r="L32" s="18">
        <f>[28]Novembro!$B$15</f>
        <v>29.045833333333331</v>
      </c>
      <c r="M32" s="18">
        <f>[28]Novembro!$B$15</f>
        <v>29.045833333333331</v>
      </c>
      <c r="N32" s="18">
        <f>[28]Novembro!$B$17</f>
        <v>28.299999999999997</v>
      </c>
      <c r="O32" s="18">
        <f>[28]Novembro!$B$18</f>
        <v>28.383333333333336</v>
      </c>
      <c r="P32" s="18">
        <f>[28]Novembro!$B$19</f>
        <v>30.225000000000005</v>
      </c>
      <c r="Q32" s="18">
        <f>[28]Novembro!$B$20</f>
        <v>27.545833333333331</v>
      </c>
      <c r="R32" s="18">
        <f>[28]Novembro!$B$21</f>
        <v>26.283333333333335</v>
      </c>
      <c r="S32" s="18">
        <f>[28]Novembro!$B$22</f>
        <v>27.920833333333334</v>
      </c>
      <c r="T32" s="18">
        <f>[28]Novembro!$B$23</f>
        <v>28.820833333333326</v>
      </c>
      <c r="U32" s="18">
        <f>[28]Novembro!$B$24</f>
        <v>27.883333333333329</v>
      </c>
      <c r="V32" s="18">
        <f>[28]Novembro!$B$25</f>
        <v>26.474999999999998</v>
      </c>
      <c r="W32" s="18">
        <f>[28]Novembro!$B$26</f>
        <v>24.195833333333336</v>
      </c>
      <c r="X32" s="18">
        <f>[28]Novembro!$B$27</f>
        <v>24.166666666666661</v>
      </c>
      <c r="Y32" s="18">
        <f>[28]Novembro!$B$28</f>
        <v>25.216666666666669</v>
      </c>
      <c r="Z32" s="18">
        <f>[28]Novembro!$B$29</f>
        <v>26.362500000000001</v>
      </c>
      <c r="AA32" s="18">
        <f>[28]Novembro!$B$30</f>
        <v>26.179166666666664</v>
      </c>
      <c r="AB32" s="18">
        <f>[28]Novembro!$B$31</f>
        <v>27.987500000000001</v>
      </c>
      <c r="AC32" s="18">
        <f>[28]Novembro!$B$32</f>
        <v>29.875000000000004</v>
      </c>
      <c r="AD32" s="18">
        <f>[28]Novembro!$B$33</f>
        <v>29.691666666666663</v>
      </c>
      <c r="AE32" s="18">
        <f>[28]Novembro!$B$34</f>
        <v>27.479166666666661</v>
      </c>
      <c r="AF32" s="36">
        <f>AVERAGE(B32:AE32)</f>
        <v>27.208194444444441</v>
      </c>
    </row>
    <row r="33" spans="1:33" s="5" customFormat="1" ht="17.100000000000001" customHeight="1" x14ac:dyDescent="0.2">
      <c r="A33" s="38" t="s">
        <v>34</v>
      </c>
      <c r="B33" s="32">
        <f t="shared" ref="B33:AF33" si="4">AVERAGE(B5:B32)</f>
        <v>25.919345238095243</v>
      </c>
      <c r="C33" s="32">
        <f t="shared" si="4"/>
        <v>25.209077380952383</v>
      </c>
      <c r="D33" s="32">
        <f t="shared" si="4"/>
        <v>23.404712301587299</v>
      </c>
      <c r="E33" s="32">
        <f t="shared" si="4"/>
        <v>23.024553571428573</v>
      </c>
      <c r="F33" s="32">
        <f t="shared" si="4"/>
        <v>23.494345238095228</v>
      </c>
      <c r="G33" s="32">
        <f t="shared" si="4"/>
        <v>24.137202380952381</v>
      </c>
      <c r="H33" s="32">
        <f t="shared" si="4"/>
        <v>24.015327380952382</v>
      </c>
      <c r="I33" s="32">
        <f t="shared" si="4"/>
        <v>25.927827380952376</v>
      </c>
      <c r="J33" s="32">
        <f t="shared" si="4"/>
        <v>28.081250000000001</v>
      </c>
      <c r="K33" s="32">
        <f t="shared" si="4"/>
        <v>29.419642857142858</v>
      </c>
      <c r="L33" s="32">
        <f t="shared" si="4"/>
        <v>28.914693322981371</v>
      </c>
      <c r="M33" s="32">
        <f t="shared" si="4"/>
        <v>28.771092132505178</v>
      </c>
      <c r="N33" s="32">
        <f t="shared" si="4"/>
        <v>25.520930383022773</v>
      </c>
      <c r="O33" s="32">
        <f t="shared" si="4"/>
        <v>27.301636904761899</v>
      </c>
      <c r="P33" s="32">
        <f t="shared" si="4"/>
        <v>29.128869047619045</v>
      </c>
      <c r="Q33" s="32">
        <f t="shared" si="4"/>
        <v>24.56607142857143</v>
      </c>
      <c r="R33" s="32">
        <f t="shared" si="4"/>
        <v>24.732440476190476</v>
      </c>
      <c r="S33" s="32">
        <f t="shared" si="4"/>
        <v>26.214341517857143</v>
      </c>
      <c r="T33" s="32">
        <f t="shared" si="4"/>
        <v>27.436458333333324</v>
      </c>
      <c r="U33" s="32">
        <f t="shared" si="4"/>
        <v>25.078571428571426</v>
      </c>
      <c r="V33" s="32">
        <f t="shared" si="4"/>
        <v>24.203422619047618</v>
      </c>
      <c r="W33" s="32">
        <f t="shared" si="4"/>
        <v>24.398143796992475</v>
      </c>
      <c r="X33" s="32">
        <f t="shared" si="4"/>
        <v>24.647533643892338</v>
      </c>
      <c r="Y33" s="32">
        <f t="shared" si="4"/>
        <v>24.789197530864197</v>
      </c>
      <c r="Z33" s="32">
        <f t="shared" si="4"/>
        <v>25.797738095238099</v>
      </c>
      <c r="AA33" s="32">
        <f t="shared" si="4"/>
        <v>26.431101190476195</v>
      </c>
      <c r="AB33" s="32">
        <f t="shared" si="4"/>
        <v>27.306398809523809</v>
      </c>
      <c r="AC33" s="32">
        <f t="shared" si="4"/>
        <v>28.609374999999996</v>
      </c>
      <c r="AD33" s="32">
        <f t="shared" si="4"/>
        <v>27.456935817805384</v>
      </c>
      <c r="AE33" s="32">
        <f t="shared" si="4"/>
        <v>25.825000000000006</v>
      </c>
      <c r="AF33" s="36">
        <f t="shared" si="4"/>
        <v>25.996122227201589</v>
      </c>
      <c r="AG33" s="8"/>
    </row>
    <row r="36" spans="1:33" x14ac:dyDescent="0.2">
      <c r="A36" s="2" t="s">
        <v>52</v>
      </c>
      <c r="C36" s="46"/>
      <c r="D36" s="46" t="s">
        <v>55</v>
      </c>
      <c r="E36" s="46"/>
      <c r="F36" s="46"/>
      <c r="G36" s="46"/>
      <c r="N36" s="2" t="s">
        <v>56</v>
      </c>
      <c r="W36" s="2" t="s">
        <v>58</v>
      </c>
    </row>
    <row r="37" spans="1:33" x14ac:dyDescent="0.2">
      <c r="K37" s="47"/>
      <c r="L37" s="47"/>
      <c r="M37" s="47"/>
      <c r="N37" s="47" t="s">
        <v>57</v>
      </c>
      <c r="O37" s="47"/>
      <c r="P37" s="47"/>
      <c r="Q37" s="47"/>
      <c r="W37" s="47" t="s">
        <v>59</v>
      </c>
      <c r="X37" s="47"/>
      <c r="Y37" s="47"/>
      <c r="Z37" s="47"/>
      <c r="AA37" s="47"/>
    </row>
    <row r="38" spans="1:33" x14ac:dyDescent="0.2">
      <c r="B38" s="46"/>
      <c r="C38" s="46"/>
      <c r="D38" s="46"/>
      <c r="E38" s="46" t="s">
        <v>68</v>
      </c>
      <c r="F38" s="46"/>
      <c r="G38" s="46"/>
      <c r="H38" s="46"/>
      <c r="I38" s="46"/>
      <c r="J38" s="46"/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88" zoomScaleNormal="88" workbookViewId="0">
      <selection activeCell="P41" sqref="P41"/>
    </sheetView>
  </sheetViews>
  <sheetFormatPr defaultRowHeight="12.75" x14ac:dyDescent="0.2"/>
  <cols>
    <col min="1" max="1" width="21.7109375" style="2" customWidth="1"/>
    <col min="2" max="2" width="7.7109375" style="2" customWidth="1"/>
    <col min="3" max="3" width="7.28515625" style="2" customWidth="1"/>
    <col min="4" max="4" width="7.7109375" style="2" customWidth="1"/>
    <col min="5" max="5" width="6.5703125" style="2" bestFit="1" customWidth="1"/>
    <col min="6" max="6" width="5.5703125" style="2" customWidth="1"/>
    <col min="7" max="7" width="6" style="2" customWidth="1"/>
    <col min="8" max="8" width="5.5703125" style="2" customWidth="1"/>
    <col min="9" max="9" width="6.42578125" style="2" customWidth="1"/>
    <col min="10" max="10" width="5.42578125" style="2" customWidth="1"/>
    <col min="11" max="11" width="5.7109375" style="2" customWidth="1"/>
    <col min="12" max="12" width="6.28515625" style="2" customWidth="1"/>
    <col min="13" max="13" width="7" style="2" customWidth="1"/>
    <col min="14" max="14" width="5.5703125" style="2" customWidth="1"/>
    <col min="15" max="15" width="6.140625" style="2" customWidth="1"/>
    <col min="16" max="16" width="6.42578125" style="2" customWidth="1"/>
    <col min="17" max="17" width="7.28515625" style="2" customWidth="1"/>
    <col min="18" max="18" width="6.140625" style="2" customWidth="1"/>
    <col min="19" max="19" width="6.7109375" style="2" customWidth="1"/>
    <col min="20" max="20" width="6.42578125" style="2" customWidth="1"/>
    <col min="21" max="21" width="7.42578125" style="2" customWidth="1"/>
    <col min="22" max="23" width="7.28515625" style="2" customWidth="1"/>
    <col min="24" max="24" width="7" style="2" customWidth="1"/>
    <col min="25" max="25" width="6.42578125" style="2" customWidth="1"/>
    <col min="26" max="26" width="6.28515625" style="2" customWidth="1"/>
    <col min="27" max="27" width="6.140625" style="2" customWidth="1"/>
    <col min="28" max="28" width="7" style="2" customWidth="1"/>
    <col min="29" max="29" width="6.5703125" style="2" customWidth="1"/>
    <col min="30" max="30" width="7.140625" style="2" customWidth="1"/>
    <col min="31" max="31" width="6.42578125" style="2" customWidth="1"/>
    <col min="32" max="32" width="8.85546875" style="9" bestFit="1" customWidth="1"/>
    <col min="33" max="33" width="8.28515625" style="1" bestFit="1" customWidth="1"/>
    <col min="34" max="34" width="15.5703125" style="15" bestFit="1" customWidth="1"/>
  </cols>
  <sheetData>
    <row r="1" spans="1:34" ht="20.100000000000001" customHeight="1" x14ac:dyDescent="0.2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4" s="4" customFormat="1" ht="20.100000000000001" customHeight="1" x14ac:dyDescent="0.2">
      <c r="A2" s="56" t="s">
        <v>21</v>
      </c>
      <c r="B2" s="54" t="s">
        <v>60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26" t="s">
        <v>45</v>
      </c>
    </row>
    <row r="3" spans="1:34" s="5" customFormat="1" ht="20.100000000000001" customHeight="1" x14ac:dyDescent="0.2">
      <c r="A3" s="56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34" t="s">
        <v>44</v>
      </c>
      <c r="AG3" s="39" t="s">
        <v>41</v>
      </c>
      <c r="AH3" s="26" t="s">
        <v>46</v>
      </c>
    </row>
    <row r="4" spans="1:34" s="5" customFormat="1" ht="20.100000000000001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34" t="s">
        <v>39</v>
      </c>
      <c r="AG4" s="39" t="s">
        <v>39</v>
      </c>
      <c r="AH4" s="27"/>
    </row>
    <row r="5" spans="1:34" s="5" customFormat="1" ht="20.100000000000001" customHeight="1" x14ac:dyDescent="0.2">
      <c r="A5" s="16" t="s">
        <v>47</v>
      </c>
      <c r="B5" s="25">
        <f>[1]Novembro!$K$5</f>
        <v>0</v>
      </c>
      <c r="C5" s="25">
        <f>[1]Novembro!$K$6</f>
        <v>7.6</v>
      </c>
      <c r="D5" s="25">
        <f>[1]Novembro!$K$7</f>
        <v>0.60000000000000009</v>
      </c>
      <c r="E5" s="25">
        <f>[1]Novembro!$K$8</f>
        <v>0</v>
      </c>
      <c r="F5" s="25">
        <f>[1]Novembro!$K$9</f>
        <v>0</v>
      </c>
      <c r="G5" s="25">
        <f>[1]Novembro!$K$10</f>
        <v>0</v>
      </c>
      <c r="H5" s="25">
        <f>[1]Novembro!$K$11</f>
        <v>0</v>
      </c>
      <c r="I5" s="25">
        <f>[1]Novembro!$K$12</f>
        <v>0</v>
      </c>
      <c r="J5" s="25">
        <f>[1]Novembro!$K$13</f>
        <v>0</v>
      </c>
      <c r="K5" s="25">
        <f>[1]Novembro!$K$14</f>
        <v>2.6</v>
      </c>
      <c r="L5" s="25">
        <f>[1]Novembro!$K$15</f>
        <v>0</v>
      </c>
      <c r="M5" s="25">
        <f>[1]Novembro!$K$16</f>
        <v>0</v>
      </c>
      <c r="N5" s="25">
        <f>[1]Novembro!$K$17</f>
        <v>0</v>
      </c>
      <c r="O5" s="25">
        <f>[1]Novembro!$K$18</f>
        <v>0</v>
      </c>
      <c r="P5" s="25">
        <f>[1]Novembro!$K$19</f>
        <v>0</v>
      </c>
      <c r="Q5" s="25">
        <f>[1]Novembro!$K$20</f>
        <v>20.2</v>
      </c>
      <c r="R5" s="25">
        <f>[1]Novembro!$K$21</f>
        <v>0</v>
      </c>
      <c r="S5" s="25">
        <f>[1]Novembro!$K$22</f>
        <v>0</v>
      </c>
      <c r="T5" s="25">
        <f>[1]Novembro!$K$23</f>
        <v>6</v>
      </c>
      <c r="U5" s="25">
        <f>[1]Novembro!$K$24</f>
        <v>0.2</v>
      </c>
      <c r="V5" s="25">
        <f>[1]Novembro!$K$25</f>
        <v>1</v>
      </c>
      <c r="W5" s="25">
        <f>[1]Novembro!$K$26</f>
        <v>1</v>
      </c>
      <c r="X5" s="25">
        <f>[1]Novembro!$K$27</f>
        <v>0</v>
      </c>
      <c r="Y5" s="25">
        <f>[1]Novembro!$K$28</f>
        <v>0</v>
      </c>
      <c r="Z5" s="25">
        <f>[1]Novembro!$K$29</f>
        <v>0</v>
      </c>
      <c r="AA5" s="25">
        <f>[1]Novembro!$K$30</f>
        <v>0</v>
      </c>
      <c r="AB5" s="25">
        <f>[1]Novembro!$K$31</f>
        <v>0</v>
      </c>
      <c r="AC5" s="25">
        <f>[1]Novembro!$K$32</f>
        <v>0</v>
      </c>
      <c r="AD5" s="25">
        <f>[1]Novembro!$K$33</f>
        <v>2.6</v>
      </c>
      <c r="AE5" s="25">
        <f>[1]Novembro!$K$34</f>
        <v>8</v>
      </c>
      <c r="AF5" s="35">
        <f t="shared" ref="AF5:AF32" si="1">SUM(B5:AE5)</f>
        <v>49.800000000000004</v>
      </c>
      <c r="AG5" s="40">
        <f t="shared" ref="AG5:AG30" si="2">MAX(B5:AE5)</f>
        <v>20.2</v>
      </c>
      <c r="AH5" s="30">
        <f>COUNTIF(B5:AE5,"=0,0")</f>
        <v>20</v>
      </c>
    </row>
    <row r="6" spans="1:34" ht="17.100000000000001" customHeight="1" x14ac:dyDescent="0.2">
      <c r="A6" s="16" t="s">
        <v>0</v>
      </c>
      <c r="B6" s="18">
        <f>[2]Novembro!$K$5</f>
        <v>0.2</v>
      </c>
      <c r="C6" s="18">
        <f>[2]Novembro!$K$6</f>
        <v>1.4</v>
      </c>
      <c r="D6" s="18">
        <f>[2]Novembro!$K$7</f>
        <v>21</v>
      </c>
      <c r="E6" s="18">
        <f>[2]Novembro!$K$8</f>
        <v>0</v>
      </c>
      <c r="F6" s="18">
        <f>[2]Novembro!$K$9</f>
        <v>0</v>
      </c>
      <c r="G6" s="18">
        <f>[2]Novembro!$K$10</f>
        <v>0</v>
      </c>
      <c r="H6" s="18">
        <f>[2]Novembro!$K$11</f>
        <v>0</v>
      </c>
      <c r="I6" s="18">
        <f>[2]Novembro!$K$12</f>
        <v>0</v>
      </c>
      <c r="J6" s="18">
        <f>[2]Novembro!$K$13</f>
        <v>0</v>
      </c>
      <c r="K6" s="18">
        <f>[2]Novembro!$K$14</f>
        <v>0</v>
      </c>
      <c r="L6" s="18">
        <f>[2]Novembro!$K$15</f>
        <v>0.2</v>
      </c>
      <c r="M6" s="18">
        <f>[2]Novembro!$K$16</f>
        <v>0</v>
      </c>
      <c r="N6" s="18">
        <f>[2]Novembro!$K$17</f>
        <v>0</v>
      </c>
      <c r="O6" s="18">
        <f>[2]Novembro!$K$18</f>
        <v>0</v>
      </c>
      <c r="P6" s="18">
        <f>[2]Novembro!$K$19</f>
        <v>0</v>
      </c>
      <c r="Q6" s="18">
        <f>[2]Novembro!$K$20</f>
        <v>11.799999999999999</v>
      </c>
      <c r="R6" s="18">
        <f>[2]Novembro!$K$21</f>
        <v>0</v>
      </c>
      <c r="S6" s="18">
        <f>[2]Novembro!$K$22</f>
        <v>0</v>
      </c>
      <c r="T6" s="18">
        <f>[2]Novembro!$K$23</f>
        <v>0</v>
      </c>
      <c r="U6" s="18">
        <f>[2]Novembro!$K$24</f>
        <v>48.20000000000001</v>
      </c>
      <c r="V6" s="18">
        <f>[2]Novembro!$K$25</f>
        <v>5.4</v>
      </c>
      <c r="W6" s="18">
        <f>[2]Novembro!$K$26</f>
        <v>0.2</v>
      </c>
      <c r="X6" s="18">
        <f>[2]Novembro!$K$27</f>
        <v>0</v>
      </c>
      <c r="Y6" s="18">
        <f>[2]Novembro!$K$28</f>
        <v>0</v>
      </c>
      <c r="Z6" s="18">
        <f>[2]Novembro!$K$29</f>
        <v>0</v>
      </c>
      <c r="AA6" s="18">
        <f>[2]Novembro!$K$30</f>
        <v>0</v>
      </c>
      <c r="AB6" s="18">
        <f>[2]Novembro!$K$31</f>
        <v>0</v>
      </c>
      <c r="AC6" s="18">
        <f>[2]Novembro!$K$32</f>
        <v>0</v>
      </c>
      <c r="AD6" s="18">
        <f>[2]Novembro!$K$33</f>
        <v>5.4</v>
      </c>
      <c r="AE6" s="18">
        <f>[2]Novembro!$K$34</f>
        <v>0</v>
      </c>
      <c r="AF6" s="36">
        <f t="shared" si="1"/>
        <v>93.800000000000026</v>
      </c>
      <c r="AG6" s="37">
        <f t="shared" si="2"/>
        <v>48.20000000000001</v>
      </c>
      <c r="AH6" s="30">
        <f t="shared" ref="AH6:AH32" si="3">COUNTIF(B6:AE6,"=0,0")</f>
        <v>21</v>
      </c>
    </row>
    <row r="7" spans="1:34" ht="17.100000000000001" customHeight="1" x14ac:dyDescent="0.2">
      <c r="A7" s="16" t="s">
        <v>1</v>
      </c>
      <c r="B7" s="18">
        <f>[3]Novembro!$K$5</f>
        <v>6.8000000000000007</v>
      </c>
      <c r="C7" s="18">
        <f>[3]Novembro!$K$6</f>
        <v>11</v>
      </c>
      <c r="D7" s="18">
        <f>[3]Novembro!$K$7</f>
        <v>28.200000000000006</v>
      </c>
      <c r="E7" s="18">
        <f>[3]Novembro!$K$8</f>
        <v>0</v>
      </c>
      <c r="F7" s="18">
        <f>[3]Novembro!$K$9</f>
        <v>0</v>
      </c>
      <c r="G7" s="18">
        <f>[3]Novembro!$K$10</f>
        <v>0</v>
      </c>
      <c r="H7" s="18">
        <f>[3]Novembro!$K$11</f>
        <v>0</v>
      </c>
      <c r="I7" s="18">
        <f>[3]Novembro!$K$12</f>
        <v>0</v>
      </c>
      <c r="J7" s="18">
        <f>[3]Novembro!$K$13</f>
        <v>0</v>
      </c>
      <c r="K7" s="18">
        <f>[3]Novembro!$K$14</f>
        <v>0</v>
      </c>
      <c r="L7" s="18">
        <f>[3]Novembro!$K$15</f>
        <v>0</v>
      </c>
      <c r="M7" s="18">
        <f>[3]Novembro!$K$16</f>
        <v>0</v>
      </c>
      <c r="N7" s="18">
        <f>[3]Novembro!$K$17</f>
        <v>0</v>
      </c>
      <c r="O7" s="18">
        <f>[3]Novembro!$K$18</f>
        <v>0</v>
      </c>
      <c r="P7" s="18">
        <f>[3]Novembro!$K$19</f>
        <v>0</v>
      </c>
      <c r="Q7" s="18">
        <f>[3]Novembro!$K$20</f>
        <v>51.6</v>
      </c>
      <c r="R7" s="18">
        <f>[3]Novembro!$K$21</f>
        <v>0</v>
      </c>
      <c r="S7" s="18">
        <f>[3]Novembro!$K$22</f>
        <v>0.2</v>
      </c>
      <c r="T7" s="18">
        <f>[3]Novembro!$K$23</f>
        <v>0</v>
      </c>
      <c r="U7" s="18">
        <f>[3]Novembro!$K$24</f>
        <v>15.000000000000002</v>
      </c>
      <c r="V7" s="18">
        <f>[3]Novembro!$K$25</f>
        <v>7.2</v>
      </c>
      <c r="W7" s="18">
        <f>[3]Novembro!$K$26</f>
        <v>26.599999999999998</v>
      </c>
      <c r="X7" s="18">
        <f>[3]Novembro!$K$27</f>
        <v>0.2</v>
      </c>
      <c r="Y7" s="18">
        <f>[3]Novembro!$K$28</f>
        <v>0.4</v>
      </c>
      <c r="Z7" s="18">
        <f>[3]Novembro!$K$29</f>
        <v>0</v>
      </c>
      <c r="AA7" s="18">
        <f>[3]Novembro!$K$30</f>
        <v>0</v>
      </c>
      <c r="AB7" s="18">
        <f>[3]Novembro!$K$31</f>
        <v>0</v>
      </c>
      <c r="AC7" s="18">
        <f>[3]Novembro!$K$32</f>
        <v>0</v>
      </c>
      <c r="AD7" s="18">
        <f>[3]Novembro!$K$33</f>
        <v>0</v>
      </c>
      <c r="AE7" s="18">
        <f>[3]Novembro!$K$34</f>
        <v>0</v>
      </c>
      <c r="AF7" s="36">
        <f t="shared" si="1"/>
        <v>147.20000000000002</v>
      </c>
      <c r="AG7" s="37">
        <f t="shared" si="2"/>
        <v>51.6</v>
      </c>
      <c r="AH7" s="30">
        <f t="shared" si="3"/>
        <v>20</v>
      </c>
    </row>
    <row r="8" spans="1:34" ht="17.100000000000001" customHeight="1" x14ac:dyDescent="0.2">
      <c r="A8" s="16" t="s">
        <v>53</v>
      </c>
      <c r="B8" s="18">
        <f>[4]Novembro!$K$5</f>
        <v>0</v>
      </c>
      <c r="C8" s="18">
        <f>[4]Novembro!$K$6</f>
        <v>0</v>
      </c>
      <c r="D8" s="18">
        <f>[4]Novembro!$K$7</f>
        <v>14.200000000000001</v>
      </c>
      <c r="E8" s="18">
        <f>[4]Novembro!$K$8</f>
        <v>0</v>
      </c>
      <c r="F8" s="18">
        <f>[4]Novembro!$K$9</f>
        <v>0</v>
      </c>
      <c r="G8" s="18">
        <f>[4]Novembro!$K$10</f>
        <v>0</v>
      </c>
      <c r="H8" s="18">
        <f>[4]Novembro!$K$11</f>
        <v>0</v>
      </c>
      <c r="I8" s="18">
        <f>[4]Novembro!$K$12</f>
        <v>0</v>
      </c>
      <c r="J8" s="18">
        <f>[4]Novembro!$K$13</f>
        <v>0</v>
      </c>
      <c r="K8" s="18">
        <f>[4]Novembro!$K$14</f>
        <v>0</v>
      </c>
      <c r="L8" s="18">
        <f>[4]Novembro!$K$15</f>
        <v>11.8</v>
      </c>
      <c r="M8" s="18">
        <f>[4]Novembro!$K$16</f>
        <v>8.8000000000000007</v>
      </c>
      <c r="N8" s="18">
        <f>[4]Novembro!$K$17</f>
        <v>0</v>
      </c>
      <c r="O8" s="18">
        <f>[4]Novembro!$K$18</f>
        <v>0</v>
      </c>
      <c r="P8" s="18">
        <f>[4]Novembro!$K$19</f>
        <v>0</v>
      </c>
      <c r="Q8" s="18">
        <f>[4]Novembro!$K$20</f>
        <v>0.2</v>
      </c>
      <c r="R8" s="18">
        <f>[4]Novembro!$K$21</f>
        <v>0</v>
      </c>
      <c r="S8" s="18">
        <f>[4]Novembro!$K$22</f>
        <v>0</v>
      </c>
      <c r="T8" s="18">
        <f>[4]Novembro!$K$23</f>
        <v>1.2</v>
      </c>
      <c r="U8" s="18">
        <f>[4]Novembro!$K$24</f>
        <v>6.6000000000000005</v>
      </c>
      <c r="V8" s="18">
        <f>[4]Novembro!$K$25</f>
        <v>6.6</v>
      </c>
      <c r="W8" s="18">
        <f>[4]Novembro!$K$26</f>
        <v>13.599999999999998</v>
      </c>
      <c r="X8" s="18">
        <f>[4]Novembro!$K$27</f>
        <v>0</v>
      </c>
      <c r="Y8" s="18">
        <f>[4]Novembro!$K$28</f>
        <v>0</v>
      </c>
      <c r="Z8" s="18">
        <f>[4]Novembro!$K$29</f>
        <v>0</v>
      </c>
      <c r="AA8" s="18">
        <f>[4]Novembro!$K$30</f>
        <v>0</v>
      </c>
      <c r="AB8" s="18">
        <f>[4]Novembro!$K$31</f>
        <v>0</v>
      </c>
      <c r="AC8" s="18">
        <f>[4]Novembro!$K$32</f>
        <v>0</v>
      </c>
      <c r="AD8" s="18">
        <f>[4]Novembro!$K$33</f>
        <v>0</v>
      </c>
      <c r="AE8" s="18">
        <f>[4]Novembro!$K$34</f>
        <v>0</v>
      </c>
      <c r="AF8" s="36">
        <f>SUM(B8:AE8)</f>
        <v>63</v>
      </c>
      <c r="AG8" s="37">
        <f t="shared" ref="AG8" si="4">MAX(B8:AE8)</f>
        <v>14.200000000000001</v>
      </c>
      <c r="AH8" s="30">
        <f t="shared" si="3"/>
        <v>22</v>
      </c>
    </row>
    <row r="9" spans="1:34" ht="17.100000000000001" customHeight="1" x14ac:dyDescent="0.2">
      <c r="A9" s="16" t="s">
        <v>48</v>
      </c>
      <c r="B9" s="18">
        <f>[5]Novembro!$K$5</f>
        <v>0</v>
      </c>
      <c r="C9" s="18">
        <f>[5]Novembro!$K$6</f>
        <v>24.4</v>
      </c>
      <c r="D9" s="18">
        <f>[5]Novembro!$K$7</f>
        <v>66</v>
      </c>
      <c r="E9" s="18">
        <f>[5]Novembro!$K$8</f>
        <v>0</v>
      </c>
      <c r="F9" s="18">
        <f>[5]Novembro!$K$9</f>
        <v>0</v>
      </c>
      <c r="G9" s="18">
        <f>[5]Novembro!$K$10</f>
        <v>0</v>
      </c>
      <c r="H9" s="18">
        <f>[5]Novembro!$K$11</f>
        <v>0</v>
      </c>
      <c r="I9" s="18">
        <f>[5]Novembro!$K$12</f>
        <v>0</v>
      </c>
      <c r="J9" s="18">
        <f>[5]Novembro!$K$13</f>
        <v>0</v>
      </c>
      <c r="K9" s="18">
        <f>[5]Novembro!$K$14</f>
        <v>0</v>
      </c>
      <c r="L9" s="18">
        <f>[5]Novembro!$K$15</f>
        <v>0</v>
      </c>
      <c r="M9" s="18">
        <f>[5]Novembro!$K$16</f>
        <v>0</v>
      </c>
      <c r="N9" s="18">
        <f>[5]Novembro!$K$17</f>
        <v>0</v>
      </c>
      <c r="O9" s="18">
        <f>[5]Novembro!$K$18</f>
        <v>0.2</v>
      </c>
      <c r="P9" s="18">
        <f>[5]Novembro!$K$19</f>
        <v>4</v>
      </c>
      <c r="Q9" s="18">
        <f>[5]Novembro!$K$20</f>
        <v>33.200000000000003</v>
      </c>
      <c r="R9" s="18">
        <f>[5]Novembro!$K$21</f>
        <v>0</v>
      </c>
      <c r="S9" s="18">
        <f>[5]Novembro!$K$22</f>
        <v>0</v>
      </c>
      <c r="T9" s="18">
        <f>[5]Novembro!$K$23</f>
        <v>0</v>
      </c>
      <c r="U9" s="18">
        <f>[5]Novembro!$K$24</f>
        <v>43.400000000000006</v>
      </c>
      <c r="V9" s="18">
        <f>[5]Novembro!$K$25</f>
        <v>6</v>
      </c>
      <c r="W9" s="18">
        <f>[5]Novembro!$K$26</f>
        <v>0.2</v>
      </c>
      <c r="X9" s="18">
        <f>[5]Novembro!$K$27</f>
        <v>0</v>
      </c>
      <c r="Y9" s="18">
        <f>[5]Novembro!$K$28</f>
        <v>0</v>
      </c>
      <c r="Z9" s="18">
        <f>[5]Novembro!$K$29</f>
        <v>0</v>
      </c>
      <c r="AA9" s="18">
        <f>[5]Novembro!$K$30</f>
        <v>0</v>
      </c>
      <c r="AB9" s="18">
        <f>[5]Novembro!$K$31</f>
        <v>0</v>
      </c>
      <c r="AC9" s="18">
        <f>[5]Novembro!$K$32</f>
        <v>0</v>
      </c>
      <c r="AD9" s="18">
        <f>[5]Novembro!$K$33</f>
        <v>44</v>
      </c>
      <c r="AE9" s="18">
        <f>[5]Novembro!$K$34</f>
        <v>0</v>
      </c>
      <c r="AF9" s="36">
        <f t="shared" si="1"/>
        <v>221.4</v>
      </c>
      <c r="AG9" s="37">
        <f t="shared" si="2"/>
        <v>66</v>
      </c>
      <c r="AH9" s="30">
        <f t="shared" si="3"/>
        <v>21</v>
      </c>
    </row>
    <row r="10" spans="1:34" ht="17.100000000000001" customHeight="1" x14ac:dyDescent="0.2">
      <c r="A10" s="16" t="s">
        <v>2</v>
      </c>
      <c r="B10" s="18">
        <f>[6]Novembro!$K$5</f>
        <v>3.6000000000000005</v>
      </c>
      <c r="C10" s="18">
        <f>[6]Novembro!$K$6</f>
        <v>0</v>
      </c>
      <c r="D10" s="18">
        <f>[6]Novembro!$K$7</f>
        <v>101</v>
      </c>
      <c r="E10" s="18">
        <f>[6]Novembro!$K$8</f>
        <v>0</v>
      </c>
      <c r="F10" s="18">
        <f>[6]Novembro!$K$9</f>
        <v>0</v>
      </c>
      <c r="G10" s="18">
        <f>[6]Novembro!$K$10</f>
        <v>0</v>
      </c>
      <c r="H10" s="18">
        <f>[6]Novembro!$K$11</f>
        <v>1.6</v>
      </c>
      <c r="I10" s="18">
        <f>[6]Novembro!$K$12</f>
        <v>0</v>
      </c>
      <c r="J10" s="18">
        <f>[6]Novembro!$K$13</f>
        <v>0</v>
      </c>
      <c r="K10" s="18">
        <f>[6]Novembro!$K$14</f>
        <v>0</v>
      </c>
      <c r="L10" s="18">
        <f>[6]Novembro!$K$15</f>
        <v>3.6</v>
      </c>
      <c r="M10" s="18">
        <f>[6]Novembro!$K$16</f>
        <v>49.2</v>
      </c>
      <c r="N10" s="18">
        <f>[6]Novembro!$K$17</f>
        <v>0.2</v>
      </c>
      <c r="O10" s="18">
        <f>[6]Novembro!$K$18</f>
        <v>0</v>
      </c>
      <c r="P10" s="18">
        <f>[6]Novembro!$K$19</f>
        <v>0</v>
      </c>
      <c r="Q10" s="18">
        <f>[6]Novembro!$K$20</f>
        <v>40.4</v>
      </c>
      <c r="R10" s="18">
        <f>[6]Novembro!$K$21</f>
        <v>0</v>
      </c>
      <c r="S10" s="18">
        <f>[6]Novembro!$K$22</f>
        <v>0</v>
      </c>
      <c r="T10" s="18">
        <f>[6]Novembro!$K$23</f>
        <v>3.4000000000000004</v>
      </c>
      <c r="U10" s="18">
        <f>[6]Novembro!$K$24</f>
        <v>11.400000000000002</v>
      </c>
      <c r="V10" s="18">
        <f>[6]Novembro!$K$25</f>
        <v>4.8</v>
      </c>
      <c r="W10" s="18">
        <f>[6]Novembro!$K$26</f>
        <v>11.799999999999997</v>
      </c>
      <c r="X10" s="18">
        <f>[6]Novembro!$K$27</f>
        <v>0</v>
      </c>
      <c r="Y10" s="18">
        <f>[6]Novembro!$K$28</f>
        <v>1.4</v>
      </c>
      <c r="Z10" s="18">
        <f>[6]Novembro!$K$29</f>
        <v>0.4</v>
      </c>
      <c r="AA10" s="18">
        <f>[6]Novembro!$K$30</f>
        <v>2.4000000000000004</v>
      </c>
      <c r="AB10" s="18">
        <f>[6]Novembro!$K$31</f>
        <v>0</v>
      </c>
      <c r="AC10" s="18">
        <f>[6]Novembro!$K$32</f>
        <v>0</v>
      </c>
      <c r="AD10" s="18">
        <f>[6]Novembro!$K$33</f>
        <v>0</v>
      </c>
      <c r="AE10" s="18">
        <f>[6]Novembro!$K$34</f>
        <v>14.399999999999999</v>
      </c>
      <c r="AF10" s="36">
        <f t="shared" si="1"/>
        <v>249.60000000000002</v>
      </c>
      <c r="AG10" s="37">
        <f t="shared" si="2"/>
        <v>101</v>
      </c>
      <c r="AH10" s="30">
        <f t="shared" si="3"/>
        <v>15</v>
      </c>
    </row>
    <row r="11" spans="1:34" ht="17.100000000000001" customHeight="1" x14ac:dyDescent="0.2">
      <c r="A11" s="16" t="s">
        <v>3</v>
      </c>
      <c r="B11" s="18">
        <f>[7]Novembro!$K$5</f>
        <v>0</v>
      </c>
      <c r="C11" s="18">
        <f>[7]Novembro!$K$6</f>
        <v>9.7999999999999989</v>
      </c>
      <c r="D11" s="18">
        <f>[7]Novembro!$K$7</f>
        <v>23.2</v>
      </c>
      <c r="E11" s="18">
        <f>[7]Novembro!$K$8</f>
        <v>0.8</v>
      </c>
      <c r="F11" s="18">
        <f>[7]Novembro!$K$9</f>
        <v>4</v>
      </c>
      <c r="G11" s="18">
        <f>[7]Novembro!$K$10</f>
        <v>0.6</v>
      </c>
      <c r="H11" s="18">
        <f>[7]Novembro!$K$11</f>
        <v>0</v>
      </c>
      <c r="I11" s="18">
        <f>[7]Novembro!$K$12</f>
        <v>0</v>
      </c>
      <c r="J11" s="18">
        <f>[7]Novembro!$K$13</f>
        <v>0</v>
      </c>
      <c r="K11" s="18">
        <f>[7]Novembro!$K$14</f>
        <v>0.2</v>
      </c>
      <c r="L11" s="18">
        <f>[7]Novembro!$K$15</f>
        <v>0</v>
      </c>
      <c r="M11" s="18">
        <f>[7]Novembro!$K$16</f>
        <v>0.2</v>
      </c>
      <c r="N11" s="18">
        <f>[7]Novembro!$K$17</f>
        <v>0</v>
      </c>
      <c r="O11" s="18">
        <f>[7]Novembro!$K$18</f>
        <v>0</v>
      </c>
      <c r="P11" s="18">
        <f>[7]Novembro!$K$19</f>
        <v>0</v>
      </c>
      <c r="Q11" s="18">
        <f>[7]Novembro!$K$20</f>
        <v>0.4</v>
      </c>
      <c r="R11" s="18">
        <f>[7]Novembro!$K$21</f>
        <v>7.4</v>
      </c>
      <c r="S11" s="18">
        <f>[7]Novembro!$K$22</f>
        <v>10.199999999999999</v>
      </c>
      <c r="T11" s="18">
        <f>[7]Novembro!$K$23</f>
        <v>5.6000000000000005</v>
      </c>
      <c r="U11" s="18">
        <f>[7]Novembro!$K$24</f>
        <v>4.4000000000000004</v>
      </c>
      <c r="V11" s="18">
        <f>[7]Novembro!$K$25</f>
        <v>13.4</v>
      </c>
      <c r="W11" s="18">
        <f>[7]Novembro!$K$26</f>
        <v>2.2000000000000002</v>
      </c>
      <c r="X11" s="18">
        <f>[7]Novembro!$K$27</f>
        <v>4</v>
      </c>
      <c r="Y11" s="18">
        <f>[7]Novembro!$K$28</f>
        <v>19.399999999999999</v>
      </c>
      <c r="Z11" s="18">
        <f>[7]Novembro!$K$29</f>
        <v>5</v>
      </c>
      <c r="AA11" s="18">
        <f>[7]Novembro!$K$30</f>
        <v>0.2</v>
      </c>
      <c r="AB11" s="18">
        <f>[7]Novembro!$K$31</f>
        <v>0</v>
      </c>
      <c r="AC11" s="18">
        <f>[7]Novembro!$K$32</f>
        <v>0</v>
      </c>
      <c r="AD11" s="18">
        <f>[7]Novembro!$K$33</f>
        <v>3.2</v>
      </c>
      <c r="AE11" s="18">
        <f>[7]Novembro!$K$34</f>
        <v>7.8</v>
      </c>
      <c r="AF11" s="36">
        <f t="shared" si="1"/>
        <v>122.00000000000001</v>
      </c>
      <c r="AG11" s="37">
        <f t="shared" si="2"/>
        <v>23.2</v>
      </c>
      <c r="AH11" s="30">
        <f t="shared" si="3"/>
        <v>10</v>
      </c>
    </row>
    <row r="12" spans="1:34" ht="17.100000000000001" customHeight="1" x14ac:dyDescent="0.2">
      <c r="A12" s="16" t="s">
        <v>4</v>
      </c>
      <c r="B12" s="18">
        <f>[8]Novembro!$K$5</f>
        <v>0</v>
      </c>
      <c r="C12" s="18">
        <f>[8]Novembro!$K$6</f>
        <v>21</v>
      </c>
      <c r="D12" s="18">
        <f>[8]Novembro!$K$7</f>
        <v>17.599999999999998</v>
      </c>
      <c r="E12" s="18">
        <f>[8]Novembro!$K$8</f>
        <v>0.8</v>
      </c>
      <c r="F12" s="18">
        <f>[8]Novembro!$K$9</f>
        <v>0</v>
      </c>
      <c r="G12" s="18">
        <f>[8]Novembro!$K$10</f>
        <v>0</v>
      </c>
      <c r="H12" s="18">
        <f>[8]Novembro!$K$11</f>
        <v>0</v>
      </c>
      <c r="I12" s="18">
        <f>[8]Novembro!$K$12</f>
        <v>0.4</v>
      </c>
      <c r="J12" s="18">
        <f>[8]Novembro!$K$13</f>
        <v>0.4</v>
      </c>
      <c r="K12" s="18">
        <f>[8]Novembro!$K$14</f>
        <v>0</v>
      </c>
      <c r="L12" s="18">
        <f>[8]Novembro!$K$15</f>
        <v>0.4</v>
      </c>
      <c r="M12" s="18">
        <f>[8]Novembro!$K$16</f>
        <v>0</v>
      </c>
      <c r="N12" s="18">
        <f>[8]Novembro!$K$17</f>
        <v>0</v>
      </c>
      <c r="O12" s="18">
        <f>[8]Novembro!$K$18</f>
        <v>0</v>
      </c>
      <c r="P12" s="18">
        <f>[8]Novembro!$K$19</f>
        <v>0</v>
      </c>
      <c r="Q12" s="18">
        <f>[8]Novembro!$K$20</f>
        <v>7.6000000000000005</v>
      </c>
      <c r="R12" s="18">
        <f>[8]Novembro!$K$21</f>
        <v>0.4</v>
      </c>
      <c r="S12" s="18">
        <f>[8]Novembro!$K$22</f>
        <v>4.2</v>
      </c>
      <c r="T12" s="18">
        <f>[8]Novembro!$K$23</f>
        <v>0.2</v>
      </c>
      <c r="U12" s="18">
        <f>[8]Novembro!$K$24</f>
        <v>3.8000000000000003</v>
      </c>
      <c r="V12" s="18">
        <f>[8]Novembro!$K$25</f>
        <v>4.8</v>
      </c>
      <c r="W12" s="18">
        <f>[8]Novembro!$K$26</f>
        <v>0.2</v>
      </c>
      <c r="X12" s="18">
        <f>[8]Novembro!$K$27</f>
        <v>19</v>
      </c>
      <c r="Y12" s="18">
        <f>[8]Novembro!$K$28</f>
        <v>7.8000000000000007</v>
      </c>
      <c r="Z12" s="18">
        <f>[8]Novembro!$K$29</f>
        <v>0</v>
      </c>
      <c r="AA12" s="18">
        <f>[8]Novembro!$K$30</f>
        <v>0</v>
      </c>
      <c r="AB12" s="18">
        <f>[8]Novembro!$K$31</f>
        <v>0</v>
      </c>
      <c r="AC12" s="18">
        <f>[8]Novembro!$K$32</f>
        <v>0</v>
      </c>
      <c r="AD12" s="18">
        <f>[8]Novembro!$K$33</f>
        <v>17</v>
      </c>
      <c r="AE12" s="18">
        <f>[8]Novembro!$K$34</f>
        <v>0</v>
      </c>
      <c r="AF12" s="36">
        <f t="shared" si="1"/>
        <v>105.59999999999998</v>
      </c>
      <c r="AG12" s="37">
        <f t="shared" si="2"/>
        <v>21</v>
      </c>
      <c r="AH12" s="30">
        <f t="shared" si="3"/>
        <v>14</v>
      </c>
    </row>
    <row r="13" spans="1:34" ht="17.100000000000001" customHeight="1" x14ac:dyDescent="0.2">
      <c r="A13" s="16" t="s">
        <v>5</v>
      </c>
      <c r="B13" s="20">
        <f>[9]Novembro!$K$5</f>
        <v>0</v>
      </c>
      <c r="C13" s="20">
        <f>[9]Novembro!$K$6</f>
        <v>4</v>
      </c>
      <c r="D13" s="20">
        <f>[9]Novembro!$K$7</f>
        <v>4.6000000000000005</v>
      </c>
      <c r="E13" s="20">
        <f>[9]Novembro!$K$8</f>
        <v>0</v>
      </c>
      <c r="F13" s="20">
        <f>[9]Novembro!$K$9</f>
        <v>0</v>
      </c>
      <c r="G13" s="20">
        <f>[9]Novembro!$K$10</f>
        <v>0</v>
      </c>
      <c r="H13" s="20">
        <f>[9]Novembro!$K$11</f>
        <v>0</v>
      </c>
      <c r="I13" s="20">
        <f>[9]Novembro!$K$12</f>
        <v>0</v>
      </c>
      <c r="J13" s="20">
        <f>[9]Novembro!$K$13</f>
        <v>0</v>
      </c>
      <c r="K13" s="20">
        <f>[9]Novembro!$K$14</f>
        <v>0</v>
      </c>
      <c r="L13" s="20">
        <f>[9]Novembro!$K$15</f>
        <v>0</v>
      </c>
      <c r="M13" s="20">
        <f>[9]Novembro!$K$16</f>
        <v>0</v>
      </c>
      <c r="N13" s="20">
        <f>[9]Novembro!$K$17</f>
        <v>0</v>
      </c>
      <c r="O13" s="20">
        <f>[9]Novembro!$K$18</f>
        <v>0</v>
      </c>
      <c r="P13" s="20">
        <f>[9]Novembro!$K$19</f>
        <v>0</v>
      </c>
      <c r="Q13" s="20">
        <f>[9]Novembro!$K$20</f>
        <v>5.2</v>
      </c>
      <c r="R13" s="20">
        <f>[9]Novembro!$K$21</f>
        <v>0</v>
      </c>
      <c r="S13" s="20">
        <f>[9]Novembro!$K$22</f>
        <v>0</v>
      </c>
      <c r="T13" s="20">
        <f>[9]Novembro!$K$23</f>
        <v>9.1999999999999993</v>
      </c>
      <c r="U13" s="20">
        <f>[9]Novembro!$K$24</f>
        <v>22.799999999999997</v>
      </c>
      <c r="V13" s="20">
        <f>[9]Novembro!$K$25</f>
        <v>19.2</v>
      </c>
      <c r="W13" s="20">
        <f>[9]Novembro!$K$26</f>
        <v>3.6000000000000005</v>
      </c>
      <c r="X13" s="20">
        <f>[9]Novembro!$K$27</f>
        <v>1</v>
      </c>
      <c r="Y13" s="20">
        <f>[9]Novembro!$K$28</f>
        <v>2.8</v>
      </c>
      <c r="Z13" s="20">
        <f>[9]Novembro!$K$29</f>
        <v>0</v>
      </c>
      <c r="AA13" s="20">
        <f>[9]Novembro!$K$30</f>
        <v>0</v>
      </c>
      <c r="AB13" s="20">
        <f>[9]Novembro!$K$31</f>
        <v>0</v>
      </c>
      <c r="AC13" s="20">
        <f>[9]Novembro!$K$32</f>
        <v>0</v>
      </c>
      <c r="AD13" s="20">
        <f>[9]Novembro!$K$33</f>
        <v>17</v>
      </c>
      <c r="AE13" s="20">
        <f>[9]Novembro!$K$34</f>
        <v>0</v>
      </c>
      <c r="AF13" s="36">
        <f t="shared" si="1"/>
        <v>89.399999999999991</v>
      </c>
      <c r="AG13" s="37">
        <f t="shared" si="2"/>
        <v>22.799999999999997</v>
      </c>
      <c r="AH13" s="30">
        <f t="shared" si="3"/>
        <v>20</v>
      </c>
    </row>
    <row r="14" spans="1:34" ht="17.100000000000001" customHeight="1" x14ac:dyDescent="0.2">
      <c r="A14" s="16" t="s">
        <v>50</v>
      </c>
      <c r="B14" s="20">
        <f>[10]Novembro!$K$5</f>
        <v>14</v>
      </c>
      <c r="C14" s="20">
        <f>[10]Novembro!$K$6</f>
        <v>10.799999999999999</v>
      </c>
      <c r="D14" s="20">
        <f>[10]Novembro!$K$7</f>
        <v>0</v>
      </c>
      <c r="E14" s="20">
        <f>[10]Novembro!$K$8</f>
        <v>13.000000000000002</v>
      </c>
      <c r="F14" s="20">
        <f>[10]Novembro!$K$9</f>
        <v>0</v>
      </c>
      <c r="G14" s="20">
        <f>[10]Novembro!$K$10</f>
        <v>8.6</v>
      </c>
      <c r="H14" s="20">
        <f>[10]Novembro!$K$11</f>
        <v>0</v>
      </c>
      <c r="I14" s="20">
        <f>[10]Novembro!$K$12</f>
        <v>0</v>
      </c>
      <c r="J14" s="20">
        <f>[10]Novembro!$K$13</f>
        <v>0</v>
      </c>
      <c r="K14" s="20">
        <f>[10]Novembro!$K$14</f>
        <v>0</v>
      </c>
      <c r="L14" s="20">
        <f>[10]Novembro!$K$15</f>
        <v>1.8</v>
      </c>
      <c r="M14" s="20">
        <f>[10]Novembro!$K$16</f>
        <v>4.2</v>
      </c>
      <c r="N14" s="20">
        <f>[10]Novembro!$K$17</f>
        <v>0.6</v>
      </c>
      <c r="O14" s="20">
        <f>[10]Novembro!$K$18</f>
        <v>26.8</v>
      </c>
      <c r="P14" s="20">
        <f>[10]Novembro!$K$19</f>
        <v>0.8</v>
      </c>
      <c r="Q14" s="20">
        <f>[10]Novembro!$K$20</f>
        <v>5.2</v>
      </c>
      <c r="R14" s="20">
        <f>[10]Novembro!$K$21</f>
        <v>4</v>
      </c>
      <c r="S14" s="20">
        <f>[10]Novembro!$K$22</f>
        <v>0.8</v>
      </c>
      <c r="T14" s="20">
        <f>[10]Novembro!$K$23</f>
        <v>9.1999999999999993</v>
      </c>
      <c r="U14" s="20">
        <f>[10]Novembro!$K$24</f>
        <v>0</v>
      </c>
      <c r="V14" s="20">
        <f>[10]Novembro!$K$25</f>
        <v>16</v>
      </c>
      <c r="W14" s="20">
        <f>[10]Novembro!$K$26</f>
        <v>0.60000000000000009</v>
      </c>
      <c r="X14" s="20">
        <f>[10]Novembro!$K$27</f>
        <v>4.2</v>
      </c>
      <c r="Y14" s="20">
        <f>[10]Novembro!$K$28</f>
        <v>11</v>
      </c>
      <c r="Z14" s="20">
        <f>[10]Novembro!$K$29</f>
        <v>18</v>
      </c>
      <c r="AA14" s="20">
        <f>[10]Novembro!$K$30</f>
        <v>0</v>
      </c>
      <c r="AB14" s="20">
        <f>[10]Novembro!$K$31</f>
        <v>0</v>
      </c>
      <c r="AC14" s="20">
        <f>[10]Novembro!$K$32</f>
        <v>0</v>
      </c>
      <c r="AD14" s="20">
        <f>[10]Novembro!$K$33</f>
        <v>0.4</v>
      </c>
      <c r="AE14" s="20">
        <f>[10]Novembro!$K$34</f>
        <v>2</v>
      </c>
      <c r="AF14" s="36">
        <f t="shared" si="1"/>
        <v>152</v>
      </c>
      <c r="AG14" s="37">
        <f t="shared" si="2"/>
        <v>26.8</v>
      </c>
      <c r="AH14" s="30">
        <f t="shared" si="3"/>
        <v>10</v>
      </c>
    </row>
    <row r="15" spans="1:34" ht="17.100000000000001" customHeight="1" x14ac:dyDescent="0.2">
      <c r="A15" s="16" t="s">
        <v>6</v>
      </c>
      <c r="B15" s="20">
        <f>[11]Novembro!$K$5</f>
        <v>6.8</v>
      </c>
      <c r="C15" s="20">
        <f>[11]Novembro!$K$6</f>
        <v>2.2000000000000002</v>
      </c>
      <c r="D15" s="20">
        <f>[11]Novembro!$K$7</f>
        <v>0.4</v>
      </c>
      <c r="E15" s="20">
        <f>[11]Novembro!$K$8</f>
        <v>11.8</v>
      </c>
      <c r="F15" s="20">
        <f>[11]Novembro!$K$9</f>
        <v>0</v>
      </c>
      <c r="G15" s="20">
        <f>[11]Novembro!$K$10</f>
        <v>0</v>
      </c>
      <c r="H15" s="20">
        <f>[11]Novembro!$K$11</f>
        <v>0</v>
      </c>
      <c r="I15" s="20">
        <f>[11]Novembro!$K$12</f>
        <v>0</v>
      </c>
      <c r="J15" s="20">
        <f>[11]Novembro!$K$13</f>
        <v>0</v>
      </c>
      <c r="K15" s="20">
        <f>[11]Novembro!$K$14</f>
        <v>0</v>
      </c>
      <c r="L15" s="20">
        <f>[11]Novembro!$K$15</f>
        <v>10</v>
      </c>
      <c r="M15" s="20">
        <f>[11]Novembro!$K$16</f>
        <v>5.3999999999999995</v>
      </c>
      <c r="N15" s="20">
        <f>[11]Novembro!$K$17</f>
        <v>0</v>
      </c>
      <c r="O15" s="20">
        <f>[11]Novembro!$K$18</f>
        <v>0</v>
      </c>
      <c r="P15" s="20">
        <f>[11]Novembro!$K$19</f>
        <v>0</v>
      </c>
      <c r="Q15" s="20">
        <f>[11]Novembro!$K$20</f>
        <v>5</v>
      </c>
      <c r="R15" s="20">
        <f>[11]Novembro!$K$21</f>
        <v>0</v>
      </c>
      <c r="S15" s="20">
        <f>[11]Novembro!$K$22</f>
        <v>0</v>
      </c>
      <c r="T15" s="20">
        <f>[11]Novembro!$K$23</f>
        <v>0.4</v>
      </c>
      <c r="U15" s="20">
        <f>[11]Novembro!$K$24</f>
        <v>0</v>
      </c>
      <c r="V15" s="20">
        <f>[11]Novembro!$K$25</f>
        <v>40.6</v>
      </c>
      <c r="W15" s="20">
        <f>[11]Novembro!$K$26</f>
        <v>0</v>
      </c>
      <c r="X15" s="20">
        <f>[11]Novembro!$K$27</f>
        <v>0</v>
      </c>
      <c r="Y15" s="20">
        <f>[11]Novembro!$K$28</f>
        <v>0.2</v>
      </c>
      <c r="Z15" s="20">
        <f>[11]Novembro!$K$29</f>
        <v>3</v>
      </c>
      <c r="AA15" s="20">
        <f>[11]Novembro!$K$30</f>
        <v>0</v>
      </c>
      <c r="AB15" s="20">
        <f>[11]Novembro!$K$31</f>
        <v>0</v>
      </c>
      <c r="AC15" s="20">
        <f>[11]Novembro!$K$32</f>
        <v>0</v>
      </c>
      <c r="AD15" s="20">
        <f>[11]Novembro!$K$33</f>
        <v>0</v>
      </c>
      <c r="AE15" s="20">
        <f>[11]Novembro!$K$34</f>
        <v>0</v>
      </c>
      <c r="AF15" s="36">
        <f t="shared" si="1"/>
        <v>85.8</v>
      </c>
      <c r="AG15" s="37">
        <f t="shared" si="2"/>
        <v>40.6</v>
      </c>
      <c r="AH15" s="30">
        <f t="shared" si="3"/>
        <v>19</v>
      </c>
    </row>
    <row r="16" spans="1:34" ht="17.100000000000001" customHeight="1" x14ac:dyDescent="0.2">
      <c r="A16" s="16" t="s">
        <v>7</v>
      </c>
      <c r="B16" s="20">
        <f>[12]Novembro!$K$5</f>
        <v>5.2</v>
      </c>
      <c r="C16" s="20">
        <f>[12]Novembro!$K$6</f>
        <v>1.8</v>
      </c>
      <c r="D16" s="20">
        <f>[12]Novembro!$K$7</f>
        <v>13.200000000000001</v>
      </c>
      <c r="E16" s="20">
        <f>[12]Novembro!$K$8</f>
        <v>0</v>
      </c>
      <c r="F16" s="20">
        <f>[12]Novembro!$K$9</f>
        <v>0</v>
      </c>
      <c r="G16" s="20">
        <f>[12]Novembro!$K$10</f>
        <v>0</v>
      </c>
      <c r="H16" s="20">
        <f>[12]Novembro!$K$11</f>
        <v>0</v>
      </c>
      <c r="I16" s="20">
        <f>[12]Novembro!$K$12</f>
        <v>0</v>
      </c>
      <c r="J16" s="20">
        <f>[12]Novembro!$K$13</f>
        <v>0</v>
      </c>
      <c r="K16" s="20">
        <f>[12]Novembro!$K$14</f>
        <v>0</v>
      </c>
      <c r="L16" s="20">
        <f>[12]Novembro!$K$15</f>
        <v>0</v>
      </c>
      <c r="M16" s="20">
        <f>[12]Novembro!$K$16</f>
        <v>0.2</v>
      </c>
      <c r="N16" s="20">
        <f>[12]Novembro!$K$17</f>
        <v>0</v>
      </c>
      <c r="O16" s="20">
        <f>[12]Novembro!$K$18</f>
        <v>0</v>
      </c>
      <c r="P16" s="20">
        <f>[12]Novembro!$K$19</f>
        <v>0</v>
      </c>
      <c r="Q16" s="20">
        <f>[12]Novembro!$K$20</f>
        <v>18.599999999999998</v>
      </c>
      <c r="R16" s="20">
        <f>[12]Novembro!$K$21</f>
        <v>0</v>
      </c>
      <c r="S16" s="20">
        <f>[12]Novembro!$K$22</f>
        <v>0</v>
      </c>
      <c r="T16" s="20">
        <f>[12]Novembro!$K$23</f>
        <v>0</v>
      </c>
      <c r="U16" s="20">
        <f>[12]Novembro!$K$24</f>
        <v>14.799999999999999</v>
      </c>
      <c r="V16" s="20">
        <f>[12]Novembro!$K$25</f>
        <v>9.8000000000000007</v>
      </c>
      <c r="W16" s="20">
        <f>[12]Novembro!$K$26</f>
        <v>0.2</v>
      </c>
      <c r="X16" s="20">
        <f>[12]Novembro!$K$27</f>
        <v>0</v>
      </c>
      <c r="Y16" s="20">
        <f>[12]Novembro!$K$28</f>
        <v>0</v>
      </c>
      <c r="Z16" s="20">
        <f>[12]Novembro!$K$29</f>
        <v>0</v>
      </c>
      <c r="AA16" s="20">
        <f>[12]Novembro!$K$30</f>
        <v>0</v>
      </c>
      <c r="AB16" s="20">
        <f>[12]Novembro!$K$31</f>
        <v>0</v>
      </c>
      <c r="AC16" s="20">
        <f>[12]Novembro!$K$32</f>
        <v>0</v>
      </c>
      <c r="AD16" s="20">
        <f>[12]Novembro!$K$33</f>
        <v>8.6</v>
      </c>
      <c r="AE16" s="20">
        <f>[12]Novembro!$K$34</f>
        <v>0</v>
      </c>
      <c r="AF16" s="36">
        <f t="shared" si="1"/>
        <v>72.399999999999991</v>
      </c>
      <c r="AG16" s="37">
        <f t="shared" si="2"/>
        <v>18.599999999999998</v>
      </c>
      <c r="AH16" s="30">
        <f t="shared" si="3"/>
        <v>21</v>
      </c>
    </row>
    <row r="17" spans="1:35" ht="17.100000000000001" customHeight="1" x14ac:dyDescent="0.2">
      <c r="A17" s="16" t="s">
        <v>8</v>
      </c>
      <c r="B17" s="18">
        <f>[13]Novembro!$K$5</f>
        <v>0</v>
      </c>
      <c r="C17" s="18">
        <f>[13]Novembro!$K$6</f>
        <v>13.2</v>
      </c>
      <c r="D17" s="18">
        <f>[13]Novembro!$K$7</f>
        <v>14.999999999999998</v>
      </c>
      <c r="E17" s="18">
        <f>[13]Novembro!$K$8</f>
        <v>0</v>
      </c>
      <c r="F17" s="18">
        <f>[13]Novembro!$K$9</f>
        <v>0</v>
      </c>
      <c r="G17" s="18">
        <f>[13]Novembro!$K$10</f>
        <v>0</v>
      </c>
      <c r="H17" s="18">
        <f>[13]Novembro!$K$11</f>
        <v>0</v>
      </c>
      <c r="I17" s="18">
        <f>[13]Novembro!$K$12</f>
        <v>0</v>
      </c>
      <c r="J17" s="18">
        <f>[13]Novembro!$K$13</f>
        <v>0</v>
      </c>
      <c r="K17" s="18">
        <f>[13]Novembro!$K$14</f>
        <v>0</v>
      </c>
      <c r="L17" s="18">
        <f>[13]Novembro!$K$15</f>
        <v>0</v>
      </c>
      <c r="M17" s="18">
        <f>[13]Novembro!$K$16</f>
        <v>0</v>
      </c>
      <c r="N17" s="18">
        <f>[13]Novembro!$K$17</f>
        <v>0</v>
      </c>
      <c r="O17" s="18">
        <f>[13]Novembro!$K$18</f>
        <v>0</v>
      </c>
      <c r="P17" s="18">
        <f>[13]Novembro!$K$19</f>
        <v>0</v>
      </c>
      <c r="Q17" s="18">
        <f>[13]Novembro!$K$20</f>
        <v>7.6</v>
      </c>
      <c r="R17" s="18">
        <f>[13]Novembro!$K$21</f>
        <v>0</v>
      </c>
      <c r="S17" s="18">
        <f>[13]Novembro!$K$22</f>
        <v>0</v>
      </c>
      <c r="T17" s="18">
        <f>[13]Novembro!$K$23</f>
        <v>0</v>
      </c>
      <c r="U17" s="18">
        <f>[13]Novembro!$K$24</f>
        <v>57.600000000000016</v>
      </c>
      <c r="V17" s="18">
        <f>[13]Novembro!$K$25</f>
        <v>22.599999999999998</v>
      </c>
      <c r="W17" s="18">
        <f>[13]Novembro!$K$26</f>
        <v>0</v>
      </c>
      <c r="X17" s="18">
        <f>[13]Novembro!$K$27</f>
        <v>0</v>
      </c>
      <c r="Y17" s="18">
        <f>[13]Novembro!$K$28</f>
        <v>0</v>
      </c>
      <c r="Z17" s="18">
        <f>[13]Novembro!$K$29</f>
        <v>0</v>
      </c>
      <c r="AA17" s="18">
        <f>[13]Novembro!$K$30</f>
        <v>0</v>
      </c>
      <c r="AB17" s="18">
        <f>[13]Novembro!$K$31</f>
        <v>0</v>
      </c>
      <c r="AC17" s="18">
        <f>[13]Novembro!$K$32</f>
        <v>0</v>
      </c>
      <c r="AD17" s="18">
        <f>[13]Novembro!$K$33</f>
        <v>19.399999999999995</v>
      </c>
      <c r="AE17" s="18">
        <f>[13]Novembro!$K$34</f>
        <v>0</v>
      </c>
      <c r="AF17" s="36">
        <f t="shared" si="1"/>
        <v>135.4</v>
      </c>
      <c r="AG17" s="37">
        <f t="shared" si="2"/>
        <v>57.600000000000016</v>
      </c>
      <c r="AH17" s="30">
        <f t="shared" si="3"/>
        <v>24</v>
      </c>
    </row>
    <row r="18" spans="1:35" ht="17.100000000000001" customHeight="1" x14ac:dyDescent="0.2">
      <c r="A18" s="16" t="s">
        <v>9</v>
      </c>
      <c r="B18" s="20">
        <f>[14]Novembro!$K$5</f>
        <v>0</v>
      </c>
      <c r="C18" s="20">
        <f>[14]Novembro!$K$6</f>
        <v>1.8</v>
      </c>
      <c r="D18" s="20">
        <f>[14]Novembro!$K$7</f>
        <v>9.1999999999999993</v>
      </c>
      <c r="E18" s="20">
        <f>[14]Novembro!$K$8</f>
        <v>0</v>
      </c>
      <c r="F18" s="20">
        <f>[14]Novembro!$K$9</f>
        <v>0</v>
      </c>
      <c r="G18" s="20">
        <f>[14]Novembro!$K$10</f>
        <v>0</v>
      </c>
      <c r="H18" s="20">
        <f>[14]Novembro!$K$11</f>
        <v>0</v>
      </c>
      <c r="I18" s="20">
        <f>[14]Novembro!$K$12</f>
        <v>0</v>
      </c>
      <c r="J18" s="20">
        <f>[14]Novembro!$K$13</f>
        <v>0</v>
      </c>
      <c r="K18" s="20">
        <f>[14]Novembro!$K$14</f>
        <v>0</v>
      </c>
      <c r="L18" s="20">
        <f>[14]Novembro!$K$15</f>
        <v>0</v>
      </c>
      <c r="M18" s="20">
        <f>[14]Novembro!$K$16</f>
        <v>0</v>
      </c>
      <c r="N18" s="20">
        <f>[14]Novembro!$K$17</f>
        <v>0</v>
      </c>
      <c r="O18" s="20">
        <f>[14]Novembro!$K$18</f>
        <v>0</v>
      </c>
      <c r="P18" s="20">
        <f>[14]Novembro!$K$19</f>
        <v>0</v>
      </c>
      <c r="Q18" s="20">
        <f>[14]Novembro!$K$20</f>
        <v>2.8000000000000003</v>
      </c>
      <c r="R18" s="20">
        <f>[14]Novembro!$K$21</f>
        <v>0.2</v>
      </c>
      <c r="S18" s="20">
        <f>[14]Novembro!$K$22</f>
        <v>0</v>
      </c>
      <c r="T18" s="20">
        <f>[14]Novembro!$K$23</f>
        <v>3.8</v>
      </c>
      <c r="U18" s="20">
        <f>[14]Novembro!$K$24</f>
        <v>27.2</v>
      </c>
      <c r="V18" s="20">
        <f>[14]Novembro!$K$25</f>
        <v>67.2</v>
      </c>
      <c r="W18" s="20">
        <f>[14]Novembro!$K$26</f>
        <v>9.1999999999999993</v>
      </c>
      <c r="X18" s="20">
        <f>[14]Novembro!$K$27</f>
        <v>0</v>
      </c>
      <c r="Y18" s="20">
        <f>[14]Novembro!$K$28</f>
        <v>0</v>
      </c>
      <c r="Z18" s="20">
        <f>[14]Novembro!$K$29</f>
        <v>0</v>
      </c>
      <c r="AA18" s="20">
        <f>[14]Novembro!$K$30</f>
        <v>0</v>
      </c>
      <c r="AB18" s="20">
        <f>[14]Novembro!$K$31</f>
        <v>0</v>
      </c>
      <c r="AC18" s="20">
        <f>[14]Novembro!$K$32</f>
        <v>0</v>
      </c>
      <c r="AD18" s="20">
        <f>[14]Novembro!$K$33</f>
        <v>0.4</v>
      </c>
      <c r="AE18" s="20">
        <f>[14]Novembro!$K$34</f>
        <v>0</v>
      </c>
      <c r="AF18" s="36">
        <f t="shared" si="1"/>
        <v>121.80000000000001</v>
      </c>
      <c r="AG18" s="37">
        <f t="shared" si="2"/>
        <v>67.2</v>
      </c>
      <c r="AH18" s="30">
        <f t="shared" si="3"/>
        <v>21</v>
      </c>
    </row>
    <row r="19" spans="1:35" ht="17.100000000000001" customHeight="1" x14ac:dyDescent="0.2">
      <c r="A19" s="16" t="s">
        <v>49</v>
      </c>
      <c r="B19" s="20">
        <f>[15]Novembro!$K$5</f>
        <v>1.5999999999999999</v>
      </c>
      <c r="C19" s="20">
        <f>[15]Novembro!$K$6</f>
        <v>1.9999999999999998</v>
      </c>
      <c r="D19" s="20">
        <f>[15]Novembro!$K$7</f>
        <v>5.6000000000000005</v>
      </c>
      <c r="E19" s="20">
        <f>[15]Novembro!$K$8</f>
        <v>0</v>
      </c>
      <c r="F19" s="20">
        <f>[15]Novembro!$K$9</f>
        <v>0</v>
      </c>
      <c r="G19" s="20">
        <f>[15]Novembro!$K$10</f>
        <v>0</v>
      </c>
      <c r="H19" s="20">
        <f>[15]Novembro!$K$11</f>
        <v>0</v>
      </c>
      <c r="I19" s="20">
        <f>[15]Novembro!$K$12</f>
        <v>0</v>
      </c>
      <c r="J19" s="20">
        <f>[15]Novembro!$K$13</f>
        <v>0</v>
      </c>
      <c r="K19" s="20">
        <f>[15]Novembro!$K$14</f>
        <v>0</v>
      </c>
      <c r="L19" s="20">
        <f>[15]Novembro!$K$15</f>
        <v>0</v>
      </c>
      <c r="M19" s="20">
        <f>[15]Novembro!$K$16</f>
        <v>0</v>
      </c>
      <c r="N19" s="20">
        <f>[15]Novembro!$K$17</f>
        <v>0</v>
      </c>
      <c r="O19" s="20">
        <f>[15]Novembro!$K$18</f>
        <v>0</v>
      </c>
      <c r="P19" s="20">
        <f>[15]Novembro!$K$19</f>
        <v>0</v>
      </c>
      <c r="Q19" s="20">
        <f>[15]Novembro!$K$20</f>
        <v>43.600000000000009</v>
      </c>
      <c r="R19" s="20">
        <f>[15]Novembro!$K$21</f>
        <v>0</v>
      </c>
      <c r="S19" s="20">
        <f>[15]Novembro!$K$22</f>
        <v>0</v>
      </c>
      <c r="T19" s="20">
        <f>[15]Novembro!$K$23</f>
        <v>0</v>
      </c>
      <c r="U19" s="20">
        <f>[15]Novembro!$K$24</f>
        <v>40.799999999999997</v>
      </c>
      <c r="V19" s="20">
        <f>[15]Novembro!$K$25</f>
        <v>25</v>
      </c>
      <c r="W19" s="20">
        <f>[15]Novembro!$K$26</f>
        <v>0</v>
      </c>
      <c r="X19" s="20">
        <f>[15]Novembro!$K$27</f>
        <v>0</v>
      </c>
      <c r="Y19" s="20">
        <f>[15]Novembro!$K$28</f>
        <v>0</v>
      </c>
      <c r="Z19" s="20">
        <f>[15]Novembro!$K$29</f>
        <v>0</v>
      </c>
      <c r="AA19" s="20">
        <f>[15]Novembro!$K$30</f>
        <v>0</v>
      </c>
      <c r="AB19" s="20">
        <f>[15]Novembro!$K$31</f>
        <v>0</v>
      </c>
      <c r="AC19" s="20">
        <f>[15]Novembro!$K$32</f>
        <v>0</v>
      </c>
      <c r="AD19" s="20">
        <f>[15]Novembro!$K$33</f>
        <v>0</v>
      </c>
      <c r="AE19" s="20">
        <f>[15]Novembro!$K$34</f>
        <v>0</v>
      </c>
      <c r="AF19" s="36">
        <f t="shared" si="1"/>
        <v>118.60000000000001</v>
      </c>
      <c r="AG19" s="37">
        <f t="shared" si="2"/>
        <v>43.600000000000009</v>
      </c>
      <c r="AH19" s="30">
        <f t="shared" si="3"/>
        <v>24</v>
      </c>
    </row>
    <row r="20" spans="1:35" ht="17.100000000000001" customHeight="1" x14ac:dyDescent="0.2">
      <c r="A20" s="16" t="s">
        <v>10</v>
      </c>
      <c r="B20" s="20">
        <f>[16]Novembro!$K$5</f>
        <v>0</v>
      </c>
      <c r="C20" s="20">
        <f>[16]Novembro!$K$6</f>
        <v>9.3999999999999986</v>
      </c>
      <c r="D20" s="20">
        <f>[16]Novembro!$K$7</f>
        <v>17.8</v>
      </c>
      <c r="E20" s="20">
        <f>[16]Novembro!$K$8</f>
        <v>0</v>
      </c>
      <c r="F20" s="20">
        <f>[16]Novembro!$K$9</f>
        <v>0</v>
      </c>
      <c r="G20" s="20">
        <f>[16]Novembro!$K$10</f>
        <v>0</v>
      </c>
      <c r="H20" s="20">
        <f>[16]Novembro!$K$11</f>
        <v>0</v>
      </c>
      <c r="I20" s="20">
        <f>[16]Novembro!$K$12</f>
        <v>0</v>
      </c>
      <c r="J20" s="20">
        <f>[16]Novembro!$K$13</f>
        <v>0</v>
      </c>
      <c r="K20" s="20">
        <f>[16]Novembro!$K$14</f>
        <v>0</v>
      </c>
      <c r="L20" s="20">
        <f>[16]Novembro!$K$15</f>
        <v>0</v>
      </c>
      <c r="M20" s="20">
        <f>[16]Novembro!$K$16</f>
        <v>1.2</v>
      </c>
      <c r="N20" s="20">
        <f>[16]Novembro!$K$17</f>
        <v>0</v>
      </c>
      <c r="O20" s="20">
        <f>[16]Novembro!$K$18</f>
        <v>0</v>
      </c>
      <c r="P20" s="20">
        <f>[16]Novembro!$K$19</f>
        <v>0</v>
      </c>
      <c r="Q20" s="20">
        <f>[16]Novembro!$K$20</f>
        <v>13.599999999999996</v>
      </c>
      <c r="R20" s="20">
        <f>[16]Novembro!$K$21</f>
        <v>0</v>
      </c>
      <c r="S20" s="20">
        <f>[16]Novembro!$K$22</f>
        <v>0</v>
      </c>
      <c r="T20" s="20">
        <f>[16]Novembro!$K$23</f>
        <v>0</v>
      </c>
      <c r="U20" s="20">
        <f>[16]Novembro!$K$24</f>
        <v>48.6</v>
      </c>
      <c r="V20" s="20">
        <f>[16]Novembro!$K$25</f>
        <v>3</v>
      </c>
      <c r="W20" s="20">
        <f>[16]Novembro!$K$26</f>
        <v>0</v>
      </c>
      <c r="X20" s="20">
        <f>[16]Novembro!$K$27</f>
        <v>0</v>
      </c>
      <c r="Y20" s="20">
        <f>[16]Novembro!$K$28</f>
        <v>0</v>
      </c>
      <c r="Z20" s="20">
        <f>[16]Novembro!$K$29</f>
        <v>0</v>
      </c>
      <c r="AA20" s="20">
        <f>[16]Novembro!$K$30</f>
        <v>0</v>
      </c>
      <c r="AB20" s="20">
        <f>[16]Novembro!$K$31</f>
        <v>0</v>
      </c>
      <c r="AC20" s="20">
        <f>[16]Novembro!$K$32</f>
        <v>0</v>
      </c>
      <c r="AD20" s="20">
        <f>[16]Novembro!$K$33</f>
        <v>10.199999999999999</v>
      </c>
      <c r="AE20" s="20">
        <f>[16]Novembro!$K$34</f>
        <v>0</v>
      </c>
      <c r="AF20" s="36">
        <f t="shared" si="1"/>
        <v>103.8</v>
      </c>
      <c r="AG20" s="37">
        <f t="shared" si="2"/>
        <v>48.6</v>
      </c>
      <c r="AH20" s="30">
        <f t="shared" si="3"/>
        <v>23</v>
      </c>
    </row>
    <row r="21" spans="1:35" ht="17.100000000000001" customHeight="1" x14ac:dyDescent="0.2">
      <c r="A21" s="16" t="s">
        <v>11</v>
      </c>
      <c r="B21" s="20">
        <f>[17]Novembro!$K$5</f>
        <v>18</v>
      </c>
      <c r="C21" s="20">
        <f>[17]Novembro!$K$6</f>
        <v>0.4</v>
      </c>
      <c r="D21" s="20">
        <f>[17]Novembro!$K$7</f>
        <v>0.4</v>
      </c>
      <c r="E21" s="20">
        <f>[17]Novembro!$K$8</f>
        <v>0</v>
      </c>
      <c r="F21" s="20">
        <f>[17]Novembro!$K$9</f>
        <v>0</v>
      </c>
      <c r="G21" s="20">
        <f>[17]Novembro!$K$10</f>
        <v>0</v>
      </c>
      <c r="H21" s="20">
        <f>[17]Novembro!$K$11</f>
        <v>0.2</v>
      </c>
      <c r="I21" s="20">
        <f>[17]Novembro!$K$12</f>
        <v>0</v>
      </c>
      <c r="J21" s="20">
        <f>[17]Novembro!$K$13</f>
        <v>0</v>
      </c>
      <c r="K21" s="20">
        <f>[17]Novembro!$K$14</f>
        <v>0</v>
      </c>
      <c r="L21" s="20">
        <f>[17]Novembro!$K$15</f>
        <v>0</v>
      </c>
      <c r="M21" s="20">
        <f>[17]Novembro!$K$16</f>
        <v>1</v>
      </c>
      <c r="N21" s="20">
        <f>[17]Novembro!$K$17</f>
        <v>0</v>
      </c>
      <c r="O21" s="20">
        <f>[17]Novembro!$K$18</f>
        <v>0</v>
      </c>
      <c r="P21" s="20">
        <f>[17]Novembro!$K$19</f>
        <v>0</v>
      </c>
      <c r="Q21" s="20">
        <f>[17]Novembro!$K$20</f>
        <v>7.3999999999999995</v>
      </c>
      <c r="R21" s="20">
        <f>[17]Novembro!$K$21</f>
        <v>0</v>
      </c>
      <c r="S21" s="20">
        <f>[17]Novembro!$K$22</f>
        <v>0</v>
      </c>
      <c r="T21" s="20">
        <f>[17]Novembro!$K$23</f>
        <v>0</v>
      </c>
      <c r="U21" s="20">
        <f>[17]Novembro!$K$24</f>
        <v>20.200000000000003</v>
      </c>
      <c r="V21" s="20">
        <f>[17]Novembro!$K$25</f>
        <v>1</v>
      </c>
      <c r="W21" s="20">
        <f>[17]Novembro!$K$26</f>
        <v>0.2</v>
      </c>
      <c r="X21" s="20">
        <f>[17]Novembro!$K$27</f>
        <v>0</v>
      </c>
      <c r="Y21" s="20">
        <f>[17]Novembro!$K$28</f>
        <v>0</v>
      </c>
      <c r="Z21" s="20">
        <f>[17]Novembro!$K$29</f>
        <v>0</v>
      </c>
      <c r="AA21" s="20">
        <f>[17]Novembro!$K$30</f>
        <v>0</v>
      </c>
      <c r="AB21" s="20">
        <f>[17]Novembro!$K$31</f>
        <v>0</v>
      </c>
      <c r="AC21" s="20">
        <f>[17]Novembro!$K$32</f>
        <v>0</v>
      </c>
      <c r="AD21" s="20">
        <f>[17]Novembro!$K$33</f>
        <v>0</v>
      </c>
      <c r="AE21" s="20">
        <f>[17]Novembro!$K$34</f>
        <v>0</v>
      </c>
      <c r="AF21" s="36">
        <f t="shared" si="1"/>
        <v>48.8</v>
      </c>
      <c r="AG21" s="37">
        <f t="shared" si="2"/>
        <v>20.200000000000003</v>
      </c>
      <c r="AH21" s="30">
        <f t="shared" si="3"/>
        <v>21</v>
      </c>
    </row>
    <row r="22" spans="1:35" ht="17.100000000000001" customHeight="1" x14ac:dyDescent="0.2">
      <c r="A22" s="16" t="s">
        <v>12</v>
      </c>
      <c r="B22" s="20">
        <f>[18]Novembro!$K$5</f>
        <v>0</v>
      </c>
      <c r="C22" s="20">
        <f>[18]Novembro!$K$6</f>
        <v>4.8</v>
      </c>
      <c r="D22" s="20">
        <f>[18]Novembro!$K$7</f>
        <v>5</v>
      </c>
      <c r="E22" s="20">
        <f>[18]Novembro!$K$8</f>
        <v>0</v>
      </c>
      <c r="F22" s="20">
        <f>[18]Novembro!$K$9</f>
        <v>0</v>
      </c>
      <c r="G22" s="20">
        <f>[18]Novembro!$K$10</f>
        <v>0</v>
      </c>
      <c r="H22" s="20">
        <f>[18]Novembro!$K$11</f>
        <v>0</v>
      </c>
      <c r="I22" s="20">
        <f>[18]Novembro!$K$12</f>
        <v>0</v>
      </c>
      <c r="J22" s="20">
        <f>[18]Novembro!$K$13</f>
        <v>0</v>
      </c>
      <c r="K22" s="20">
        <f>[18]Novembro!$K$14</f>
        <v>0</v>
      </c>
      <c r="L22" s="20">
        <f>[18]Novembro!$K$15</f>
        <v>0</v>
      </c>
      <c r="M22" s="20">
        <f>[18]Novembro!$K$16</f>
        <v>0</v>
      </c>
      <c r="N22" s="20">
        <f>[18]Novembro!$K$17</f>
        <v>0</v>
      </c>
      <c r="O22" s="20">
        <f>[18]Novembro!$K$18</f>
        <v>0</v>
      </c>
      <c r="P22" s="20">
        <f>[18]Novembro!$K$19</f>
        <v>0</v>
      </c>
      <c r="Q22" s="20">
        <f>[18]Novembro!$K$20</f>
        <v>42.8</v>
      </c>
      <c r="R22" s="20">
        <f>[18]Novembro!$K$21</f>
        <v>0</v>
      </c>
      <c r="S22" s="20">
        <f>[18]Novembro!$K$22</f>
        <v>0</v>
      </c>
      <c r="T22" s="20">
        <f>[18]Novembro!$K$23</f>
        <v>0</v>
      </c>
      <c r="U22" s="20">
        <f>[18]Novembro!$K$24</f>
        <v>16.799999999999997</v>
      </c>
      <c r="V22" s="20">
        <f>[18]Novembro!$K$25</f>
        <v>28.8</v>
      </c>
      <c r="W22" s="20">
        <f>[18]Novembro!$K$26</f>
        <v>0.60000000000000009</v>
      </c>
      <c r="X22" s="20">
        <f>[18]Novembro!$K$27</f>
        <v>0</v>
      </c>
      <c r="Y22" s="20">
        <f>[18]Novembro!$K$28</f>
        <v>0</v>
      </c>
      <c r="Z22" s="20">
        <f>[18]Novembro!$K$29</f>
        <v>0</v>
      </c>
      <c r="AA22" s="20">
        <f>[18]Novembro!$K$30</f>
        <v>0</v>
      </c>
      <c r="AB22" s="20">
        <f>[18]Novembro!$K$31</f>
        <v>0</v>
      </c>
      <c r="AC22" s="20">
        <f>[18]Novembro!$K$32</f>
        <v>0</v>
      </c>
      <c r="AD22" s="20">
        <f>[18]Novembro!$K$33</f>
        <v>0</v>
      </c>
      <c r="AE22" s="20">
        <f>[18]Novembro!$K$34</f>
        <v>0</v>
      </c>
      <c r="AF22" s="36">
        <f t="shared" si="1"/>
        <v>98.799999999999983</v>
      </c>
      <c r="AG22" s="37">
        <f t="shared" si="2"/>
        <v>42.8</v>
      </c>
      <c r="AH22" s="30">
        <f t="shared" si="3"/>
        <v>24</v>
      </c>
    </row>
    <row r="23" spans="1:35" ht="17.100000000000001" customHeight="1" x14ac:dyDescent="0.2">
      <c r="A23" s="16" t="s">
        <v>13</v>
      </c>
      <c r="B23" s="20">
        <f>[19]Novembro!$K$5</f>
        <v>0</v>
      </c>
      <c r="C23" s="20">
        <f>[19]Novembro!$K$6</f>
        <v>0</v>
      </c>
      <c r="D23" s="20">
        <f>[19]Novembro!$K$7</f>
        <v>60.6</v>
      </c>
      <c r="E23" s="20">
        <f>[19]Novembro!$K$8</f>
        <v>0</v>
      </c>
      <c r="F23" s="20">
        <f>[19]Novembro!$K$9</f>
        <v>0</v>
      </c>
      <c r="G23" s="20">
        <f>[19]Novembro!$K$10</f>
        <v>0</v>
      </c>
      <c r="H23" s="20">
        <f>[19]Novembro!$K$11</f>
        <v>2.4000000000000004</v>
      </c>
      <c r="I23" s="20">
        <f>[19]Novembro!$K$12</f>
        <v>0</v>
      </c>
      <c r="J23" s="20">
        <f>[19]Novembro!$K$13</f>
        <v>0</v>
      </c>
      <c r="K23" s="20">
        <f>[19]Novembro!$K$14</f>
        <v>0</v>
      </c>
      <c r="L23" s="20">
        <f>[19]Novembro!$K$15</f>
        <v>0.4</v>
      </c>
      <c r="M23" s="20">
        <f>[19]Novembro!$K$16</f>
        <v>5.2</v>
      </c>
      <c r="N23" s="20">
        <f>[19]Novembro!$K$17</f>
        <v>0</v>
      </c>
      <c r="O23" s="20">
        <f>[19]Novembro!$K$18</f>
        <v>0</v>
      </c>
      <c r="P23" s="20">
        <f>[19]Novembro!$K$19</f>
        <v>0</v>
      </c>
      <c r="Q23" s="20">
        <f>[19]Novembro!$K$20</f>
        <v>0</v>
      </c>
      <c r="R23" s="20">
        <f>[19]Novembro!$K$21</f>
        <v>0</v>
      </c>
      <c r="S23" s="20">
        <f>[19]Novembro!$K$22</f>
        <v>0</v>
      </c>
      <c r="T23" s="20">
        <f>[19]Novembro!$K$23</f>
        <v>0</v>
      </c>
      <c r="U23" s="20">
        <f>[19]Novembro!$K$24</f>
        <v>13.4</v>
      </c>
      <c r="V23" s="20">
        <f>[19]Novembro!$K$25</f>
        <v>5.8</v>
      </c>
      <c r="W23" s="20">
        <f>[19]Novembro!$K$26</f>
        <v>1.2000000000000002</v>
      </c>
      <c r="X23" s="20">
        <f>[19]Novembro!$K$27</f>
        <v>0</v>
      </c>
      <c r="Y23" s="20" t="str">
        <f>[19]Novembro!$K$28</f>
        <v>*</v>
      </c>
      <c r="Z23" s="20">
        <f>[19]Novembro!$K$29</f>
        <v>1.6</v>
      </c>
      <c r="AA23" s="20">
        <f>[19]Novembro!$K$30</f>
        <v>0</v>
      </c>
      <c r="AB23" s="20">
        <f>[19]Novembro!$K$31</f>
        <v>12.6</v>
      </c>
      <c r="AC23" s="20">
        <f>[19]Novembro!$K$32</f>
        <v>0</v>
      </c>
      <c r="AD23" s="20">
        <f>[19]Novembro!$K$33</f>
        <v>0</v>
      </c>
      <c r="AE23" s="20">
        <f>[19]Novembro!$K$34</f>
        <v>7.2</v>
      </c>
      <c r="AF23" s="36">
        <f t="shared" si="1"/>
        <v>110.39999999999999</v>
      </c>
      <c r="AG23" s="37">
        <f t="shared" si="2"/>
        <v>60.6</v>
      </c>
      <c r="AH23" s="30">
        <f t="shared" si="3"/>
        <v>19</v>
      </c>
    </row>
    <row r="24" spans="1:35" ht="17.100000000000001" customHeight="1" x14ac:dyDescent="0.2">
      <c r="A24" s="16" t="s">
        <v>14</v>
      </c>
      <c r="B24" s="20">
        <f>[20]Novembro!$K$5</f>
        <v>0</v>
      </c>
      <c r="C24" s="20">
        <f>[20]Novembro!$K$6</f>
        <v>0.2</v>
      </c>
      <c r="D24" s="20">
        <f>[20]Novembro!$K$7</f>
        <v>1.5999999999999999</v>
      </c>
      <c r="E24" s="20">
        <f>[20]Novembro!$K$8</f>
        <v>0</v>
      </c>
      <c r="F24" s="20">
        <f>[20]Novembro!$K$9</f>
        <v>5.8</v>
      </c>
      <c r="G24" s="20">
        <f>[20]Novembro!$K$10</f>
        <v>0</v>
      </c>
      <c r="H24" s="20">
        <f>[20]Novembro!$K$11</f>
        <v>0</v>
      </c>
      <c r="I24" s="20">
        <f>[20]Novembro!$K$12</f>
        <v>0</v>
      </c>
      <c r="J24" s="20">
        <f>[20]Novembro!$K$13</f>
        <v>0</v>
      </c>
      <c r="K24" s="20">
        <f>[20]Novembro!$K$14</f>
        <v>0</v>
      </c>
      <c r="L24" s="20">
        <f>[20]Novembro!$K$15</f>
        <v>0</v>
      </c>
      <c r="M24" s="20">
        <f>[20]Novembro!$K$16</f>
        <v>14</v>
      </c>
      <c r="N24" s="20">
        <f>[20]Novembro!$K$17</f>
        <v>0</v>
      </c>
      <c r="O24" s="20">
        <f>[20]Novembro!$K$18</f>
        <v>0.2</v>
      </c>
      <c r="P24" s="20">
        <f>[20]Novembro!$K$19</f>
        <v>0</v>
      </c>
      <c r="Q24" s="20">
        <f>[20]Novembro!$K$20</f>
        <v>5</v>
      </c>
      <c r="R24" s="20">
        <f>[20]Novembro!$K$21</f>
        <v>3.6000000000000005</v>
      </c>
      <c r="S24" s="20">
        <f>[20]Novembro!$K$22</f>
        <v>3.2</v>
      </c>
      <c r="T24" s="20">
        <f>[20]Novembro!$K$23</f>
        <v>0</v>
      </c>
      <c r="U24" s="20">
        <f>[20]Novembro!$K$24</f>
        <v>12.200000000000001</v>
      </c>
      <c r="V24" s="20">
        <f>[20]Novembro!$K$25</f>
        <v>0</v>
      </c>
      <c r="W24" s="20">
        <f>[20]Novembro!$K$26</f>
        <v>4.8</v>
      </c>
      <c r="X24" s="20">
        <f>[20]Novembro!$K$27</f>
        <v>0</v>
      </c>
      <c r="Y24" s="20">
        <f>[20]Novembro!$K$28</f>
        <v>1.6</v>
      </c>
      <c r="Z24" s="20">
        <f>[20]Novembro!$K$29</f>
        <v>0.2</v>
      </c>
      <c r="AA24" s="20">
        <f>[20]Novembro!$K$30</f>
        <v>0</v>
      </c>
      <c r="AB24" s="20">
        <f>[20]Novembro!$K$31</f>
        <v>0</v>
      </c>
      <c r="AC24" s="20">
        <f>[20]Novembro!$K$32</f>
        <v>0</v>
      </c>
      <c r="AD24" s="20">
        <f>[20]Novembro!$K$33</f>
        <v>0</v>
      </c>
      <c r="AE24" s="20">
        <f>[20]Novembro!$K$34</f>
        <v>0</v>
      </c>
      <c r="AF24" s="36">
        <f t="shared" si="1"/>
        <v>52.400000000000006</v>
      </c>
      <c r="AG24" s="37">
        <f t="shared" si="2"/>
        <v>14</v>
      </c>
      <c r="AH24" s="30">
        <f t="shared" si="3"/>
        <v>18</v>
      </c>
    </row>
    <row r="25" spans="1:35" ht="17.100000000000001" customHeight="1" x14ac:dyDescent="0.2">
      <c r="A25" s="16" t="s">
        <v>15</v>
      </c>
      <c r="B25" s="20">
        <f>[21]Novembro!$K$5</f>
        <v>34.4</v>
      </c>
      <c r="C25" s="20">
        <f>[21]Novembro!$K$6</f>
        <v>6.1999999999999993</v>
      </c>
      <c r="D25" s="20">
        <f>[21]Novembro!$K$7</f>
        <v>50.199999999999996</v>
      </c>
      <c r="E25" s="20">
        <f>[21]Novembro!$K$8</f>
        <v>0</v>
      </c>
      <c r="F25" s="20">
        <f>[21]Novembro!$K$9</f>
        <v>0</v>
      </c>
      <c r="G25" s="20">
        <f>[21]Novembro!$K$10</f>
        <v>0</v>
      </c>
      <c r="H25" s="20">
        <f>[21]Novembro!$K$11</f>
        <v>0</v>
      </c>
      <c r="I25" s="20">
        <f>[21]Novembro!$K$12</f>
        <v>0</v>
      </c>
      <c r="J25" s="20">
        <f>[21]Novembro!$K$13</f>
        <v>0</v>
      </c>
      <c r="K25" s="20">
        <f>[21]Novembro!$K$14</f>
        <v>0</v>
      </c>
      <c r="L25" s="20">
        <f>[21]Novembro!$K$15</f>
        <v>3.8</v>
      </c>
      <c r="M25" s="20">
        <f>[21]Novembro!$K$16</f>
        <v>0</v>
      </c>
      <c r="N25" s="20">
        <f>[21]Novembro!$K$17</f>
        <v>0</v>
      </c>
      <c r="O25" s="20">
        <f>[21]Novembro!$K$18</f>
        <v>0</v>
      </c>
      <c r="P25" s="20">
        <f>[21]Novembro!$K$19</f>
        <v>0</v>
      </c>
      <c r="Q25" s="20">
        <f>[21]Novembro!$K$20</f>
        <v>69.800000000000011</v>
      </c>
      <c r="R25" s="20">
        <f>[21]Novembro!$K$21</f>
        <v>0</v>
      </c>
      <c r="S25" s="20">
        <f>[21]Novembro!$K$22</f>
        <v>0</v>
      </c>
      <c r="T25" s="20">
        <f>[21]Novembro!$K$23</f>
        <v>0</v>
      </c>
      <c r="U25" s="20">
        <f>[21]Novembro!$K$24</f>
        <v>63.399999999999991</v>
      </c>
      <c r="V25" s="20">
        <f>[21]Novembro!$K$25</f>
        <v>2.4</v>
      </c>
      <c r="W25" s="20">
        <f>[21]Novembro!$K$26</f>
        <v>0</v>
      </c>
      <c r="X25" s="20">
        <f>[21]Novembro!$K$27</f>
        <v>0</v>
      </c>
      <c r="Y25" s="20">
        <f>[21]Novembro!$K$28</f>
        <v>0</v>
      </c>
      <c r="Z25" s="20">
        <f>[21]Novembro!$K$29</f>
        <v>0</v>
      </c>
      <c r="AA25" s="20">
        <f>[21]Novembro!$K$30</f>
        <v>4.6000000000000005</v>
      </c>
      <c r="AB25" s="20">
        <f>[21]Novembro!$K$31</f>
        <v>0</v>
      </c>
      <c r="AC25" s="20">
        <f>[21]Novembro!$K$32</f>
        <v>32.4</v>
      </c>
      <c r="AD25" s="20">
        <f>[21]Novembro!$K$33</f>
        <v>0</v>
      </c>
      <c r="AE25" s="20">
        <f>[21]Novembro!$K$34</f>
        <v>0</v>
      </c>
      <c r="AF25" s="36">
        <f t="shared" si="1"/>
        <v>267.19999999999993</v>
      </c>
      <c r="AG25" s="37">
        <f t="shared" si="2"/>
        <v>69.800000000000011</v>
      </c>
      <c r="AH25" s="30">
        <f t="shared" si="3"/>
        <v>21</v>
      </c>
    </row>
    <row r="26" spans="1:35" ht="17.100000000000001" customHeight="1" x14ac:dyDescent="0.2">
      <c r="A26" s="16" t="s">
        <v>16</v>
      </c>
      <c r="B26" s="20">
        <f>[22]Novembro!$K$5</f>
        <v>0</v>
      </c>
      <c r="C26" s="20">
        <f>[22]Novembro!$K$6</f>
        <v>36.800000000000011</v>
      </c>
      <c r="D26" s="20">
        <f>[22]Novembro!$K$7</f>
        <v>6.0000000000000009</v>
      </c>
      <c r="E26" s="20">
        <f>[22]Novembro!$K$8</f>
        <v>0</v>
      </c>
      <c r="F26" s="20">
        <f>[22]Novembro!$K$9</f>
        <v>0</v>
      </c>
      <c r="G26" s="20">
        <f>[22]Novembro!$K$10</f>
        <v>0</v>
      </c>
      <c r="H26" s="20">
        <f>[22]Novembro!$K$11</f>
        <v>0</v>
      </c>
      <c r="I26" s="20">
        <f>[22]Novembro!$K$12</f>
        <v>0</v>
      </c>
      <c r="J26" s="20">
        <f>[22]Novembro!$K$13</f>
        <v>0</v>
      </c>
      <c r="K26" s="20">
        <f>[22]Novembro!$K$14</f>
        <v>0</v>
      </c>
      <c r="L26" s="20">
        <f>[22]Novembro!$K$15</f>
        <v>0</v>
      </c>
      <c r="M26" s="20">
        <f>[22]Novembro!$K$16</f>
        <v>0</v>
      </c>
      <c r="N26" s="20">
        <f>[22]Novembro!$K$17</f>
        <v>0</v>
      </c>
      <c r="O26" s="20">
        <f>[22]Novembro!$K$18</f>
        <v>0</v>
      </c>
      <c r="P26" s="20">
        <f>[22]Novembro!$K$19</f>
        <v>0</v>
      </c>
      <c r="Q26" s="20">
        <f>[22]Novembro!$K$20</f>
        <v>35</v>
      </c>
      <c r="R26" s="20">
        <f>[22]Novembro!$K$21</f>
        <v>0</v>
      </c>
      <c r="S26" s="20">
        <f>[22]Novembro!$K$22</f>
        <v>0</v>
      </c>
      <c r="T26" s="20">
        <f>[22]Novembro!$K$23</f>
        <v>0</v>
      </c>
      <c r="U26" s="20">
        <f>[22]Novembro!$K$24</f>
        <v>123.80000000000001</v>
      </c>
      <c r="V26" s="20">
        <f>[22]Novembro!$K$25</f>
        <v>17.600000000000001</v>
      </c>
      <c r="W26" s="20">
        <f>[22]Novembro!$K$26</f>
        <v>0.2</v>
      </c>
      <c r="X26" s="20">
        <f>[22]Novembro!$K$27</f>
        <v>0</v>
      </c>
      <c r="Y26" s="20">
        <f>[22]Novembro!$K$28</f>
        <v>0</v>
      </c>
      <c r="Z26" s="20">
        <f>[22]Novembro!$K$29</f>
        <v>0</v>
      </c>
      <c r="AA26" s="20">
        <f>[22]Novembro!$K$30</f>
        <v>0</v>
      </c>
      <c r="AB26" s="20">
        <f>[22]Novembro!$K$31</f>
        <v>0</v>
      </c>
      <c r="AC26" s="20">
        <f>[22]Novembro!$K$32</f>
        <v>0</v>
      </c>
      <c r="AD26" s="20">
        <f>[22]Novembro!$K$33</f>
        <v>10.6</v>
      </c>
      <c r="AE26" s="20">
        <f>[22]Novembro!$K$34</f>
        <v>0</v>
      </c>
      <c r="AF26" s="36">
        <f t="shared" si="1"/>
        <v>230</v>
      </c>
      <c r="AG26" s="37">
        <f t="shared" si="2"/>
        <v>123.80000000000001</v>
      </c>
      <c r="AH26" s="30">
        <f t="shared" si="3"/>
        <v>23</v>
      </c>
    </row>
    <row r="27" spans="1:35" ht="17.100000000000001" customHeight="1" x14ac:dyDescent="0.2">
      <c r="A27" s="16" t="s">
        <v>17</v>
      </c>
      <c r="B27" s="20">
        <f>[23]Novembro!$K$5</f>
        <v>14</v>
      </c>
      <c r="C27" s="20">
        <f>[23]Novembro!$K$6</f>
        <v>10.799999999999999</v>
      </c>
      <c r="D27" s="20">
        <f>[23]Novembro!$K$7</f>
        <v>0</v>
      </c>
      <c r="E27" s="20">
        <f>[23]Novembro!$K$8</f>
        <v>13.000000000000002</v>
      </c>
      <c r="F27" s="20">
        <f>[23]Novembro!$K$9</f>
        <v>0</v>
      </c>
      <c r="G27" s="20">
        <f>[23]Novembro!$K$10</f>
        <v>8.6</v>
      </c>
      <c r="H27" s="20">
        <f>[23]Novembro!$K$11</f>
        <v>0</v>
      </c>
      <c r="I27" s="20">
        <f>[23]Novembro!$K$12</f>
        <v>0</v>
      </c>
      <c r="J27" s="20">
        <f>[23]Novembro!$K$13</f>
        <v>0</v>
      </c>
      <c r="K27" s="20">
        <f>[23]Novembro!$K$14</f>
        <v>0</v>
      </c>
      <c r="L27" s="20">
        <f>[23]Novembro!$K$15</f>
        <v>0</v>
      </c>
      <c r="M27" s="20">
        <f>[23]Novembro!$K$16</f>
        <v>1.6</v>
      </c>
      <c r="N27" s="20">
        <f>[23]Novembro!$K$17</f>
        <v>0</v>
      </c>
      <c r="O27" s="20">
        <f>[23]Novembro!$K$18</f>
        <v>0</v>
      </c>
      <c r="P27" s="20">
        <f>[23]Novembro!$K$19</f>
        <v>0</v>
      </c>
      <c r="Q27" s="20">
        <f>[23]Novembro!$K$20</f>
        <v>13.2</v>
      </c>
      <c r="R27" s="20">
        <f>[23]Novembro!$K$21</f>
        <v>0</v>
      </c>
      <c r="S27" s="20">
        <f>[23]Novembro!$K$22</f>
        <v>0</v>
      </c>
      <c r="T27" s="20">
        <f>[23]Novembro!$K$23</f>
        <v>0</v>
      </c>
      <c r="U27" s="20">
        <f>[23]Novembro!$K$24</f>
        <v>9.2000000000000011</v>
      </c>
      <c r="V27" s="20">
        <f>[23]Novembro!$K$25</f>
        <v>17.2</v>
      </c>
      <c r="W27" s="20">
        <f>[23]Novembro!$K$26</f>
        <v>3.6</v>
      </c>
      <c r="X27" s="20">
        <f>[23]Novembro!$K$27</f>
        <v>0</v>
      </c>
      <c r="Y27" s="20">
        <f>[23]Novembro!$K$28</f>
        <v>0</v>
      </c>
      <c r="Z27" s="20">
        <f>[23]Novembro!$K$29</f>
        <v>0</v>
      </c>
      <c r="AA27" s="20">
        <f>[23]Novembro!$K$30</f>
        <v>0</v>
      </c>
      <c r="AB27" s="20">
        <f>[23]Novembro!$K$31</f>
        <v>0</v>
      </c>
      <c r="AC27" s="20">
        <f>[23]Novembro!$K$32</f>
        <v>0</v>
      </c>
      <c r="AD27" s="20">
        <f>[23]Novembro!$K$33</f>
        <v>0</v>
      </c>
      <c r="AE27" s="20">
        <f>[23]Novembro!$K$34</f>
        <v>0</v>
      </c>
      <c r="AF27" s="36">
        <f t="shared" si="1"/>
        <v>91.2</v>
      </c>
      <c r="AG27" s="37">
        <f t="shared" si="2"/>
        <v>17.2</v>
      </c>
      <c r="AH27" s="30">
        <f t="shared" si="3"/>
        <v>21</v>
      </c>
    </row>
    <row r="28" spans="1:35" ht="17.100000000000001" customHeight="1" x14ac:dyDescent="0.2">
      <c r="A28" s="16" t="s">
        <v>18</v>
      </c>
      <c r="B28" s="20">
        <f>[24]Novembro!$K$5</f>
        <v>42.400000000000006</v>
      </c>
      <c r="C28" s="20">
        <f>[24]Novembro!$K$6</f>
        <v>6.8</v>
      </c>
      <c r="D28" s="20">
        <f>[24]Novembro!$K$7</f>
        <v>4</v>
      </c>
      <c r="E28" s="20">
        <f>[24]Novembro!$K$8</f>
        <v>0</v>
      </c>
      <c r="F28" s="20">
        <f>[24]Novembro!$K$9</f>
        <v>0</v>
      </c>
      <c r="G28" s="20">
        <f>[24]Novembro!$K$10</f>
        <v>0</v>
      </c>
      <c r="H28" s="20">
        <f>[24]Novembro!$K$11</f>
        <v>0.4</v>
      </c>
      <c r="I28" s="20">
        <f>[24]Novembro!$K$12</f>
        <v>0</v>
      </c>
      <c r="J28" s="20">
        <f>[24]Novembro!$K$13</f>
        <v>0</v>
      </c>
      <c r="K28" s="20">
        <f>[24]Novembro!$K$14</f>
        <v>0</v>
      </c>
      <c r="L28" s="20">
        <f>[24]Novembro!$K$15</f>
        <v>0.4</v>
      </c>
      <c r="M28" s="20">
        <f>[24]Novembro!$K$16</f>
        <v>11.4</v>
      </c>
      <c r="N28" s="20">
        <f>[24]Novembro!$K$17</f>
        <v>2.6</v>
      </c>
      <c r="O28" s="20">
        <f>[24]Novembro!$K$18</f>
        <v>0</v>
      </c>
      <c r="P28" s="20">
        <f>[24]Novembro!$K$19</f>
        <v>0</v>
      </c>
      <c r="Q28" s="20">
        <f>[24]Novembro!$K$20</f>
        <v>9.3999999999999986</v>
      </c>
      <c r="R28" s="20">
        <f>[24]Novembro!$K$21</f>
        <v>0.2</v>
      </c>
      <c r="S28" s="20">
        <f>[24]Novembro!$K$22</f>
        <v>0</v>
      </c>
      <c r="T28" s="20">
        <f>[24]Novembro!$K$23</f>
        <v>0</v>
      </c>
      <c r="U28" s="20">
        <f>[24]Novembro!$K$24</f>
        <v>5.0000000000000009</v>
      </c>
      <c r="V28" s="20">
        <f>[24]Novembro!$K$25</f>
        <v>28.4</v>
      </c>
      <c r="W28" s="20">
        <f>[24]Novembro!$K$26</f>
        <v>3.0000000000000004</v>
      </c>
      <c r="X28" s="20">
        <f>[24]Novembro!$K$27</f>
        <v>0</v>
      </c>
      <c r="Y28" s="20">
        <f>[24]Novembro!$K$28</f>
        <v>0.4</v>
      </c>
      <c r="Z28" s="20">
        <f>[24]Novembro!$K$29</f>
        <v>0</v>
      </c>
      <c r="AA28" s="20">
        <f>[24]Novembro!$K$30</f>
        <v>2.5999999999999996</v>
      </c>
      <c r="AB28" s="20">
        <f>[24]Novembro!$K$31</f>
        <v>0</v>
      </c>
      <c r="AC28" s="20">
        <f>[24]Novembro!$K$32</f>
        <v>0</v>
      </c>
      <c r="AD28" s="20">
        <f>[24]Novembro!$K$33</f>
        <v>0</v>
      </c>
      <c r="AE28" s="20">
        <f>[24]Novembro!$K$34</f>
        <v>0</v>
      </c>
      <c r="AF28" s="36">
        <f t="shared" si="1"/>
        <v>117</v>
      </c>
      <c r="AG28" s="37">
        <f t="shared" si="2"/>
        <v>42.400000000000006</v>
      </c>
      <c r="AH28" s="30">
        <f t="shared" si="3"/>
        <v>16</v>
      </c>
    </row>
    <row r="29" spans="1:35" ht="17.100000000000001" customHeight="1" x14ac:dyDescent="0.2">
      <c r="A29" s="16" t="s">
        <v>19</v>
      </c>
      <c r="B29" s="20">
        <f>[25]Novembro!$K$5</f>
        <v>0</v>
      </c>
      <c r="C29" s="20">
        <f>[25]Novembro!$K$6</f>
        <v>8.7999999999999989</v>
      </c>
      <c r="D29" s="20">
        <f>[25]Novembro!$K$7</f>
        <v>12.200000000000001</v>
      </c>
      <c r="E29" s="20">
        <f>[25]Novembro!$K$8</f>
        <v>0</v>
      </c>
      <c r="F29" s="20">
        <f>[25]Novembro!$K$9</f>
        <v>0</v>
      </c>
      <c r="G29" s="20">
        <f>[25]Novembro!$K$10</f>
        <v>0</v>
      </c>
      <c r="H29" s="20">
        <f>[25]Novembro!$K$11</f>
        <v>0</v>
      </c>
      <c r="I29" s="20">
        <f>[25]Novembro!$K$12</f>
        <v>0</v>
      </c>
      <c r="J29" s="20">
        <f>[25]Novembro!$K$13</f>
        <v>0</v>
      </c>
      <c r="K29" s="20">
        <f>[25]Novembro!$K$14</f>
        <v>0</v>
      </c>
      <c r="L29" s="20">
        <f>[25]Novembro!$K$15</f>
        <v>0</v>
      </c>
      <c r="M29" s="20">
        <f>[25]Novembro!$K$16</f>
        <v>0</v>
      </c>
      <c r="N29" s="20">
        <f>[25]Novembro!$K$17</f>
        <v>0</v>
      </c>
      <c r="O29" s="20">
        <f>[25]Novembro!$K$18</f>
        <v>0</v>
      </c>
      <c r="P29" s="20">
        <f>[25]Novembro!$K$19</f>
        <v>0</v>
      </c>
      <c r="Q29" s="20">
        <f>[25]Novembro!$K$20</f>
        <v>10.6</v>
      </c>
      <c r="R29" s="20">
        <f>[25]Novembro!$K$21</f>
        <v>0</v>
      </c>
      <c r="S29" s="20">
        <f>[25]Novembro!$K$22</f>
        <v>0</v>
      </c>
      <c r="T29" s="20">
        <f>[25]Novembro!$K$23</f>
        <v>0</v>
      </c>
      <c r="U29" s="20">
        <f>[25]Novembro!$K$24</f>
        <v>52.399999999999991</v>
      </c>
      <c r="V29" s="20">
        <f>[25]Novembro!$K$25</f>
        <v>28.4</v>
      </c>
      <c r="W29" s="20">
        <f>[25]Novembro!$K$26</f>
        <v>0</v>
      </c>
      <c r="X29" s="20">
        <f>[25]Novembro!$K$27</f>
        <v>0</v>
      </c>
      <c r="Y29" s="20">
        <f>[25]Novembro!$K$28</f>
        <v>0</v>
      </c>
      <c r="Z29" s="20">
        <f>[25]Novembro!$K$29</f>
        <v>0</v>
      </c>
      <c r="AA29" s="20">
        <f>[25]Novembro!$K$30</f>
        <v>0</v>
      </c>
      <c r="AB29" s="20">
        <f>[25]Novembro!$K$31</f>
        <v>0</v>
      </c>
      <c r="AC29" s="20">
        <f>[25]Novembro!$K$32</f>
        <v>7.4</v>
      </c>
      <c r="AD29" s="20">
        <f>[25]Novembro!$K$33</f>
        <v>10.199999999999999</v>
      </c>
      <c r="AE29" s="20">
        <f>[25]Novembro!$K$34</f>
        <v>0</v>
      </c>
      <c r="AF29" s="36">
        <f t="shared" si="1"/>
        <v>130</v>
      </c>
      <c r="AG29" s="37">
        <f t="shared" si="2"/>
        <v>52.399999999999991</v>
      </c>
      <c r="AH29" s="30">
        <f t="shared" si="3"/>
        <v>23</v>
      </c>
    </row>
    <row r="30" spans="1:35" ht="17.100000000000001" customHeight="1" x14ac:dyDescent="0.2">
      <c r="A30" s="16" t="s">
        <v>31</v>
      </c>
      <c r="B30" s="20">
        <f>[26]Novembro!$K$5</f>
        <v>28.799999999999997</v>
      </c>
      <c r="C30" s="20">
        <f>[26]Novembro!$K$6</f>
        <v>0.2</v>
      </c>
      <c r="D30" s="20">
        <f>[26]Novembro!$K$7</f>
        <v>50.400000000000006</v>
      </c>
      <c r="E30" s="20">
        <f>[26]Novembro!$K$8</f>
        <v>0</v>
      </c>
      <c r="F30" s="20">
        <f>[26]Novembro!$K$9</f>
        <v>0</v>
      </c>
      <c r="G30" s="20">
        <f>[26]Novembro!$K$10</f>
        <v>0</v>
      </c>
      <c r="H30" s="20">
        <f>[26]Novembro!$K$11</f>
        <v>0</v>
      </c>
      <c r="I30" s="20">
        <f>[26]Novembro!$K$12</f>
        <v>0</v>
      </c>
      <c r="J30" s="20">
        <f>[26]Novembro!$K$13</f>
        <v>0</v>
      </c>
      <c r="K30" s="20">
        <f>[26]Novembro!$K$14</f>
        <v>0</v>
      </c>
      <c r="L30" s="20">
        <f>[26]Novembro!$K$15</f>
        <v>0</v>
      </c>
      <c r="M30" s="20">
        <f>[26]Novembro!$K$16</f>
        <v>0</v>
      </c>
      <c r="N30" s="20">
        <f>[26]Novembro!$K$17</f>
        <v>0</v>
      </c>
      <c r="O30" s="20">
        <f>[26]Novembro!$K$18</f>
        <v>0</v>
      </c>
      <c r="P30" s="20">
        <f>[26]Novembro!$K$19</f>
        <v>0</v>
      </c>
      <c r="Q30" s="20">
        <f>[26]Novembro!$K$20</f>
        <v>2.8</v>
      </c>
      <c r="R30" s="20">
        <f>[26]Novembro!$K$21</f>
        <v>0</v>
      </c>
      <c r="S30" s="20">
        <f>[26]Novembro!$K$22</f>
        <v>29</v>
      </c>
      <c r="T30" s="20">
        <f>[26]Novembro!$K$23</f>
        <v>0.8</v>
      </c>
      <c r="U30" s="20">
        <f>[26]Novembro!$K$24</f>
        <v>7.8000000000000007</v>
      </c>
      <c r="V30" s="20">
        <f>[26]Novembro!$K$25</f>
        <v>11.2</v>
      </c>
      <c r="W30" s="20">
        <f>[26]Novembro!$K$26</f>
        <v>27</v>
      </c>
      <c r="X30" s="20">
        <f>[26]Novembro!$K$27</f>
        <v>0</v>
      </c>
      <c r="Y30" s="20">
        <f>[26]Novembro!$K$28</f>
        <v>0</v>
      </c>
      <c r="Z30" s="20">
        <f>[26]Novembro!$K$29</f>
        <v>0</v>
      </c>
      <c r="AA30" s="20">
        <f>[26]Novembro!$K$30</f>
        <v>0</v>
      </c>
      <c r="AB30" s="20">
        <f>[26]Novembro!$K$31</f>
        <v>0</v>
      </c>
      <c r="AC30" s="20">
        <f>[26]Novembro!$K$32</f>
        <v>0</v>
      </c>
      <c r="AD30" s="20">
        <f>[26]Novembro!$K$33</f>
        <v>0</v>
      </c>
      <c r="AE30" s="20">
        <f>[26]Novembro!$K$34</f>
        <v>6</v>
      </c>
      <c r="AF30" s="36">
        <f t="shared" si="1"/>
        <v>164</v>
      </c>
      <c r="AG30" s="37">
        <f t="shared" si="2"/>
        <v>50.400000000000006</v>
      </c>
      <c r="AH30" s="30">
        <f t="shared" si="3"/>
        <v>20</v>
      </c>
    </row>
    <row r="31" spans="1:35" ht="17.100000000000001" customHeight="1" x14ac:dyDescent="0.2">
      <c r="A31" s="16" t="s">
        <v>51</v>
      </c>
      <c r="B31" s="20">
        <f>[27]Novembro!$K$5</f>
        <v>4.8000000000000007</v>
      </c>
      <c r="C31" s="20">
        <f>[27]Novembro!$K$6</f>
        <v>8</v>
      </c>
      <c r="D31" s="20">
        <f>[27]Novembro!$K$7</f>
        <v>0.2</v>
      </c>
      <c r="E31" s="20">
        <f>[27]Novembro!$K$8</f>
        <v>2</v>
      </c>
      <c r="F31" s="20">
        <f>[27]Novembro!$K$9</f>
        <v>0</v>
      </c>
      <c r="G31" s="20">
        <f>[27]Novembro!$K$10</f>
        <v>13.399999999999999</v>
      </c>
      <c r="H31" s="20">
        <f>[27]Novembro!$K$11</f>
        <v>0</v>
      </c>
      <c r="I31" s="20">
        <f>[27]Novembro!$K$12</f>
        <v>0</v>
      </c>
      <c r="J31" s="20">
        <f>[27]Novembro!$K$13</f>
        <v>0</v>
      </c>
      <c r="K31" s="20">
        <f>[27]Novembro!$K$14</f>
        <v>0</v>
      </c>
      <c r="L31" s="20">
        <f>[27]Novembro!$K$15</f>
        <v>25.200000000000003</v>
      </c>
      <c r="M31" s="20">
        <f>[27]Novembro!$K$16</f>
        <v>0.4</v>
      </c>
      <c r="N31" s="20">
        <f>[27]Novembro!$K$17</f>
        <v>0</v>
      </c>
      <c r="O31" s="20">
        <f>[27]Novembro!$K$18</f>
        <v>2.8000000000000003</v>
      </c>
      <c r="P31" s="20">
        <f>[27]Novembro!$K$19</f>
        <v>45.000000000000007</v>
      </c>
      <c r="Q31" s="20">
        <f>[27]Novembro!$K$20</f>
        <v>1</v>
      </c>
      <c r="R31" s="20">
        <f>[27]Novembro!$K$21</f>
        <v>0</v>
      </c>
      <c r="S31" s="20">
        <f>[27]Novembro!$K$22</f>
        <v>0</v>
      </c>
      <c r="T31" s="20">
        <f>[27]Novembro!$K$23</f>
        <v>0</v>
      </c>
      <c r="U31" s="20">
        <f>[27]Novembro!$K$24</f>
        <v>19</v>
      </c>
      <c r="V31" s="20">
        <f>[27]Novembro!$K$25</f>
        <v>2.8</v>
      </c>
      <c r="W31" s="20">
        <f>[27]Novembro!$K$26</f>
        <v>0.2</v>
      </c>
      <c r="X31" s="20">
        <f>[27]Novembro!$K$27</f>
        <v>7.2</v>
      </c>
      <c r="Y31" s="20">
        <f>[27]Novembro!$K$28</f>
        <v>11.000000000000002</v>
      </c>
      <c r="Z31" s="20">
        <f>[27]Novembro!$K$29</f>
        <v>4</v>
      </c>
      <c r="AA31" s="20">
        <f>[27]Novembro!$K$30</f>
        <v>0.4</v>
      </c>
      <c r="AB31" s="20">
        <f>[27]Novembro!$K$31</f>
        <v>0</v>
      </c>
      <c r="AC31" s="20">
        <f>[27]Novembro!$K$32</f>
        <v>0</v>
      </c>
      <c r="AD31" s="20">
        <f>[27]Novembro!$K$33</f>
        <v>23</v>
      </c>
      <c r="AE31" s="20">
        <f>[27]Novembro!$K$34</f>
        <v>9.6</v>
      </c>
      <c r="AF31" s="36">
        <f t="shared" si="1"/>
        <v>180</v>
      </c>
      <c r="AG31" s="37">
        <f>MAX(B31:AE31)</f>
        <v>45.000000000000007</v>
      </c>
      <c r="AH31" s="30">
        <f t="shared" si="3"/>
        <v>11</v>
      </c>
      <c r="AI31" s="29" t="s">
        <v>52</v>
      </c>
    </row>
    <row r="32" spans="1:35" ht="17.100000000000001" customHeight="1" x14ac:dyDescent="0.2">
      <c r="A32" s="16" t="s">
        <v>20</v>
      </c>
      <c r="B32" s="18">
        <f>[28]Novembro!$K$5</f>
        <v>0</v>
      </c>
      <c r="C32" s="18">
        <f>[28]Novembro!$K$6</f>
        <v>0</v>
      </c>
      <c r="D32" s="18">
        <f>[28]Novembro!$K$7</f>
        <v>48.400000000000006</v>
      </c>
      <c r="E32" s="18">
        <f>[28]Novembro!$K$8</f>
        <v>4</v>
      </c>
      <c r="F32" s="18">
        <f>[28]Novembro!$K$9</f>
        <v>0</v>
      </c>
      <c r="G32" s="18">
        <f>[28]Novembro!$K$10</f>
        <v>0</v>
      </c>
      <c r="H32" s="18">
        <f>[28]Novembro!$K$11</f>
        <v>0</v>
      </c>
      <c r="I32" s="18">
        <f>[28]Novembro!$K$12</f>
        <v>0</v>
      </c>
      <c r="J32" s="18">
        <f>[28]Novembro!$K$13</f>
        <v>0</v>
      </c>
      <c r="K32" s="18">
        <f>[28]Novembro!$K$14</f>
        <v>0</v>
      </c>
      <c r="L32" s="18">
        <f>[28]Novembro!$K$15</f>
        <v>13.6</v>
      </c>
      <c r="M32" s="18">
        <f>[28]Novembro!$K$16</f>
        <v>0</v>
      </c>
      <c r="N32" s="18">
        <f>[28]Novembro!$K$17</f>
        <v>0</v>
      </c>
      <c r="O32" s="18">
        <f>[28]Novembro!$K$18</f>
        <v>0</v>
      </c>
      <c r="P32" s="18">
        <f>[28]Novembro!$K$19</f>
        <v>0</v>
      </c>
      <c r="Q32" s="18">
        <f>[28]Novembro!$K$20</f>
        <v>0</v>
      </c>
      <c r="R32" s="18">
        <f>[28]Novembro!$K$21</f>
        <v>0</v>
      </c>
      <c r="S32" s="18">
        <f>[28]Novembro!$K$22</f>
        <v>0</v>
      </c>
      <c r="T32" s="18">
        <f>[28]Novembro!$K$23</f>
        <v>0</v>
      </c>
      <c r="U32" s="18">
        <f>[28]Novembro!$K$24</f>
        <v>7.2</v>
      </c>
      <c r="V32" s="18">
        <f>[28]Novembro!$K$25</f>
        <v>0.2</v>
      </c>
      <c r="W32" s="18">
        <f>[28]Novembro!$K$26</f>
        <v>9.7999999999999989</v>
      </c>
      <c r="X32" s="18">
        <f>[28]Novembro!$K$27</f>
        <v>0</v>
      </c>
      <c r="Y32" s="18">
        <f>[28]Novembro!$K$28</f>
        <v>14.8</v>
      </c>
      <c r="Z32" s="18">
        <f>[28]Novembro!$K$29</f>
        <v>1.5999999999999999</v>
      </c>
      <c r="AA32" s="18">
        <f>[28]Novembro!$K$30</f>
        <v>0</v>
      </c>
      <c r="AB32" s="18">
        <f>[28]Novembro!$K$31</f>
        <v>0</v>
      </c>
      <c r="AC32" s="18">
        <f>[28]Novembro!$K$32</f>
        <v>0</v>
      </c>
      <c r="AD32" s="18">
        <f>[28]Novembro!$K$33</f>
        <v>7.6</v>
      </c>
      <c r="AE32" s="18">
        <f>[28]Novembro!$K$34</f>
        <v>0.4</v>
      </c>
      <c r="AF32" s="36">
        <f t="shared" si="1"/>
        <v>107.6</v>
      </c>
      <c r="AG32" s="37">
        <f>MAX(B32:AE32)</f>
        <v>48.400000000000006</v>
      </c>
      <c r="AH32" s="30">
        <f t="shared" si="3"/>
        <v>20</v>
      </c>
    </row>
    <row r="33" spans="1:34" s="5" customFormat="1" ht="17.100000000000001" customHeight="1" x14ac:dyDescent="0.2">
      <c r="A33" s="43" t="s">
        <v>33</v>
      </c>
      <c r="B33" s="44">
        <f t="shared" ref="B33:AG33" si="5">MAX(B5:B32)</f>
        <v>42.400000000000006</v>
      </c>
      <c r="C33" s="44">
        <f t="shared" si="5"/>
        <v>36.800000000000011</v>
      </c>
      <c r="D33" s="44">
        <f t="shared" si="5"/>
        <v>101</v>
      </c>
      <c r="E33" s="44">
        <f t="shared" si="5"/>
        <v>13.000000000000002</v>
      </c>
      <c r="F33" s="44">
        <f t="shared" si="5"/>
        <v>5.8</v>
      </c>
      <c r="G33" s="44">
        <f t="shared" si="5"/>
        <v>13.399999999999999</v>
      </c>
      <c r="H33" s="44">
        <f t="shared" si="5"/>
        <v>2.4000000000000004</v>
      </c>
      <c r="I33" s="44">
        <f t="shared" si="5"/>
        <v>0.4</v>
      </c>
      <c r="J33" s="44">
        <f t="shared" si="5"/>
        <v>0.4</v>
      </c>
      <c r="K33" s="44">
        <f t="shared" si="5"/>
        <v>2.6</v>
      </c>
      <c r="L33" s="44">
        <f t="shared" si="5"/>
        <v>25.200000000000003</v>
      </c>
      <c r="M33" s="44">
        <f t="shared" si="5"/>
        <v>49.2</v>
      </c>
      <c r="N33" s="44">
        <f t="shared" si="5"/>
        <v>2.6</v>
      </c>
      <c r="O33" s="44">
        <f t="shared" si="5"/>
        <v>26.8</v>
      </c>
      <c r="P33" s="44">
        <f t="shared" si="5"/>
        <v>45.000000000000007</v>
      </c>
      <c r="Q33" s="44">
        <f t="shared" si="5"/>
        <v>69.800000000000011</v>
      </c>
      <c r="R33" s="44">
        <f t="shared" si="5"/>
        <v>7.4</v>
      </c>
      <c r="S33" s="44">
        <f t="shared" si="5"/>
        <v>29</v>
      </c>
      <c r="T33" s="44">
        <f t="shared" si="5"/>
        <v>9.1999999999999993</v>
      </c>
      <c r="U33" s="44">
        <f t="shared" si="5"/>
        <v>123.80000000000001</v>
      </c>
      <c r="V33" s="44">
        <f t="shared" si="5"/>
        <v>67.2</v>
      </c>
      <c r="W33" s="44">
        <f t="shared" si="5"/>
        <v>27</v>
      </c>
      <c r="X33" s="44">
        <f t="shared" si="5"/>
        <v>19</v>
      </c>
      <c r="Y33" s="44">
        <f t="shared" si="5"/>
        <v>19.399999999999999</v>
      </c>
      <c r="Z33" s="44">
        <f t="shared" si="5"/>
        <v>18</v>
      </c>
      <c r="AA33" s="44">
        <f t="shared" si="5"/>
        <v>4.6000000000000005</v>
      </c>
      <c r="AB33" s="44">
        <f t="shared" si="5"/>
        <v>12.6</v>
      </c>
      <c r="AC33" s="44">
        <f t="shared" si="5"/>
        <v>32.4</v>
      </c>
      <c r="AD33" s="44">
        <f t="shared" si="5"/>
        <v>44</v>
      </c>
      <c r="AE33" s="44">
        <f t="shared" si="5"/>
        <v>14.399999999999999</v>
      </c>
      <c r="AF33" s="35">
        <f t="shared" si="5"/>
        <v>267.19999999999993</v>
      </c>
      <c r="AG33" s="53">
        <f t="shared" si="5"/>
        <v>123.80000000000001</v>
      </c>
      <c r="AH33" s="28"/>
    </row>
    <row r="34" spans="1:34" s="12" customFormat="1" x14ac:dyDescent="0.2">
      <c r="A34" s="42" t="s">
        <v>36</v>
      </c>
      <c r="B34" s="33">
        <f t="shared" ref="B34:AF34" si="6">SUM(B5:B32)</f>
        <v>180.60000000000002</v>
      </c>
      <c r="C34" s="33">
        <f t="shared" si="6"/>
        <v>203.4</v>
      </c>
      <c r="D34" s="33">
        <f t="shared" si="6"/>
        <v>576.6</v>
      </c>
      <c r="E34" s="33">
        <f t="shared" si="6"/>
        <v>45.400000000000006</v>
      </c>
      <c r="F34" s="33">
        <f t="shared" si="6"/>
        <v>9.8000000000000007</v>
      </c>
      <c r="G34" s="33">
        <f t="shared" si="6"/>
        <v>31.199999999999996</v>
      </c>
      <c r="H34" s="33">
        <f t="shared" si="6"/>
        <v>4.6000000000000005</v>
      </c>
      <c r="I34" s="33">
        <f t="shared" si="6"/>
        <v>0.4</v>
      </c>
      <c r="J34" s="33">
        <f t="shared" si="6"/>
        <v>0.4</v>
      </c>
      <c r="K34" s="33">
        <f t="shared" si="6"/>
        <v>2.8000000000000003</v>
      </c>
      <c r="L34" s="33">
        <f t="shared" si="6"/>
        <v>71.2</v>
      </c>
      <c r="M34" s="33">
        <f t="shared" si="6"/>
        <v>102.80000000000003</v>
      </c>
      <c r="N34" s="33">
        <f t="shared" si="6"/>
        <v>3.4000000000000004</v>
      </c>
      <c r="O34" s="33">
        <f t="shared" si="6"/>
        <v>30</v>
      </c>
      <c r="P34" s="33">
        <f t="shared" si="6"/>
        <v>49.800000000000004</v>
      </c>
      <c r="Q34" s="33">
        <f t="shared" si="6"/>
        <v>464</v>
      </c>
      <c r="R34" s="33">
        <f t="shared" si="6"/>
        <v>15.8</v>
      </c>
      <c r="S34" s="33">
        <f t="shared" si="6"/>
        <v>47.599999999999994</v>
      </c>
      <c r="T34" s="33">
        <f t="shared" si="6"/>
        <v>39.79999999999999</v>
      </c>
      <c r="U34" s="33">
        <f t="shared" si="6"/>
        <v>695.2</v>
      </c>
      <c r="V34" s="33">
        <f t="shared" si="6"/>
        <v>396.4</v>
      </c>
      <c r="W34" s="33">
        <f t="shared" si="6"/>
        <v>120</v>
      </c>
      <c r="X34" s="33">
        <f t="shared" si="6"/>
        <v>35.6</v>
      </c>
      <c r="Y34" s="33">
        <f t="shared" si="6"/>
        <v>70.8</v>
      </c>
      <c r="Z34" s="33">
        <f t="shared" si="6"/>
        <v>33.800000000000004</v>
      </c>
      <c r="AA34" s="33">
        <f t="shared" si="6"/>
        <v>10.200000000000001</v>
      </c>
      <c r="AB34" s="33">
        <f t="shared" si="6"/>
        <v>12.6</v>
      </c>
      <c r="AC34" s="33">
        <f t="shared" si="6"/>
        <v>39.799999999999997</v>
      </c>
      <c r="AD34" s="33">
        <f t="shared" si="6"/>
        <v>179.59999999999997</v>
      </c>
      <c r="AE34" s="33">
        <f t="shared" si="6"/>
        <v>55.400000000000006</v>
      </c>
      <c r="AF34" s="36">
        <f t="shared" si="6"/>
        <v>3529</v>
      </c>
      <c r="AG34" s="45"/>
      <c r="AH34" s="28"/>
    </row>
    <row r="36" spans="1:34" x14ac:dyDescent="0.2">
      <c r="C36" s="46"/>
      <c r="D36" s="46" t="s">
        <v>55</v>
      </c>
      <c r="E36" s="46"/>
      <c r="F36" s="46"/>
      <c r="G36" s="46"/>
      <c r="N36" s="2" t="s">
        <v>56</v>
      </c>
      <c r="Y36" s="2" t="s">
        <v>58</v>
      </c>
    </row>
    <row r="37" spans="1:34" x14ac:dyDescent="0.2">
      <c r="K37" s="9"/>
      <c r="L37" s="9"/>
      <c r="M37" s="9"/>
      <c r="N37" s="9" t="s">
        <v>57</v>
      </c>
      <c r="O37" s="9"/>
      <c r="P37" s="9"/>
      <c r="Q37" s="9"/>
      <c r="Y37" s="47" t="s">
        <v>59</v>
      </c>
      <c r="Z37" s="47"/>
      <c r="AA37" s="47"/>
    </row>
    <row r="40" spans="1:34" x14ac:dyDescent="0.2">
      <c r="S40" s="2" t="s">
        <v>52</v>
      </c>
    </row>
    <row r="41" spans="1:34" x14ac:dyDescent="0.2">
      <c r="AF41" s="9" t="s">
        <v>52</v>
      </c>
    </row>
    <row r="43" spans="1:34" x14ac:dyDescent="0.2">
      <c r="AA43" s="2" t="s">
        <v>52</v>
      </c>
    </row>
  </sheetData>
  <mergeCells count="33"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E3:AE4"/>
    <mergeCell ref="S3:S4"/>
    <mergeCell ref="R3:R4"/>
    <mergeCell ref="Q3:Q4"/>
    <mergeCell ref="M3:M4"/>
    <mergeCell ref="N3:N4"/>
    <mergeCell ref="O3:O4"/>
    <mergeCell ref="AA3:AA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>
      <selection activeCell="B2" sqref="B2:AG2"/>
    </sheetView>
  </sheetViews>
  <sheetFormatPr defaultRowHeight="12.75" x14ac:dyDescent="0.2"/>
  <cols>
    <col min="1" max="1" width="19.140625" style="2" bestFit="1" customWidth="1"/>
    <col min="2" max="3" width="5.42578125" style="2" bestFit="1" customWidth="1"/>
    <col min="4" max="4" width="6.140625" style="2" customWidth="1"/>
    <col min="5" max="31" width="5.42578125" style="2" bestFit="1" customWidth="1"/>
    <col min="32" max="32" width="7.5703125" style="9" bestFit="1" customWidth="1"/>
    <col min="33" max="33" width="7.28515625" style="13" bestFit="1" customWidth="1"/>
  </cols>
  <sheetData>
    <row r="1" spans="1:33" ht="20.100000000000001" customHeight="1" x14ac:dyDescent="0.2">
      <c r="A1" s="58" t="s">
        <v>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20.100000000000001" customHeight="1" x14ac:dyDescent="0.2">
      <c r="A2" s="56" t="s">
        <v>21</v>
      </c>
      <c r="B2" s="54" t="s">
        <v>60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1:33" s="4" customFormat="1" ht="20.100000000000001" customHeight="1" x14ac:dyDescent="0.2">
      <c r="A3" s="56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34" t="s">
        <v>41</v>
      </c>
      <c r="AG3" s="39" t="s">
        <v>40</v>
      </c>
    </row>
    <row r="4" spans="1:33" s="5" customFormat="1" ht="20.100000000000001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34" t="s">
        <v>39</v>
      </c>
      <c r="AG4" s="39" t="s">
        <v>39</v>
      </c>
    </row>
    <row r="5" spans="1:33" s="5" customFormat="1" ht="20.100000000000001" customHeight="1" x14ac:dyDescent="0.2">
      <c r="A5" s="16" t="s">
        <v>47</v>
      </c>
      <c r="B5" s="25">
        <f>[1]Novembro!$C$5</f>
        <v>34.6</v>
      </c>
      <c r="C5" s="25">
        <f>[1]Novembro!$C$6</f>
        <v>32.4</v>
      </c>
      <c r="D5" s="25">
        <f>[1]Novembro!$C$7</f>
        <v>32.700000000000003</v>
      </c>
      <c r="E5" s="25">
        <f>[1]Novembro!$C$8</f>
        <v>28.8</v>
      </c>
      <c r="F5" s="25">
        <f>[1]Novembro!$C$9</f>
        <v>28.9</v>
      </c>
      <c r="G5" s="25">
        <f>[1]Novembro!$C$10</f>
        <v>30.7</v>
      </c>
      <c r="H5" s="25">
        <f>[1]Novembro!$C$11</f>
        <v>31.4</v>
      </c>
      <c r="I5" s="25">
        <f>[1]Novembro!$C$12</f>
        <v>34.5</v>
      </c>
      <c r="J5" s="25">
        <f>[1]Novembro!$C$13</f>
        <v>38.5</v>
      </c>
      <c r="K5" s="25">
        <f>[1]Novembro!$C$14</f>
        <v>37.9</v>
      </c>
      <c r="L5" s="25">
        <f>[1]Novembro!$C$15</f>
        <v>38.6</v>
      </c>
      <c r="M5" s="25">
        <f>[1]Novembro!$C$16</f>
        <v>30.6</v>
      </c>
      <c r="N5" s="25">
        <f>[1]Novembro!$C$17</f>
        <v>34.799999999999997</v>
      </c>
      <c r="O5" s="25">
        <f>[1]Novembro!$C$18</f>
        <v>35.4</v>
      </c>
      <c r="P5" s="25">
        <f>[1]Novembro!$C$19</f>
        <v>37.799999999999997</v>
      </c>
      <c r="Q5" s="25">
        <f>[1]Novembro!$C$20</f>
        <v>28.1</v>
      </c>
      <c r="R5" s="25">
        <f>[1]Novembro!$C$21</f>
        <v>33</v>
      </c>
      <c r="S5" s="25">
        <f>[1]Novembro!$C$22</f>
        <v>35.1</v>
      </c>
      <c r="T5" s="25">
        <f>[1]Novembro!$C$23</f>
        <v>34.700000000000003</v>
      </c>
      <c r="U5" s="25">
        <f>[1]Novembro!$C$24</f>
        <v>35.1</v>
      </c>
      <c r="V5" s="25">
        <f>[1]Novembro!$C$25</f>
        <v>32.5</v>
      </c>
      <c r="W5" s="25">
        <f>[1]Novembro!$C$26</f>
        <v>31.7</v>
      </c>
      <c r="X5" s="25">
        <f>[1]Novembro!$C$27</f>
        <v>30.9</v>
      </c>
      <c r="Y5" s="25">
        <f>[1]Novembro!$C$28</f>
        <v>33.200000000000003</v>
      </c>
      <c r="Z5" s="25">
        <f>[1]Novembro!$C$29</f>
        <v>34.200000000000003</v>
      </c>
      <c r="AA5" s="25">
        <f>[1]Novembro!$C$30</f>
        <v>34.5</v>
      </c>
      <c r="AB5" s="25">
        <f>[1]Novembro!$C$31</f>
        <v>35.799999999999997</v>
      </c>
      <c r="AC5" s="25">
        <f>[1]Novembro!$C$32</f>
        <v>38.200000000000003</v>
      </c>
      <c r="AD5" s="25">
        <f>[1]Novembro!$C$33</f>
        <v>39.6</v>
      </c>
      <c r="AE5" s="25">
        <f>[1]Novembro!$C$34</f>
        <v>35.9</v>
      </c>
      <c r="AF5" s="35">
        <f t="shared" ref="AF5:AF13" si="1">MAX(B5:AE5)</f>
        <v>39.6</v>
      </c>
      <c r="AG5" s="40">
        <f t="shared" ref="AG5:AG13" si="2">AVERAGE(B5:AE5)</f>
        <v>34.003333333333345</v>
      </c>
    </row>
    <row r="6" spans="1:33" ht="17.100000000000001" customHeight="1" x14ac:dyDescent="0.2">
      <c r="A6" s="16" t="s">
        <v>0</v>
      </c>
      <c r="B6" s="18">
        <f>[2]Novembro!$C$5</f>
        <v>32.799999999999997</v>
      </c>
      <c r="C6" s="18">
        <f>[2]Novembro!$C$6</f>
        <v>31.1</v>
      </c>
      <c r="D6" s="18">
        <f>[2]Novembro!$C$7</f>
        <v>23.8</v>
      </c>
      <c r="E6" s="18">
        <f>[2]Novembro!$C$8</f>
        <v>27.5</v>
      </c>
      <c r="F6" s="18">
        <f>[2]Novembro!$C$9</f>
        <v>30.3</v>
      </c>
      <c r="G6" s="18">
        <f>[2]Novembro!$C$10</f>
        <v>29.2</v>
      </c>
      <c r="H6" s="18">
        <f>[2]Novembro!$C$11</f>
        <v>30.3</v>
      </c>
      <c r="I6" s="18">
        <f>[2]Novembro!$C$12</f>
        <v>33.200000000000003</v>
      </c>
      <c r="J6" s="18">
        <f>[2]Novembro!$C$13</f>
        <v>36.4</v>
      </c>
      <c r="K6" s="18">
        <f>[2]Novembro!$C$14</f>
        <v>36.6</v>
      </c>
      <c r="L6" s="18">
        <f>[2]Novembro!$C$15</f>
        <v>34.200000000000003</v>
      </c>
      <c r="M6" s="18">
        <f>[2]Novembro!$C$16</f>
        <v>31.1</v>
      </c>
      <c r="N6" s="18">
        <f>[2]Novembro!$C$17</f>
        <v>32.799999999999997</v>
      </c>
      <c r="O6" s="18">
        <f>[2]Novembro!$C$18</f>
        <v>34</v>
      </c>
      <c r="P6" s="18">
        <f>[2]Novembro!$C$19</f>
        <v>37.299999999999997</v>
      </c>
      <c r="Q6" s="18">
        <f>[2]Novembro!$C$20</f>
        <v>28</v>
      </c>
      <c r="R6" s="18">
        <f>[2]Novembro!$C$21</f>
        <v>32.5</v>
      </c>
      <c r="S6" s="18">
        <f>[2]Novembro!$C$22</f>
        <v>33.200000000000003</v>
      </c>
      <c r="T6" s="18">
        <f>[2]Novembro!$C$23</f>
        <v>34</v>
      </c>
      <c r="U6" s="18">
        <f>[2]Novembro!$C$24</f>
        <v>29</v>
      </c>
      <c r="V6" s="18">
        <f>[2]Novembro!$C$25</f>
        <v>28.1</v>
      </c>
      <c r="W6" s="18">
        <f>[2]Novembro!$C$26</f>
        <v>31.8</v>
      </c>
      <c r="X6" s="18">
        <f>[2]Novembro!$C$27</f>
        <v>28.6</v>
      </c>
      <c r="Y6" s="18">
        <f>[2]Novembro!$C$28</f>
        <v>30.6</v>
      </c>
      <c r="Z6" s="18">
        <f>[2]Novembro!$C$29</f>
        <v>32.299999999999997</v>
      </c>
      <c r="AA6" s="18">
        <f>[2]Novembro!$C$30</f>
        <v>33.200000000000003</v>
      </c>
      <c r="AB6" s="18">
        <f>[2]Novembro!$C$31</f>
        <v>35</v>
      </c>
      <c r="AC6" s="18">
        <f>[2]Novembro!$C$32</f>
        <v>35.799999999999997</v>
      </c>
      <c r="AD6" s="18">
        <f>[2]Novembro!$C$33</f>
        <v>33.200000000000003</v>
      </c>
      <c r="AE6" s="18">
        <f>[2]Novembro!$C$34</f>
        <v>32</v>
      </c>
      <c r="AF6" s="36">
        <f t="shared" si="1"/>
        <v>37.299999999999997</v>
      </c>
      <c r="AG6" s="37">
        <f t="shared" si="2"/>
        <v>31.930000000000003</v>
      </c>
    </row>
    <row r="7" spans="1:33" ht="17.100000000000001" customHeight="1" x14ac:dyDescent="0.2">
      <c r="A7" s="16" t="s">
        <v>1</v>
      </c>
      <c r="B7" s="18">
        <f>[3]Novembro!$C$5</f>
        <v>34.9</v>
      </c>
      <c r="C7" s="18">
        <f>[3]Novembro!$C$6</f>
        <v>33.299999999999997</v>
      </c>
      <c r="D7" s="18">
        <f>[3]Novembro!$C$7</f>
        <v>30.6</v>
      </c>
      <c r="E7" s="18">
        <f>[3]Novembro!$C$8</f>
        <v>30.5</v>
      </c>
      <c r="F7" s="18">
        <f>[3]Novembro!$C$9</f>
        <v>32</v>
      </c>
      <c r="G7" s="18">
        <f>[3]Novembro!$C$10</f>
        <v>32.1</v>
      </c>
      <c r="H7" s="18">
        <f>[3]Novembro!$C$11</f>
        <v>30.3</v>
      </c>
      <c r="I7" s="18">
        <f>[3]Novembro!$C$12</f>
        <v>35.299999999999997</v>
      </c>
      <c r="J7" s="18">
        <f>[3]Novembro!$C$13</f>
        <v>36.6</v>
      </c>
      <c r="K7" s="18">
        <f>[3]Novembro!$C$14</f>
        <v>37.200000000000003</v>
      </c>
      <c r="L7" s="18">
        <f>[3]Novembro!$C$15</f>
        <v>37.9</v>
      </c>
      <c r="M7" s="18">
        <f>[3]Novembro!$C$16</f>
        <v>33.5</v>
      </c>
      <c r="N7" s="18">
        <f>[3]Novembro!$C$17</f>
        <v>35.200000000000003</v>
      </c>
      <c r="O7" s="18">
        <f>[3]Novembro!$C$18</f>
        <v>39.299999999999997</v>
      </c>
      <c r="P7" s="18">
        <f>[3]Novembro!$C$19</f>
        <v>39</v>
      </c>
      <c r="Q7" s="18">
        <f>[3]Novembro!$C$20</f>
        <v>31.7</v>
      </c>
      <c r="R7" s="18">
        <f>[3]Novembro!$C$21</f>
        <v>33.200000000000003</v>
      </c>
      <c r="S7" s="18">
        <f>[3]Novembro!$C$22</f>
        <v>35.1</v>
      </c>
      <c r="T7" s="18">
        <f>[3]Novembro!$C$23</f>
        <v>35.5</v>
      </c>
      <c r="U7" s="18">
        <f>[3]Novembro!$C$24</f>
        <v>29.8</v>
      </c>
      <c r="V7" s="18">
        <f>[3]Novembro!$C$25</f>
        <v>31.8</v>
      </c>
      <c r="W7" s="18">
        <f>[3]Novembro!$C$26</f>
        <v>32.799999999999997</v>
      </c>
      <c r="X7" s="18">
        <f>[3]Novembro!$C$27</f>
        <v>32.799999999999997</v>
      </c>
      <c r="Y7" s="18">
        <f>[3]Novembro!$C$28</f>
        <v>34.1</v>
      </c>
      <c r="Z7" s="18">
        <f>[3]Novembro!$C$29</f>
        <v>34.4</v>
      </c>
      <c r="AA7" s="18">
        <f>[3]Novembro!$C$30</f>
        <v>34.9</v>
      </c>
      <c r="AB7" s="18">
        <f>[3]Novembro!$C$31</f>
        <v>36.6</v>
      </c>
      <c r="AC7" s="18">
        <f>[3]Novembro!$C$32</f>
        <v>37.4</v>
      </c>
      <c r="AD7" s="18">
        <f>[3]Novembro!$C$33</f>
        <v>37.4</v>
      </c>
      <c r="AE7" s="18">
        <f>[3]Novembro!$C$34</f>
        <v>36.4</v>
      </c>
      <c r="AF7" s="36">
        <f t="shared" si="1"/>
        <v>39.299999999999997</v>
      </c>
      <c r="AG7" s="37">
        <f t="shared" si="2"/>
        <v>34.386666666666663</v>
      </c>
    </row>
    <row r="8" spans="1:33" ht="17.100000000000001" customHeight="1" x14ac:dyDescent="0.2">
      <c r="A8" s="16" t="s">
        <v>53</v>
      </c>
      <c r="B8" s="18">
        <f>[4]Novembro!$C$5</f>
        <v>31.7</v>
      </c>
      <c r="C8" s="18">
        <f>[4]Novembro!$C$6</f>
        <v>32.1</v>
      </c>
      <c r="D8" s="18">
        <f>[4]Novembro!$C$7</f>
        <v>29.8</v>
      </c>
      <c r="E8" s="18">
        <f>[4]Novembro!$C$8</f>
        <v>29.4</v>
      </c>
      <c r="F8" s="18">
        <f>[4]Novembro!$C$9</f>
        <v>29</v>
      </c>
      <c r="G8" s="18">
        <f>[4]Novembro!$C$10</f>
        <v>27.3</v>
      </c>
      <c r="H8" s="18">
        <f>[4]Novembro!$C$11</f>
        <v>28.7</v>
      </c>
      <c r="I8" s="18">
        <f>[4]Novembro!$C$12</f>
        <v>31.3</v>
      </c>
      <c r="J8" s="18">
        <f>[4]Novembro!$C$13</f>
        <v>35.299999999999997</v>
      </c>
      <c r="K8" s="18">
        <f>[4]Novembro!$C$14</f>
        <v>35.9</v>
      </c>
      <c r="L8" s="18">
        <f>[4]Novembro!$C$15</f>
        <v>38</v>
      </c>
      <c r="M8" s="18">
        <f>[4]Novembro!$C$16</f>
        <v>29</v>
      </c>
      <c r="N8" s="18">
        <f>[4]Novembro!$C$17</f>
        <v>31.9</v>
      </c>
      <c r="O8" s="18">
        <f>[4]Novembro!$C$18</f>
        <v>32.4</v>
      </c>
      <c r="P8" s="18">
        <f>[4]Novembro!$C$19</f>
        <v>35.299999999999997</v>
      </c>
      <c r="Q8" s="18">
        <f>[4]Novembro!$C$20</f>
        <v>29.9</v>
      </c>
      <c r="R8" s="18">
        <f>[4]Novembro!$C$21</f>
        <v>31.9</v>
      </c>
      <c r="S8" s="18">
        <f>[4]Novembro!$C$22</f>
        <v>31.1</v>
      </c>
      <c r="T8" s="18">
        <f>[4]Novembro!$C$23</f>
        <v>35.6</v>
      </c>
      <c r="U8" s="18">
        <f>[4]Novembro!$C$24</f>
        <v>26.3</v>
      </c>
      <c r="V8" s="18">
        <f>[4]Novembro!$C$25</f>
        <v>30.1</v>
      </c>
      <c r="W8" s="18">
        <f>[4]Novembro!$C$26</f>
        <v>28.2</v>
      </c>
      <c r="X8" s="18">
        <f>[4]Novembro!$C$27</f>
        <v>28.5</v>
      </c>
      <c r="Y8" s="18">
        <f>[4]Novembro!$C$28</f>
        <v>29.3</v>
      </c>
      <c r="Z8" s="18">
        <f>[4]Novembro!$C$29</f>
        <v>31.1</v>
      </c>
      <c r="AA8" s="18">
        <f>[4]Novembro!$C$30</f>
        <v>31.7</v>
      </c>
      <c r="AB8" s="18">
        <f>[4]Novembro!$C$31</f>
        <v>32.700000000000003</v>
      </c>
      <c r="AC8" s="18">
        <f>[4]Novembro!$C$32</f>
        <v>35</v>
      </c>
      <c r="AD8" s="18">
        <f>[4]Novembro!$C$33</f>
        <v>35.9</v>
      </c>
      <c r="AE8" s="18">
        <f>[4]Novembro!$C$34</f>
        <v>32.299999999999997</v>
      </c>
      <c r="AF8" s="36">
        <f t="shared" ref="AF8" si="3">MAX(B8:AE8)</f>
        <v>38</v>
      </c>
      <c r="AG8" s="37">
        <f>AVERAGE(B8:AE8)</f>
        <v>31.556666666666668</v>
      </c>
    </row>
    <row r="9" spans="1:33" ht="17.100000000000001" customHeight="1" x14ac:dyDescent="0.2">
      <c r="A9" s="16" t="s">
        <v>48</v>
      </c>
      <c r="B9" s="18">
        <f>[5]Novembro!$C$5</f>
        <v>33.799999999999997</v>
      </c>
      <c r="C9" s="18">
        <f>[5]Novembro!$C$6</f>
        <v>32.299999999999997</v>
      </c>
      <c r="D9" s="18">
        <f>[5]Novembro!$C$7</f>
        <v>23.6</v>
      </c>
      <c r="E9" s="18">
        <f>[5]Novembro!$C$8</f>
        <v>28</v>
      </c>
      <c r="F9" s="18">
        <f>[5]Novembro!$C$9</f>
        <v>31.8</v>
      </c>
      <c r="G9" s="18">
        <f>[5]Novembro!$C$10</f>
        <v>32.799999999999997</v>
      </c>
      <c r="H9" s="18">
        <f>[5]Novembro!$C$11</f>
        <v>32.6</v>
      </c>
      <c r="I9" s="18">
        <f>[5]Novembro!$C$12</f>
        <v>35.700000000000003</v>
      </c>
      <c r="J9" s="18">
        <f>[5]Novembro!$C$13</f>
        <v>36.700000000000003</v>
      </c>
      <c r="K9" s="18">
        <f>[5]Novembro!$C$14</f>
        <v>36.9</v>
      </c>
      <c r="L9" s="18">
        <f>[5]Novembro!$C$15</f>
        <v>34.6</v>
      </c>
      <c r="M9" s="18">
        <f>[5]Novembro!$C$16</f>
        <v>31.2</v>
      </c>
      <c r="N9" s="18">
        <f>[5]Novembro!$C$17</f>
        <v>34.9</v>
      </c>
      <c r="O9" s="18">
        <f>[5]Novembro!$C$18</f>
        <v>36.9</v>
      </c>
      <c r="P9" s="18">
        <f>[5]Novembro!$C$19</f>
        <v>38.6</v>
      </c>
      <c r="Q9" s="18">
        <f>[5]Novembro!$C$20</f>
        <v>27</v>
      </c>
      <c r="R9" s="18">
        <f>[5]Novembro!$C$21</f>
        <v>32.4</v>
      </c>
      <c r="S9" s="18">
        <f>[5]Novembro!$C$22</f>
        <v>35.4</v>
      </c>
      <c r="T9" s="18">
        <f>[5]Novembro!$C$23</f>
        <v>35.200000000000003</v>
      </c>
      <c r="U9" s="18">
        <f>[5]Novembro!$C$24</f>
        <v>30.1</v>
      </c>
      <c r="V9" s="18">
        <f>[5]Novembro!$C$25</f>
        <v>29</v>
      </c>
      <c r="W9" s="18">
        <f>[5]Novembro!$C$26</f>
        <v>32.4</v>
      </c>
      <c r="X9" s="18">
        <f>[5]Novembro!$C$27</f>
        <v>33.1</v>
      </c>
      <c r="Y9" s="18">
        <f>[5]Novembro!$C$28</f>
        <v>34.1</v>
      </c>
      <c r="Z9" s="18">
        <f>[5]Novembro!$C$29</f>
        <v>34.200000000000003</v>
      </c>
      <c r="AA9" s="18">
        <f>[5]Novembro!$C$30</f>
        <v>36.4</v>
      </c>
      <c r="AB9" s="18">
        <f>[5]Novembro!$C$31</f>
        <v>36.700000000000003</v>
      </c>
      <c r="AC9" s="18">
        <f>[5]Novembro!$C$32</f>
        <v>37.6</v>
      </c>
      <c r="AD9" s="18">
        <f>[5]Novembro!$C$33</f>
        <v>36.9</v>
      </c>
      <c r="AE9" s="18">
        <f>[5]Novembro!$C$34</f>
        <v>35.799999999999997</v>
      </c>
      <c r="AF9" s="36">
        <f t="shared" si="1"/>
        <v>38.6</v>
      </c>
      <c r="AG9" s="37">
        <f t="shared" si="2"/>
        <v>33.556666666666665</v>
      </c>
    </row>
    <row r="10" spans="1:33" ht="17.100000000000001" customHeight="1" x14ac:dyDescent="0.2">
      <c r="A10" s="16" t="s">
        <v>2</v>
      </c>
      <c r="B10" s="18">
        <f>[6]Novembro!$C$5</f>
        <v>31.2</v>
      </c>
      <c r="C10" s="18">
        <f>[6]Novembro!$C$6</f>
        <v>30.5</v>
      </c>
      <c r="D10" s="18">
        <f>[6]Novembro!$C$7</f>
        <v>28.5</v>
      </c>
      <c r="E10" s="18">
        <f>[6]Novembro!$C$8</f>
        <v>28.1</v>
      </c>
      <c r="F10" s="18">
        <f>[6]Novembro!$C$9</f>
        <v>30.5</v>
      </c>
      <c r="G10" s="18">
        <f>[6]Novembro!$C$10</f>
        <v>29.5</v>
      </c>
      <c r="H10" s="18">
        <f>[6]Novembro!$C$11</f>
        <v>28.9</v>
      </c>
      <c r="I10" s="18">
        <f>[6]Novembro!$C$12</f>
        <v>32.700000000000003</v>
      </c>
      <c r="J10" s="18">
        <f>[6]Novembro!$C$13</f>
        <v>33.4</v>
      </c>
      <c r="K10" s="18">
        <f>[6]Novembro!$C$14</f>
        <v>34.299999999999997</v>
      </c>
      <c r="L10" s="18">
        <f>[6]Novembro!$C$15</f>
        <v>33.799999999999997</v>
      </c>
      <c r="M10" s="18">
        <f>[6]Novembro!$C$16</f>
        <v>28.5</v>
      </c>
      <c r="N10" s="18">
        <f>[6]Novembro!$C$17</f>
        <v>31.9</v>
      </c>
      <c r="O10" s="18">
        <f>[6]Novembro!$C$18</f>
        <v>33.9</v>
      </c>
      <c r="P10" s="18">
        <f>[6]Novembro!$C$19</f>
        <v>34.4</v>
      </c>
      <c r="Q10" s="18">
        <f>[6]Novembro!$C$20</f>
        <v>29</v>
      </c>
      <c r="R10" s="18">
        <f>[6]Novembro!$C$21</f>
        <v>30.5</v>
      </c>
      <c r="S10" s="18">
        <f>[6]Novembro!$C$22</f>
        <v>32.700000000000003</v>
      </c>
      <c r="T10" s="18">
        <f>[6]Novembro!$C$23</f>
        <v>32.200000000000003</v>
      </c>
      <c r="U10" s="18">
        <f>[6]Novembro!$C$24</f>
        <v>27.3</v>
      </c>
      <c r="V10" s="18">
        <f>[6]Novembro!$C$25</f>
        <v>29.8</v>
      </c>
      <c r="W10" s="18">
        <f>[6]Novembro!$C$26</f>
        <v>29.6</v>
      </c>
      <c r="X10" s="18">
        <f>[6]Novembro!$C$27</f>
        <v>30.5</v>
      </c>
      <c r="Y10" s="18">
        <f>[6]Novembro!$C$28</f>
        <v>32.700000000000003</v>
      </c>
      <c r="Z10" s="18">
        <f>[6]Novembro!$C$29</f>
        <v>31.8</v>
      </c>
      <c r="AA10" s="18">
        <f>[6]Novembro!$C$30</f>
        <v>32.6</v>
      </c>
      <c r="AB10" s="18">
        <f>[6]Novembro!$C$31</f>
        <v>33.299999999999997</v>
      </c>
      <c r="AC10" s="18">
        <f>[6]Novembro!$C$32</f>
        <v>34.9</v>
      </c>
      <c r="AD10" s="18">
        <f>[6]Novembro!$C$33</f>
        <v>34.5</v>
      </c>
      <c r="AE10" s="18">
        <f>[6]Novembro!$C$34</f>
        <v>32.4</v>
      </c>
      <c r="AF10" s="36">
        <f t="shared" si="1"/>
        <v>34.9</v>
      </c>
      <c r="AG10" s="37">
        <f t="shared" si="2"/>
        <v>31.463333333333328</v>
      </c>
    </row>
    <row r="11" spans="1:33" ht="17.100000000000001" customHeight="1" x14ac:dyDescent="0.2">
      <c r="A11" s="16" t="s">
        <v>3</v>
      </c>
      <c r="B11" s="18">
        <f>[7]Novembro!$C$5</f>
        <v>33.799999999999997</v>
      </c>
      <c r="C11" s="18">
        <f>[7]Novembro!$C$6</f>
        <v>33.200000000000003</v>
      </c>
      <c r="D11" s="18">
        <f>[7]Novembro!$C$7</f>
        <v>29.2</v>
      </c>
      <c r="E11" s="18">
        <f>[7]Novembro!$C$8</f>
        <v>28.4</v>
      </c>
      <c r="F11" s="18">
        <f>[7]Novembro!$C$9</f>
        <v>30.4</v>
      </c>
      <c r="G11" s="18">
        <f>[7]Novembro!$C$10</f>
        <v>30.3</v>
      </c>
      <c r="H11" s="18">
        <f>[7]Novembro!$C$11</f>
        <v>29.9</v>
      </c>
      <c r="I11" s="18">
        <f>[7]Novembro!$C$12</f>
        <v>32.799999999999997</v>
      </c>
      <c r="J11" s="18">
        <f>[7]Novembro!$C$13</f>
        <v>35.700000000000003</v>
      </c>
      <c r="K11" s="18">
        <f>[7]Novembro!$C$14</f>
        <v>33.4</v>
      </c>
      <c r="L11" s="18">
        <f>[7]Novembro!$C$15</f>
        <v>35.5</v>
      </c>
      <c r="M11" s="18">
        <f>[7]Novembro!$C$16</f>
        <v>33.200000000000003</v>
      </c>
      <c r="N11" s="18">
        <f>[7]Novembro!$C$17</f>
        <v>34.4</v>
      </c>
      <c r="O11" s="18">
        <f>[7]Novembro!$C$18</f>
        <v>33.799999999999997</v>
      </c>
      <c r="P11" s="18">
        <f>[7]Novembro!$C$19</f>
        <v>34.799999999999997</v>
      </c>
      <c r="Q11" s="18">
        <f>[7]Novembro!$C$20</f>
        <v>34.700000000000003</v>
      </c>
      <c r="R11" s="18">
        <f>[7]Novembro!$C$21</f>
        <v>33.299999999999997</v>
      </c>
      <c r="S11" s="18">
        <f>[7]Novembro!$C$22</f>
        <v>33</v>
      </c>
      <c r="T11" s="18">
        <f>[7]Novembro!$C$23</f>
        <v>33.200000000000003</v>
      </c>
      <c r="U11" s="18">
        <f>[7]Novembro!$C$24</f>
        <v>34.1</v>
      </c>
      <c r="V11" s="18">
        <f>[7]Novembro!$C$25</f>
        <v>32.799999999999997</v>
      </c>
      <c r="W11" s="18">
        <f>[7]Novembro!$C$26</f>
        <v>29.8</v>
      </c>
      <c r="X11" s="18">
        <f>[7]Novembro!$C$27</f>
        <v>31.3</v>
      </c>
      <c r="Y11" s="18">
        <f>[7]Novembro!$C$28</f>
        <v>29.7</v>
      </c>
      <c r="Z11" s="18">
        <f>[7]Novembro!$C$29</f>
        <v>26.5</v>
      </c>
      <c r="AA11" s="18">
        <f>[7]Novembro!$C$30</f>
        <v>31.5</v>
      </c>
      <c r="AB11" s="18">
        <f>[7]Novembro!$C$31</f>
        <v>34.200000000000003</v>
      </c>
      <c r="AC11" s="18">
        <f>[7]Novembro!$C$32</f>
        <v>35</v>
      </c>
      <c r="AD11" s="18">
        <f>[7]Novembro!$C$33</f>
        <v>35.5</v>
      </c>
      <c r="AE11" s="18">
        <f>[7]Novembro!$C$34</f>
        <v>32.4</v>
      </c>
      <c r="AF11" s="36">
        <f t="shared" si="1"/>
        <v>35.700000000000003</v>
      </c>
      <c r="AG11" s="37">
        <f t="shared" si="2"/>
        <v>32.526666666666664</v>
      </c>
    </row>
    <row r="12" spans="1:33" ht="17.100000000000001" customHeight="1" x14ac:dyDescent="0.2">
      <c r="A12" s="16" t="s">
        <v>4</v>
      </c>
      <c r="B12" s="18">
        <f>[8]Novembro!$C$5</f>
        <v>30.5</v>
      </c>
      <c r="C12" s="18">
        <f>[8]Novembro!$C$6</f>
        <v>29.9</v>
      </c>
      <c r="D12" s="18">
        <f>[8]Novembro!$C$7</f>
        <v>27.6</v>
      </c>
      <c r="E12" s="18">
        <f>[8]Novembro!$C$8</f>
        <v>25.8</v>
      </c>
      <c r="F12" s="18">
        <f>[8]Novembro!$C$9</f>
        <v>28.1</v>
      </c>
      <c r="G12" s="18">
        <f>[8]Novembro!$C$10</f>
        <v>27.9</v>
      </c>
      <c r="H12" s="18">
        <f>[8]Novembro!$C$11</f>
        <v>29.3</v>
      </c>
      <c r="I12" s="18">
        <f>[8]Novembro!$C$12</f>
        <v>30.1</v>
      </c>
      <c r="J12" s="18">
        <f>[8]Novembro!$C$13</f>
        <v>32.299999999999997</v>
      </c>
      <c r="K12" s="18">
        <f>[8]Novembro!$C$14</f>
        <v>33.200000000000003</v>
      </c>
      <c r="L12" s="18">
        <f>[8]Novembro!$C$15</f>
        <v>31.3</v>
      </c>
      <c r="M12" s="18">
        <f>[8]Novembro!$C$16</f>
        <v>29.1</v>
      </c>
      <c r="N12" s="18">
        <f>[8]Novembro!$C$17</f>
        <v>30.5</v>
      </c>
      <c r="O12" s="18">
        <f>[8]Novembro!$C$18</f>
        <v>31.7</v>
      </c>
      <c r="P12" s="18">
        <f>[8]Novembro!$C$19</f>
        <v>32.200000000000003</v>
      </c>
      <c r="Q12" s="18">
        <f>[8]Novembro!$C$20</f>
        <v>28.8</v>
      </c>
      <c r="R12" s="18">
        <f>[8]Novembro!$C$21</f>
        <v>28.9</v>
      </c>
      <c r="S12" s="18">
        <f>[8]Novembro!$C$22</f>
        <v>30.8</v>
      </c>
      <c r="T12" s="18">
        <f>[8]Novembro!$C$23</f>
        <v>31.3</v>
      </c>
      <c r="U12" s="18">
        <f>[8]Novembro!$C$24</f>
        <v>28.9</v>
      </c>
      <c r="V12" s="18">
        <f>[8]Novembro!$C$25</f>
        <v>28.4</v>
      </c>
      <c r="W12" s="18">
        <f>[8]Novembro!$C$26</f>
        <v>26.6</v>
      </c>
      <c r="X12" s="18">
        <f>[8]Novembro!$C$27</f>
        <v>26.5</v>
      </c>
      <c r="Y12" s="18">
        <f>[8]Novembro!$C$28</f>
        <v>27.6</v>
      </c>
      <c r="Z12" s="18">
        <f>[8]Novembro!$C$29</f>
        <v>27</v>
      </c>
      <c r="AA12" s="18">
        <f>[8]Novembro!$C$30</f>
        <v>28.9</v>
      </c>
      <c r="AB12" s="18">
        <f>[8]Novembro!$C$31</f>
        <v>31.3</v>
      </c>
      <c r="AC12" s="18">
        <f>[8]Novembro!$C$32</f>
        <v>31.9</v>
      </c>
      <c r="AD12" s="18">
        <f>[8]Novembro!$C$33</f>
        <v>33</v>
      </c>
      <c r="AE12" s="18">
        <f>[8]Novembro!$C$34</f>
        <v>30.4</v>
      </c>
      <c r="AF12" s="36">
        <f t="shared" si="1"/>
        <v>33.200000000000003</v>
      </c>
      <c r="AG12" s="37">
        <f t="shared" si="2"/>
        <v>29.659999999999993</v>
      </c>
    </row>
    <row r="13" spans="1:33" ht="17.100000000000001" customHeight="1" x14ac:dyDescent="0.2">
      <c r="A13" s="16" t="s">
        <v>5</v>
      </c>
      <c r="B13" s="18">
        <f>[9]Novembro!$C$5</f>
        <v>36.200000000000003</v>
      </c>
      <c r="C13" s="18">
        <f>[9]Novembro!$C$6</f>
        <v>31.5</v>
      </c>
      <c r="D13" s="18">
        <f>[9]Novembro!$C$7</f>
        <v>26.1</v>
      </c>
      <c r="E13" s="18">
        <f>[9]Novembro!$C$8</f>
        <v>31.4</v>
      </c>
      <c r="F13" s="18">
        <f>[9]Novembro!$C$9</f>
        <v>33.700000000000003</v>
      </c>
      <c r="G13" s="18">
        <f>[9]Novembro!$C$10</f>
        <v>35.9</v>
      </c>
      <c r="H13" s="18">
        <f>[9]Novembro!$C$11</f>
        <v>35.9</v>
      </c>
      <c r="I13" s="18">
        <f>[9]Novembro!$C$12</f>
        <v>37.5</v>
      </c>
      <c r="J13" s="18">
        <f>[9]Novembro!$C$13</f>
        <v>39</v>
      </c>
      <c r="K13" s="18">
        <f>[9]Novembro!$C$14</f>
        <v>39.1</v>
      </c>
      <c r="L13" s="18">
        <f>[9]Novembro!$C$15</f>
        <v>37.700000000000003</v>
      </c>
      <c r="M13" s="18">
        <f>[9]Novembro!$C$16</f>
        <v>33.799999999999997</v>
      </c>
      <c r="N13" s="18">
        <f>[9]Novembro!$C$17</f>
        <v>35.299999999999997</v>
      </c>
      <c r="O13" s="18">
        <f>[9]Novembro!$C$18</f>
        <v>39</v>
      </c>
      <c r="P13" s="18">
        <f>[9]Novembro!$C$19</f>
        <v>39.200000000000003</v>
      </c>
      <c r="Q13" s="18">
        <f>[9]Novembro!$C$20</f>
        <v>30.1</v>
      </c>
      <c r="R13" s="18">
        <f>[9]Novembro!$C$21</f>
        <v>34.4</v>
      </c>
      <c r="S13" s="18">
        <f>[9]Novembro!$C$22</f>
        <v>37.6</v>
      </c>
      <c r="T13" s="18">
        <f>[9]Novembro!$C$23</f>
        <v>33.6</v>
      </c>
      <c r="U13" s="18">
        <f>[9]Novembro!$C$24</f>
        <v>30.6</v>
      </c>
      <c r="V13" s="18">
        <f>[9]Novembro!$C$25</f>
        <v>29.8</v>
      </c>
      <c r="W13" s="18">
        <f>[9]Novembro!$C$26</f>
        <v>32.6</v>
      </c>
      <c r="X13" s="18">
        <f>[9]Novembro!$C$27</f>
        <v>34.1</v>
      </c>
      <c r="Y13" s="18">
        <f>[9]Novembro!$C$28</f>
        <v>33.9</v>
      </c>
      <c r="Z13" s="18">
        <f>[9]Novembro!$C$29</f>
        <v>34.4</v>
      </c>
      <c r="AA13" s="18">
        <f>[9]Novembro!$C$30</f>
        <v>35.700000000000003</v>
      </c>
      <c r="AB13" s="18">
        <f>[9]Novembro!$C$31</f>
        <v>36.700000000000003</v>
      </c>
      <c r="AC13" s="18">
        <f>[9]Novembro!$C$32</f>
        <v>38.4</v>
      </c>
      <c r="AD13" s="18">
        <f>[9]Novembro!$C$33</f>
        <v>33</v>
      </c>
      <c r="AE13" s="18">
        <f>[9]Novembro!$C$34</f>
        <v>30.4</v>
      </c>
      <c r="AF13" s="36">
        <f t="shared" si="1"/>
        <v>39.200000000000003</v>
      </c>
      <c r="AG13" s="37">
        <f t="shared" si="2"/>
        <v>34.553333333333335</v>
      </c>
    </row>
    <row r="14" spans="1:33" ht="17.100000000000001" customHeight="1" x14ac:dyDescent="0.2">
      <c r="A14" s="16" t="s">
        <v>50</v>
      </c>
      <c r="B14" s="18">
        <f>[10]Novembro!$C$5</f>
        <v>30.5</v>
      </c>
      <c r="C14" s="18">
        <f>[10]Novembro!$C$6</f>
        <v>30.3</v>
      </c>
      <c r="D14" s="18">
        <f>[10]Novembro!$C$7</f>
        <v>30.1</v>
      </c>
      <c r="E14" s="18">
        <f>[10]Novembro!$C$8</f>
        <v>27.1</v>
      </c>
      <c r="F14" s="18">
        <f>[10]Novembro!$C$9</f>
        <v>29.6</v>
      </c>
      <c r="G14" s="18">
        <f>[10]Novembro!$C$10</f>
        <v>28.7</v>
      </c>
      <c r="H14" s="18">
        <f>[10]Novembro!$C$11</f>
        <v>30.5</v>
      </c>
      <c r="I14" s="18">
        <f>[10]Novembro!$C$12</f>
        <v>32.299999999999997</v>
      </c>
      <c r="J14" s="18">
        <f>[10]Novembro!$C$13</f>
        <v>33.4</v>
      </c>
      <c r="K14" s="18">
        <f>[10]Novembro!$C$14</f>
        <v>34.4</v>
      </c>
      <c r="L14" s="18">
        <f>[10]Novembro!$C$15</f>
        <v>33.1</v>
      </c>
      <c r="M14" s="18">
        <f>[10]Novembro!$C$16</f>
        <v>30.4</v>
      </c>
      <c r="N14" s="18">
        <f>[10]Novembro!$C$17</f>
        <v>33.299999999999997</v>
      </c>
      <c r="O14" s="18">
        <f>[10]Novembro!$C$18</f>
        <v>33</v>
      </c>
      <c r="P14" s="18">
        <f>[10]Novembro!$C$19</f>
        <v>33.1</v>
      </c>
      <c r="Q14" s="18">
        <f>[10]Novembro!$C$20</f>
        <v>29.6</v>
      </c>
      <c r="R14" s="18">
        <f>[10]Novembro!$C$21</f>
        <v>31</v>
      </c>
      <c r="S14" s="18">
        <f>[10]Novembro!$C$22</f>
        <v>30.9</v>
      </c>
      <c r="T14" s="18">
        <f>[10]Novembro!$C$23</f>
        <v>32.4</v>
      </c>
      <c r="U14" s="18">
        <f>[10]Novembro!$C$24</f>
        <v>30</v>
      </c>
      <c r="V14" s="18">
        <f>[10]Novembro!$C$25</f>
        <v>31</v>
      </c>
      <c r="W14" s="18">
        <f>[10]Novembro!$C$26</f>
        <v>27.5</v>
      </c>
      <c r="X14" s="18">
        <f>[10]Novembro!$C$27</f>
        <v>30.7</v>
      </c>
      <c r="Y14" s="18">
        <f>[10]Novembro!$C$28</f>
        <v>28.2</v>
      </c>
      <c r="Z14" s="18">
        <f>[10]Novembro!$C$29</f>
        <v>25.9</v>
      </c>
      <c r="AA14" s="18">
        <f>[10]Novembro!$C$30</f>
        <v>31.4</v>
      </c>
      <c r="AB14" s="18">
        <f>[10]Novembro!$C$31</f>
        <v>32.5</v>
      </c>
      <c r="AC14" s="18">
        <f>[10]Novembro!$C$32</f>
        <v>33.799999999999997</v>
      </c>
      <c r="AD14" s="18">
        <f>[10]Novembro!$C$33</f>
        <v>33.1</v>
      </c>
      <c r="AE14" s="18">
        <f>[10]Novembro!$C$34</f>
        <v>31.7</v>
      </c>
      <c r="AF14" s="36">
        <f t="shared" ref="AF14:AF15" si="4">MAX(B14:AE14)</f>
        <v>34.4</v>
      </c>
      <c r="AG14" s="37">
        <f t="shared" ref="AG14:AG15" si="5">AVERAGE(B14:AE14)</f>
        <v>30.983333333333334</v>
      </c>
    </row>
    <row r="15" spans="1:33" ht="17.100000000000001" customHeight="1" x14ac:dyDescent="0.2">
      <c r="A15" s="16" t="s">
        <v>6</v>
      </c>
      <c r="B15" s="18">
        <f>[11]Novembro!$C$5</f>
        <v>31.6</v>
      </c>
      <c r="C15" s="18">
        <f>[11]Novembro!$C$6</f>
        <v>33.4</v>
      </c>
      <c r="D15" s="18">
        <f>[11]Novembro!$C$7</f>
        <v>31.9</v>
      </c>
      <c r="E15" s="18">
        <f>[11]Novembro!$C$8</f>
        <v>30.7</v>
      </c>
      <c r="F15" s="18">
        <f>[11]Novembro!$C$9</f>
        <v>33.5</v>
      </c>
      <c r="G15" s="18">
        <f>[11]Novembro!$C$10</f>
        <v>34.1</v>
      </c>
      <c r="H15" s="18">
        <f>[11]Novembro!$C$11</f>
        <v>33.799999999999997</v>
      </c>
      <c r="I15" s="18">
        <f>[11]Novembro!$C$12</f>
        <v>35.1</v>
      </c>
      <c r="J15" s="18">
        <f>[11]Novembro!$C$13</f>
        <v>36.5</v>
      </c>
      <c r="K15" s="18">
        <f>[11]Novembro!$C$14</f>
        <v>38.299999999999997</v>
      </c>
      <c r="L15" s="18">
        <f>[11]Novembro!$C$15</f>
        <v>37.299999999999997</v>
      </c>
      <c r="M15" s="18">
        <f>[11]Novembro!$C$16</f>
        <v>30.5</v>
      </c>
      <c r="N15" s="18">
        <f>[11]Novembro!$C$17</f>
        <v>35</v>
      </c>
      <c r="O15" s="18">
        <f>[11]Novembro!$C$18</f>
        <v>37</v>
      </c>
      <c r="P15" s="18">
        <f>[11]Novembro!$C$19</f>
        <v>36.6</v>
      </c>
      <c r="Q15" s="18">
        <f>[11]Novembro!$C$20</f>
        <v>30.7</v>
      </c>
      <c r="R15" s="18">
        <f>[11]Novembro!$C$21</f>
        <v>33.9</v>
      </c>
      <c r="S15" s="18">
        <f>[11]Novembro!$C$22</f>
        <v>36.299999999999997</v>
      </c>
      <c r="T15" s="18">
        <f>[11]Novembro!$C$23</f>
        <v>36.9</v>
      </c>
      <c r="U15" s="18">
        <f>[11]Novembro!$C$24</f>
        <v>35.200000000000003</v>
      </c>
      <c r="V15" s="18">
        <f>[11]Novembro!$C$25</f>
        <v>30.4</v>
      </c>
      <c r="W15" s="18">
        <f>[11]Novembro!$C$26</f>
        <v>29.9</v>
      </c>
      <c r="X15" s="18">
        <f>[11]Novembro!$C$27</f>
        <v>33.9</v>
      </c>
      <c r="Y15" s="18">
        <f>[11]Novembro!$C$28</f>
        <v>29.7</v>
      </c>
      <c r="Z15" s="18">
        <f>[11]Novembro!$C$29</f>
        <v>32.799999999999997</v>
      </c>
      <c r="AA15" s="18">
        <f>[11]Novembro!$C$30</f>
        <v>34.1</v>
      </c>
      <c r="AB15" s="18">
        <f>[11]Novembro!$C$31</f>
        <v>35.4</v>
      </c>
      <c r="AC15" s="18">
        <f>[11]Novembro!$C$32</f>
        <v>36.5</v>
      </c>
      <c r="AD15" s="18">
        <f>[11]Novembro!$C$33</f>
        <v>35.5</v>
      </c>
      <c r="AE15" s="18">
        <f>[11]Novembro!$C$34</f>
        <v>36.1</v>
      </c>
      <c r="AF15" s="36">
        <f t="shared" si="4"/>
        <v>38.299999999999997</v>
      </c>
      <c r="AG15" s="37">
        <f t="shared" si="5"/>
        <v>34.086666666666666</v>
      </c>
    </row>
    <row r="16" spans="1:33" ht="17.100000000000001" customHeight="1" x14ac:dyDescent="0.2">
      <c r="A16" s="16" t="s">
        <v>7</v>
      </c>
      <c r="B16" s="18">
        <f>[12]Novembro!$C$5</f>
        <v>31.4</v>
      </c>
      <c r="C16" s="18">
        <f>[12]Novembro!$C$6</f>
        <v>28.7</v>
      </c>
      <c r="D16" s="18">
        <f>[12]Novembro!$C$7</f>
        <v>24.3</v>
      </c>
      <c r="E16" s="18">
        <f>[12]Novembro!$C$8</f>
        <v>27.5</v>
      </c>
      <c r="F16" s="18">
        <f>[12]Novembro!$C$9</f>
        <v>29.6</v>
      </c>
      <c r="G16" s="18">
        <f>[12]Novembro!$C$10</f>
        <v>28.1</v>
      </c>
      <c r="H16" s="18">
        <f>[12]Novembro!$C$11</f>
        <v>29.1</v>
      </c>
      <c r="I16" s="18">
        <f>[12]Novembro!$C$12</f>
        <v>33.1</v>
      </c>
      <c r="J16" s="18">
        <f>[12]Novembro!$C$13</f>
        <v>36.299999999999997</v>
      </c>
      <c r="K16" s="18">
        <f>[12]Novembro!$C$14</f>
        <v>36.799999999999997</v>
      </c>
      <c r="L16" s="18">
        <f>[12]Novembro!$C$15</f>
        <v>36</v>
      </c>
      <c r="M16" s="18">
        <f>[12]Novembro!$C$16</f>
        <v>30.7</v>
      </c>
      <c r="N16" s="18">
        <f>[12]Novembro!$C$17</f>
        <v>32.200000000000003</v>
      </c>
      <c r="O16" s="18">
        <f>[12]Novembro!$C$18</f>
        <v>33.200000000000003</v>
      </c>
      <c r="P16" s="18">
        <f>[12]Novembro!$C$19</f>
        <v>37.4</v>
      </c>
      <c r="Q16" s="18">
        <f>[12]Novembro!$C$20</f>
        <v>30.5</v>
      </c>
      <c r="R16" s="18">
        <f>[12]Novembro!$C$21</f>
        <v>31.2</v>
      </c>
      <c r="S16" s="18">
        <f>[12]Novembro!$C$22</f>
        <v>33.200000000000003</v>
      </c>
      <c r="T16" s="18">
        <f>[12]Novembro!$C$23</f>
        <v>33.700000000000003</v>
      </c>
      <c r="U16" s="18">
        <f>[12]Novembro!$C$24</f>
        <v>28</v>
      </c>
      <c r="V16" s="18">
        <f>[12]Novembro!$C$25</f>
        <v>29.7</v>
      </c>
      <c r="W16" s="18">
        <f>[12]Novembro!$C$26</f>
        <v>31</v>
      </c>
      <c r="X16" s="18">
        <f>[12]Novembro!$C$27</f>
        <v>28.3</v>
      </c>
      <c r="Y16" s="18">
        <f>[12]Novembro!$C$28</f>
        <v>29.7</v>
      </c>
      <c r="Z16" s="18">
        <f>[12]Novembro!$C$29</f>
        <v>31.6</v>
      </c>
      <c r="AA16" s="18">
        <f>[12]Novembro!$C$30</f>
        <v>32.200000000000003</v>
      </c>
      <c r="AB16" s="18">
        <f>[12]Novembro!$C$31</f>
        <v>33.799999999999997</v>
      </c>
      <c r="AC16" s="18">
        <f>[12]Novembro!$C$32</f>
        <v>34.6</v>
      </c>
      <c r="AD16" s="18">
        <f>[12]Novembro!$C$33</f>
        <v>35.4</v>
      </c>
      <c r="AE16" s="18">
        <f>[12]Novembro!$C$34</f>
        <v>32.1</v>
      </c>
      <c r="AF16" s="36">
        <f t="shared" ref="AF16:AF30" si="6">MAX(B16:AE16)</f>
        <v>37.4</v>
      </c>
      <c r="AG16" s="37">
        <f t="shared" ref="AG16:AG30" si="7">AVERAGE(B16:AE16)</f>
        <v>31.646666666666668</v>
      </c>
    </row>
    <row r="17" spans="1:33" ht="17.100000000000001" customHeight="1" x14ac:dyDescent="0.2">
      <c r="A17" s="16" t="s">
        <v>8</v>
      </c>
      <c r="B17" s="18">
        <f>[13]Novembro!$C$5</f>
        <v>31</v>
      </c>
      <c r="C17" s="18">
        <f>[13]Novembro!$C$6</f>
        <v>31</v>
      </c>
      <c r="D17" s="18">
        <f>[13]Novembro!$C$7</f>
        <v>24.2</v>
      </c>
      <c r="E17" s="18">
        <f>[13]Novembro!$C$8</f>
        <v>27.3</v>
      </c>
      <c r="F17" s="18">
        <f>[13]Novembro!$C$9</f>
        <v>30.1</v>
      </c>
      <c r="G17" s="18">
        <f>[13]Novembro!$C$10</f>
        <v>29.2</v>
      </c>
      <c r="H17" s="18">
        <f>[13]Novembro!$C$11</f>
        <v>29.4</v>
      </c>
      <c r="I17" s="18">
        <f>[13]Novembro!$C$12</f>
        <v>31.4</v>
      </c>
      <c r="J17" s="18">
        <f>[13]Novembro!$C$13</f>
        <v>35.4</v>
      </c>
      <c r="K17" s="18">
        <f>[13]Novembro!$C$14</f>
        <v>36.6</v>
      </c>
      <c r="L17" s="18">
        <f>[13]Novembro!$C$15</f>
        <v>36.5</v>
      </c>
      <c r="M17" s="18">
        <f>[13]Novembro!$C$16</f>
        <v>30.6</v>
      </c>
      <c r="N17" s="18">
        <f>[13]Novembro!$C$17</f>
        <v>33</v>
      </c>
      <c r="O17" s="18">
        <f>[13]Novembro!$C$18</f>
        <v>33.299999999999997</v>
      </c>
      <c r="P17" s="18">
        <f>[13]Novembro!$C$19</f>
        <v>37</v>
      </c>
      <c r="Q17" s="18">
        <f>[13]Novembro!$C$20</f>
        <v>30.3</v>
      </c>
      <c r="R17" s="18">
        <f>[13]Novembro!$C$21</f>
        <v>31.7</v>
      </c>
      <c r="S17" s="18">
        <f>[13]Novembro!$C$22</f>
        <v>32.1</v>
      </c>
      <c r="T17" s="18">
        <f>[13]Novembro!$C$23</f>
        <v>34.5</v>
      </c>
      <c r="U17" s="18">
        <f>[13]Novembro!$C$24</f>
        <v>27.8</v>
      </c>
      <c r="V17" s="18">
        <f>[13]Novembro!$C$25</f>
        <v>30.7</v>
      </c>
      <c r="W17" s="18">
        <f>[13]Novembro!$C$26</f>
        <v>30.2</v>
      </c>
      <c r="X17" s="18">
        <f>[13]Novembro!$C$27</f>
        <v>28.6</v>
      </c>
      <c r="Y17" s="18">
        <f>[13]Novembro!$C$28</f>
        <v>29.6</v>
      </c>
      <c r="Z17" s="18">
        <f>[13]Novembro!$C$29</f>
        <v>31.7</v>
      </c>
      <c r="AA17" s="18">
        <f>[13]Novembro!$C$30</f>
        <v>32.200000000000003</v>
      </c>
      <c r="AB17" s="18">
        <f>[13]Novembro!$C$31</f>
        <v>34.5</v>
      </c>
      <c r="AC17" s="18">
        <f>[13]Novembro!$C$32</f>
        <v>35.9</v>
      </c>
      <c r="AD17" s="18">
        <f>[13]Novembro!$C$33</f>
        <v>32.6</v>
      </c>
      <c r="AE17" s="18">
        <f>[13]Novembro!$C$34</f>
        <v>31.7</v>
      </c>
      <c r="AF17" s="36">
        <f t="shared" si="6"/>
        <v>37</v>
      </c>
      <c r="AG17" s="37">
        <f t="shared" si="7"/>
        <v>31.670000000000012</v>
      </c>
    </row>
    <row r="18" spans="1:33" ht="17.100000000000001" customHeight="1" x14ac:dyDescent="0.2">
      <c r="A18" s="16" t="s">
        <v>9</v>
      </c>
      <c r="B18" s="18">
        <f>[14]Novembro!$C$5</f>
        <v>32</v>
      </c>
      <c r="C18" s="18">
        <f>[14]Novembro!$C$6</f>
        <v>31.4</v>
      </c>
      <c r="D18" s="18">
        <f>[14]Novembro!$C$7</f>
        <v>27.2</v>
      </c>
      <c r="E18" s="18">
        <f>[14]Novembro!$C$8</f>
        <v>28.6</v>
      </c>
      <c r="F18" s="18">
        <f>[14]Novembro!$C$9</f>
        <v>29.6</v>
      </c>
      <c r="G18" s="18">
        <f>[14]Novembro!$C$10</f>
        <v>27.7</v>
      </c>
      <c r="H18" s="18">
        <f>[14]Novembro!$C$11</f>
        <v>30</v>
      </c>
      <c r="I18" s="18">
        <f>[14]Novembro!$C$12</f>
        <v>32.5</v>
      </c>
      <c r="J18" s="18">
        <f>[14]Novembro!$C$13</f>
        <v>35.9</v>
      </c>
      <c r="K18" s="18">
        <f>[14]Novembro!$C$14</f>
        <v>36.799999999999997</v>
      </c>
      <c r="L18" s="18">
        <f>[14]Novembro!$C$15</f>
        <v>36.6</v>
      </c>
      <c r="M18" s="18">
        <f>[14]Novembro!$C$16</f>
        <v>31.6</v>
      </c>
      <c r="N18" s="18">
        <f>[14]Novembro!$C$17</f>
        <v>32.799999999999997</v>
      </c>
      <c r="O18" s="18">
        <f>[14]Novembro!$C$18</f>
        <v>33.4</v>
      </c>
      <c r="P18" s="18">
        <f>[14]Novembro!$C$19</f>
        <v>37.200000000000003</v>
      </c>
      <c r="Q18" s="18">
        <f>[14]Novembro!$C$20</f>
        <v>31.3</v>
      </c>
      <c r="R18" s="18">
        <f>[14]Novembro!$C$21</f>
        <v>33</v>
      </c>
      <c r="S18" s="18">
        <f>[14]Novembro!$C$22</f>
        <v>32.299999999999997</v>
      </c>
      <c r="T18" s="18">
        <f>[14]Novembro!$C$23</f>
        <v>34.4</v>
      </c>
      <c r="U18" s="18">
        <f>[14]Novembro!$C$24</f>
        <v>28.2</v>
      </c>
      <c r="V18" s="18">
        <f>[14]Novembro!$C$25</f>
        <v>30.2</v>
      </c>
      <c r="W18" s="18">
        <f>[14]Novembro!$C$26</f>
        <v>30.6</v>
      </c>
      <c r="X18" s="18">
        <f>[14]Novembro!$C$27</f>
        <v>29</v>
      </c>
      <c r="Y18" s="18">
        <f>[14]Novembro!$C$28</f>
        <v>30</v>
      </c>
      <c r="Z18" s="18">
        <f>[14]Novembro!$C$29</f>
        <v>33.200000000000003</v>
      </c>
      <c r="AA18" s="18">
        <f>[14]Novembro!$C$30</f>
        <v>32.799999999999997</v>
      </c>
      <c r="AB18" s="18">
        <f>[14]Novembro!$C$31</f>
        <v>34.6</v>
      </c>
      <c r="AC18" s="18">
        <f>[14]Novembro!$C$32</f>
        <v>35.700000000000003</v>
      </c>
      <c r="AD18" s="18">
        <f>[14]Novembro!$C$33</f>
        <v>35.799999999999997</v>
      </c>
      <c r="AE18" s="18">
        <f>[14]Novembro!$C$34</f>
        <v>32.6</v>
      </c>
      <c r="AF18" s="36">
        <f t="shared" si="6"/>
        <v>37.200000000000003</v>
      </c>
      <c r="AG18" s="37">
        <f t="shared" si="7"/>
        <v>32.233333333333334</v>
      </c>
    </row>
    <row r="19" spans="1:33" ht="17.100000000000001" customHeight="1" x14ac:dyDescent="0.2">
      <c r="A19" s="16" t="s">
        <v>49</v>
      </c>
      <c r="B19" s="18">
        <f>[15]Novembro!$C$5</f>
        <v>32.6</v>
      </c>
      <c r="C19" s="18">
        <f>[15]Novembro!$C$6</f>
        <v>30.9</v>
      </c>
      <c r="D19" s="18">
        <f>[15]Novembro!$C$7</f>
        <v>25.1</v>
      </c>
      <c r="E19" s="18">
        <f>[15]Novembro!$C$8</f>
        <v>29.7</v>
      </c>
      <c r="F19" s="18">
        <f>[15]Novembro!$C$9</f>
        <v>32.700000000000003</v>
      </c>
      <c r="G19" s="18">
        <f>[15]Novembro!$C$10</f>
        <v>31.4</v>
      </c>
      <c r="H19" s="18">
        <f>[15]Novembro!$C$11</f>
        <v>30.1</v>
      </c>
      <c r="I19" s="18">
        <f>[15]Novembro!$C$12</f>
        <v>34.4</v>
      </c>
      <c r="J19" s="18">
        <f>[15]Novembro!$C$13</f>
        <v>35.1</v>
      </c>
      <c r="K19" s="18">
        <f>[15]Novembro!$C$14</f>
        <v>35.700000000000003</v>
      </c>
      <c r="L19" s="18">
        <f>[15]Novembro!$C$15</f>
        <v>35.6</v>
      </c>
      <c r="M19" s="18">
        <f>[15]Novembro!$C$16</f>
        <v>32.299999999999997</v>
      </c>
      <c r="N19" s="18">
        <f>[15]Novembro!$C$17</f>
        <v>35.4</v>
      </c>
      <c r="O19" s="18">
        <f>[15]Novembro!$C$18</f>
        <v>36.1</v>
      </c>
      <c r="P19" s="18">
        <f>[15]Novembro!$C$19</f>
        <v>37.5</v>
      </c>
      <c r="Q19" s="18">
        <f>[15]Novembro!$C$20</f>
        <v>31.8</v>
      </c>
      <c r="R19" s="18">
        <f>[15]Novembro!$C$21</f>
        <v>32.200000000000003</v>
      </c>
      <c r="S19" s="18">
        <f>[15]Novembro!$C$22</f>
        <v>34</v>
      </c>
      <c r="T19" s="18">
        <f>[15]Novembro!$C$23</f>
        <v>34.200000000000003</v>
      </c>
      <c r="U19" s="18">
        <f>[15]Novembro!$C$24</f>
        <v>30</v>
      </c>
      <c r="V19" s="18">
        <f>[15]Novembro!$C$25</f>
        <v>30.7</v>
      </c>
      <c r="W19" s="18">
        <f>[15]Novembro!$C$26</f>
        <v>32</v>
      </c>
      <c r="X19" s="18">
        <f>[15]Novembro!$C$27</f>
        <v>31.3</v>
      </c>
      <c r="Y19" s="18">
        <f>[15]Novembro!$C$28</f>
        <v>33.1</v>
      </c>
      <c r="Z19" s="18">
        <f>[15]Novembro!$C$29</f>
        <v>33.200000000000003</v>
      </c>
      <c r="AA19" s="18">
        <f>[15]Novembro!$C$30</f>
        <v>34.299999999999997</v>
      </c>
      <c r="AB19" s="18">
        <f>[15]Novembro!$C$31</f>
        <v>35.1</v>
      </c>
      <c r="AC19" s="18">
        <f>[15]Novembro!$C$32</f>
        <v>36.1</v>
      </c>
      <c r="AD19" s="18">
        <f>[15]Novembro!$C$33</f>
        <v>35.9</v>
      </c>
      <c r="AE19" s="18">
        <f>[15]Novembro!$C$34</f>
        <v>35.700000000000003</v>
      </c>
      <c r="AF19" s="36">
        <f t="shared" si="6"/>
        <v>37.5</v>
      </c>
      <c r="AG19" s="37">
        <f t="shared" si="7"/>
        <v>33.140000000000008</v>
      </c>
    </row>
    <row r="20" spans="1:33" ht="17.100000000000001" customHeight="1" x14ac:dyDescent="0.2">
      <c r="A20" s="16" t="s">
        <v>10</v>
      </c>
      <c r="B20" s="18">
        <f>[16]Novembro!$C$5</f>
        <v>33.1</v>
      </c>
      <c r="C20" s="18">
        <f>[16]Novembro!$C$6</f>
        <v>32.4</v>
      </c>
      <c r="D20" s="18">
        <f>[16]Novembro!$C$7</f>
        <v>23.1</v>
      </c>
      <c r="E20" s="18">
        <f>[16]Novembro!$C$8</f>
        <v>27.8</v>
      </c>
      <c r="F20" s="18">
        <f>[16]Novembro!$C$9</f>
        <v>30.9</v>
      </c>
      <c r="G20" s="18">
        <f>[16]Novembro!$C$10</f>
        <v>28.9</v>
      </c>
      <c r="H20" s="18">
        <f>[16]Novembro!$C$11</f>
        <v>30.7</v>
      </c>
      <c r="I20" s="18">
        <f>[16]Novembro!$C$12</f>
        <v>33.5</v>
      </c>
      <c r="J20" s="18">
        <f>[16]Novembro!$C$13</f>
        <v>36.200000000000003</v>
      </c>
      <c r="K20" s="18">
        <f>[16]Novembro!$C$14</f>
        <v>36.9</v>
      </c>
      <c r="L20" s="18">
        <f>[16]Novembro!$C$15</f>
        <v>36.6</v>
      </c>
      <c r="M20" s="18">
        <f>[16]Novembro!$C$16</f>
        <v>30.9</v>
      </c>
      <c r="N20" s="18">
        <f>[16]Novembro!$C$17</f>
        <v>33.6</v>
      </c>
      <c r="O20" s="18">
        <f>[16]Novembro!$C$18</f>
        <v>34.299999999999997</v>
      </c>
      <c r="P20" s="18">
        <f>[16]Novembro!$C$19</f>
        <v>37.299999999999997</v>
      </c>
      <c r="Q20" s="18">
        <f>[16]Novembro!$C$20</f>
        <v>31.2</v>
      </c>
      <c r="R20" s="18">
        <f>[16]Novembro!$C$21</f>
        <v>31.8</v>
      </c>
      <c r="S20" s="18">
        <f>[16]Novembro!$C$22</f>
        <v>32.799999999999997</v>
      </c>
      <c r="T20" s="18">
        <f>[16]Novembro!$C$23</f>
        <v>33.4</v>
      </c>
      <c r="U20" s="18">
        <f>[16]Novembro!$C$24</f>
        <v>29.2</v>
      </c>
      <c r="V20" s="18">
        <f>[16]Novembro!$C$25</f>
        <v>30.3</v>
      </c>
      <c r="W20" s="18">
        <f>[16]Novembro!$C$26</f>
        <v>31.2</v>
      </c>
      <c r="X20" s="18">
        <f>[16]Novembro!$C$27</f>
        <v>29.1</v>
      </c>
      <c r="Y20" s="18">
        <f>[16]Novembro!$C$28</f>
        <v>30.5</v>
      </c>
      <c r="Z20" s="18">
        <f>[16]Novembro!$C$29</f>
        <v>33.299999999999997</v>
      </c>
      <c r="AA20" s="18">
        <f>[16]Novembro!$C$30</f>
        <v>33.299999999999997</v>
      </c>
      <c r="AB20" s="18">
        <f>[16]Novembro!$C$31</f>
        <v>35.200000000000003</v>
      </c>
      <c r="AC20" s="18">
        <f>[16]Novembro!$C$32</f>
        <v>36.700000000000003</v>
      </c>
      <c r="AD20" s="18">
        <f>[16]Novembro!$C$33</f>
        <v>36</v>
      </c>
      <c r="AE20" s="18">
        <f>[16]Novembro!$C$34</f>
        <v>32.799999999999997</v>
      </c>
      <c r="AF20" s="36">
        <f t="shared" si="6"/>
        <v>37.299999999999997</v>
      </c>
      <c r="AG20" s="37">
        <f t="shared" si="7"/>
        <v>32.43333333333333</v>
      </c>
    </row>
    <row r="21" spans="1:33" ht="17.100000000000001" customHeight="1" x14ac:dyDescent="0.2">
      <c r="A21" s="16" t="s">
        <v>11</v>
      </c>
      <c r="B21" s="18">
        <f>[17]Novembro!$C$5</f>
        <v>32.1</v>
      </c>
      <c r="C21" s="18">
        <f>[17]Novembro!$C$6</f>
        <v>31.8</v>
      </c>
      <c r="D21" s="18">
        <f>[17]Novembro!$C$7</f>
        <v>28.4</v>
      </c>
      <c r="E21" s="18">
        <f>[17]Novembro!$C$8</f>
        <v>29.3</v>
      </c>
      <c r="F21" s="18">
        <f>[17]Novembro!$C$9</f>
        <v>29.6</v>
      </c>
      <c r="G21" s="18">
        <f>[17]Novembro!$C$10</f>
        <v>29.3</v>
      </c>
      <c r="H21" s="18">
        <f>[17]Novembro!$C$11</f>
        <v>28.7</v>
      </c>
      <c r="I21" s="18">
        <f>[17]Novembro!$C$12</f>
        <v>34</v>
      </c>
      <c r="J21" s="18">
        <f>[17]Novembro!$C$13</f>
        <v>36.299999999999997</v>
      </c>
      <c r="K21" s="18">
        <f>[17]Novembro!$C$14</f>
        <v>36.5</v>
      </c>
      <c r="L21" s="18">
        <f>[17]Novembro!$C$15</f>
        <v>37.200000000000003</v>
      </c>
      <c r="M21" s="18">
        <f>[17]Novembro!$C$16</f>
        <v>32.5</v>
      </c>
      <c r="N21" s="18">
        <f>[17]Novembro!$C$17</f>
        <v>33.4</v>
      </c>
      <c r="O21" s="18">
        <f>[17]Novembro!$C$18</f>
        <v>35.5</v>
      </c>
      <c r="P21" s="18">
        <f>[17]Novembro!$C$19</f>
        <v>37.700000000000003</v>
      </c>
      <c r="Q21" s="18">
        <f>[17]Novembro!$C$20</f>
        <v>30</v>
      </c>
      <c r="R21" s="18">
        <f>[17]Novembro!$C$21</f>
        <v>33.1</v>
      </c>
      <c r="S21" s="18">
        <f>[17]Novembro!$C$22</f>
        <v>33.700000000000003</v>
      </c>
      <c r="T21" s="18">
        <f>[17]Novembro!$C$23</f>
        <v>34.799999999999997</v>
      </c>
      <c r="U21" s="18">
        <f>[17]Novembro!$C$24</f>
        <v>27.7</v>
      </c>
      <c r="V21" s="18">
        <f>[17]Novembro!$C$25</f>
        <v>30.6</v>
      </c>
      <c r="W21" s="18">
        <f>[17]Novembro!$C$26</f>
        <v>31.7</v>
      </c>
      <c r="X21" s="18">
        <f>[17]Novembro!$C$27</f>
        <v>28.6</v>
      </c>
      <c r="Y21" s="18">
        <f>[17]Novembro!$C$28</f>
        <v>31.3</v>
      </c>
      <c r="Z21" s="18">
        <f>[17]Novembro!$C$29</f>
        <v>33.299999999999997</v>
      </c>
      <c r="AA21" s="18">
        <f>[17]Novembro!$C$30</f>
        <v>34.1</v>
      </c>
      <c r="AB21" s="18">
        <f>[17]Novembro!$C$31</f>
        <v>34.799999999999997</v>
      </c>
      <c r="AC21" s="18">
        <f>[17]Novembro!$C$32</f>
        <v>36.799999999999997</v>
      </c>
      <c r="AD21" s="18">
        <f>[17]Novembro!$C$33</f>
        <v>37.1</v>
      </c>
      <c r="AE21" s="18">
        <f>[17]Novembro!$C$34</f>
        <v>34.200000000000003</v>
      </c>
      <c r="AF21" s="36">
        <f t="shared" si="6"/>
        <v>37.700000000000003</v>
      </c>
      <c r="AG21" s="37">
        <f t="shared" si="7"/>
        <v>32.803333333333335</v>
      </c>
    </row>
    <row r="22" spans="1:33" ht="17.100000000000001" customHeight="1" x14ac:dyDescent="0.2">
      <c r="A22" s="16" t="s">
        <v>12</v>
      </c>
      <c r="B22" s="18">
        <f>[18]Novembro!$C$5</f>
        <v>33.4</v>
      </c>
      <c r="C22" s="18">
        <f>[18]Novembro!$C$6</f>
        <v>32</v>
      </c>
      <c r="D22" s="18">
        <f>[18]Novembro!$C$7</f>
        <v>28.8</v>
      </c>
      <c r="E22" s="18">
        <f>[18]Novembro!$C$8</f>
        <v>30.7</v>
      </c>
      <c r="F22" s="18">
        <f>[18]Novembro!$C$9</f>
        <v>32.6</v>
      </c>
      <c r="G22" s="18">
        <f>[18]Novembro!$C$10</f>
        <v>32.5</v>
      </c>
      <c r="H22" s="18">
        <f>[18]Novembro!$C$11</f>
        <v>32.5</v>
      </c>
      <c r="I22" s="18">
        <f>[18]Novembro!$C$12</f>
        <v>35.5</v>
      </c>
      <c r="J22" s="18">
        <f>[18]Novembro!$C$13</f>
        <v>36.799999999999997</v>
      </c>
      <c r="K22" s="18">
        <f>[18]Novembro!$C$14</f>
        <v>37.5</v>
      </c>
      <c r="L22" s="18">
        <f>[18]Novembro!$C$15</f>
        <v>37.700000000000003</v>
      </c>
      <c r="M22" s="18">
        <f>[18]Novembro!$C$16</f>
        <v>33.799999999999997</v>
      </c>
      <c r="N22" s="18">
        <f>[18]Novembro!$C$17</f>
        <v>35.700000000000003</v>
      </c>
      <c r="O22" s="18">
        <f>[18]Novembro!$C$18</f>
        <v>38</v>
      </c>
      <c r="P22" s="18">
        <f>[18]Novembro!$C$19</f>
        <v>38.1</v>
      </c>
      <c r="Q22" s="18">
        <f>[18]Novembro!$C$20</f>
        <v>30.2</v>
      </c>
      <c r="R22" s="18">
        <f>[18]Novembro!$C$21</f>
        <v>33</v>
      </c>
      <c r="S22" s="18">
        <f>[18]Novembro!$C$22</f>
        <v>34.4</v>
      </c>
      <c r="T22" s="18">
        <f>[18]Novembro!$C$23</f>
        <v>35.5</v>
      </c>
      <c r="U22" s="18">
        <f>[18]Novembro!$C$24</f>
        <v>36.6</v>
      </c>
      <c r="V22" s="18">
        <f>[18]Novembro!$C$25</f>
        <v>30</v>
      </c>
      <c r="W22" s="18">
        <f>[18]Novembro!$C$26</f>
        <v>32.6</v>
      </c>
      <c r="X22" s="18">
        <f>[18]Novembro!$C$27</f>
        <v>33.799999999999997</v>
      </c>
      <c r="Y22" s="18">
        <f>[18]Novembro!$C$28</f>
        <v>33.6</v>
      </c>
      <c r="Z22" s="18">
        <f>[18]Novembro!$C$29</f>
        <v>33.299999999999997</v>
      </c>
      <c r="AA22" s="18">
        <f>[18]Novembro!$C$30</f>
        <v>34.9</v>
      </c>
      <c r="AB22" s="18">
        <f>[18]Novembro!$C$31</f>
        <v>36.1</v>
      </c>
      <c r="AC22" s="18">
        <f>[18]Novembro!$C$32</f>
        <v>36.9</v>
      </c>
      <c r="AD22" s="18">
        <f>[18]Novembro!$C$33</f>
        <v>37.1</v>
      </c>
      <c r="AE22" s="18">
        <f>[18]Novembro!$C$34</f>
        <v>34.200000000000003</v>
      </c>
      <c r="AF22" s="36">
        <f t="shared" si="6"/>
        <v>38.1</v>
      </c>
      <c r="AG22" s="37">
        <f t="shared" si="7"/>
        <v>34.26</v>
      </c>
    </row>
    <row r="23" spans="1:33" ht="17.100000000000001" customHeight="1" x14ac:dyDescent="0.2">
      <c r="A23" s="16" t="s">
        <v>13</v>
      </c>
      <c r="B23" s="18">
        <f>[19]Novembro!$C$5</f>
        <v>35</v>
      </c>
      <c r="C23" s="18">
        <f>[19]Novembro!$C$6</f>
        <v>35.1</v>
      </c>
      <c r="D23" s="18">
        <f>[19]Novembro!$C$7</f>
        <v>29.1</v>
      </c>
      <c r="E23" s="18">
        <f>[19]Novembro!$C$8</f>
        <v>31.1</v>
      </c>
      <c r="F23" s="18">
        <f>[19]Novembro!$C$9</f>
        <v>33.200000000000003</v>
      </c>
      <c r="G23" s="18">
        <f>[19]Novembro!$C$10</f>
        <v>36.1</v>
      </c>
      <c r="H23" s="18">
        <f>[19]Novembro!$C$11</f>
        <v>34.799999999999997</v>
      </c>
      <c r="I23" s="18">
        <f>[19]Novembro!$C$12</f>
        <v>36.6</v>
      </c>
      <c r="J23" s="18">
        <f>[19]Novembro!$C$13</f>
        <v>36.5</v>
      </c>
      <c r="K23" s="18">
        <f>[19]Novembro!$C$14</f>
        <v>37.1</v>
      </c>
      <c r="L23" s="18">
        <f>[19]Novembro!$C$15</f>
        <v>37.799999999999997</v>
      </c>
      <c r="M23" s="18">
        <f>[19]Novembro!$C$16</f>
        <v>31.4</v>
      </c>
      <c r="N23" s="18">
        <f>[19]Novembro!$C$17</f>
        <v>34</v>
      </c>
      <c r="O23" s="18">
        <f>[19]Novembro!$C$18</f>
        <v>38.200000000000003</v>
      </c>
      <c r="P23" s="18">
        <f>[19]Novembro!$C$19</f>
        <v>37.1</v>
      </c>
      <c r="Q23" s="18">
        <f>[19]Novembro!$C$20</f>
        <v>27.7</v>
      </c>
      <c r="R23" s="18">
        <f>[19]Novembro!$C$21</f>
        <v>34.4</v>
      </c>
      <c r="S23" s="18">
        <f>[19]Novembro!$C$22</f>
        <v>37.299999999999997</v>
      </c>
      <c r="T23" s="18">
        <f>[19]Novembro!$C$23</f>
        <v>36.6</v>
      </c>
      <c r="U23" s="18">
        <f>[19]Novembro!$C$24</f>
        <v>31</v>
      </c>
      <c r="V23" s="18">
        <f>[19]Novembro!$C$25</f>
        <v>28.6</v>
      </c>
      <c r="W23" s="18">
        <f>[19]Novembro!$C$26</f>
        <v>33.4</v>
      </c>
      <c r="X23" s="18">
        <f>[19]Novembro!$C$27</f>
        <v>35</v>
      </c>
      <c r="Y23" s="18" t="str">
        <f>[19]Novembro!$C$28</f>
        <v>*</v>
      </c>
      <c r="Z23" s="18">
        <f>[19]Novembro!$C$29</f>
        <v>34.299999999999997</v>
      </c>
      <c r="AA23" s="18">
        <f>[19]Novembro!$C$30</f>
        <v>35.700000000000003</v>
      </c>
      <c r="AB23" s="18">
        <f>[19]Novembro!$C$31</f>
        <v>35.700000000000003</v>
      </c>
      <c r="AC23" s="18">
        <f>[19]Novembro!$C$32</f>
        <v>37.5</v>
      </c>
      <c r="AD23" s="18">
        <f>[19]Novembro!$C$33</f>
        <v>36.9</v>
      </c>
      <c r="AE23" s="18">
        <f>[19]Novembro!$C$34</f>
        <v>36.299999999999997</v>
      </c>
      <c r="AF23" s="36">
        <f t="shared" si="6"/>
        <v>38.200000000000003</v>
      </c>
      <c r="AG23" s="37">
        <f t="shared" si="7"/>
        <v>34.603448275862071</v>
      </c>
    </row>
    <row r="24" spans="1:33" ht="17.100000000000001" customHeight="1" x14ac:dyDescent="0.2">
      <c r="A24" s="16" t="s">
        <v>14</v>
      </c>
      <c r="B24" s="18">
        <f>[20]Novembro!$C$5</f>
        <v>33.9</v>
      </c>
      <c r="C24" s="18">
        <f>[20]Novembro!$C$6</f>
        <v>33.799999999999997</v>
      </c>
      <c r="D24" s="18">
        <f>[20]Novembro!$C$7</f>
        <v>29.9</v>
      </c>
      <c r="E24" s="18">
        <f>[20]Novembro!$C$8</f>
        <v>29.5</v>
      </c>
      <c r="F24" s="18">
        <f>[20]Novembro!$C$9</f>
        <v>29.6</v>
      </c>
      <c r="G24" s="18">
        <f>[20]Novembro!$C$10</f>
        <v>28.8</v>
      </c>
      <c r="H24" s="18">
        <f>[20]Novembro!$C$11</f>
        <v>30.2</v>
      </c>
      <c r="I24" s="18">
        <f>[20]Novembro!$C$12</f>
        <v>32.200000000000003</v>
      </c>
      <c r="J24" s="18">
        <f>[20]Novembro!$C$13</f>
        <v>35.200000000000003</v>
      </c>
      <c r="K24" s="18">
        <f>[20]Novembro!$C$14</f>
        <v>35.799999999999997</v>
      </c>
      <c r="L24" s="18">
        <f>[20]Novembro!$C$15</f>
        <v>36.4</v>
      </c>
      <c r="M24" s="18">
        <f>[20]Novembro!$C$16</f>
        <v>31.6</v>
      </c>
      <c r="N24" s="18">
        <f>[20]Novembro!$C$17</f>
        <v>34.1</v>
      </c>
      <c r="O24" s="18">
        <f>[20]Novembro!$C$18</f>
        <v>33.9</v>
      </c>
      <c r="P24" s="18">
        <f>[20]Novembro!$C$19</f>
        <v>35.6</v>
      </c>
      <c r="Q24" s="18">
        <f>[20]Novembro!$C$20</f>
        <v>34.5</v>
      </c>
      <c r="R24" s="18">
        <f>[20]Novembro!$C$21</f>
        <v>31.7</v>
      </c>
      <c r="S24" s="18">
        <f>[20]Novembro!$C$22</f>
        <v>34.200000000000003</v>
      </c>
      <c r="T24" s="18">
        <f>[20]Novembro!$C$23</f>
        <v>34.5</v>
      </c>
      <c r="U24" s="18">
        <f>[20]Novembro!$C$24</f>
        <v>36.4</v>
      </c>
      <c r="V24" s="18">
        <f>[20]Novembro!$C$25</f>
        <v>34.299999999999997</v>
      </c>
      <c r="W24" s="18">
        <f>[20]Novembro!$C$26</f>
        <v>30.8</v>
      </c>
      <c r="X24" s="18">
        <f>[20]Novembro!$C$27</f>
        <v>30.8</v>
      </c>
      <c r="Y24" s="18">
        <f>[20]Novembro!$C$28</f>
        <v>30.1</v>
      </c>
      <c r="Z24" s="18">
        <f>[20]Novembro!$C$29</f>
        <v>28.4</v>
      </c>
      <c r="AA24" s="18">
        <f>[20]Novembro!$C$30</f>
        <v>32.1</v>
      </c>
      <c r="AB24" s="18">
        <f>[20]Novembro!$C$31</f>
        <v>35</v>
      </c>
      <c r="AC24" s="18">
        <f>[20]Novembro!$C$32</f>
        <v>36.6</v>
      </c>
      <c r="AD24" s="18">
        <f>[20]Novembro!$C$33</f>
        <v>36.4</v>
      </c>
      <c r="AE24" s="18">
        <f>[20]Novembro!$C$34</f>
        <v>34.5</v>
      </c>
      <c r="AF24" s="36">
        <f t="shared" si="6"/>
        <v>36.6</v>
      </c>
      <c r="AG24" s="37">
        <f t="shared" si="7"/>
        <v>33.026666666666664</v>
      </c>
    </row>
    <row r="25" spans="1:33" ht="17.100000000000001" customHeight="1" x14ac:dyDescent="0.2">
      <c r="A25" s="16" t="s">
        <v>15</v>
      </c>
      <c r="B25" s="18">
        <f>[21]Novembro!$C$5</f>
        <v>29.1</v>
      </c>
      <c r="C25" s="18">
        <f>[21]Novembro!$C$6</f>
        <v>28.5</v>
      </c>
      <c r="D25" s="18">
        <f>[21]Novembro!$C$7</f>
        <v>20.8</v>
      </c>
      <c r="E25" s="18">
        <f>[21]Novembro!$C$8</f>
        <v>24.2</v>
      </c>
      <c r="F25" s="18">
        <f>[21]Novembro!$C$9</f>
        <v>29.1</v>
      </c>
      <c r="G25" s="18">
        <f>[21]Novembro!$C$10</f>
        <v>27.9</v>
      </c>
      <c r="H25" s="18">
        <f>[21]Novembro!$C$11</f>
        <v>29.1</v>
      </c>
      <c r="I25" s="18">
        <f>[21]Novembro!$C$12</f>
        <v>31.1</v>
      </c>
      <c r="J25" s="18">
        <f>[21]Novembro!$C$13</f>
        <v>32.6</v>
      </c>
      <c r="K25" s="18">
        <f>[21]Novembro!$C$14</f>
        <v>32.9</v>
      </c>
      <c r="L25" s="18">
        <f>[21]Novembro!$C$15</f>
        <v>31.5</v>
      </c>
      <c r="M25" s="18">
        <f>[21]Novembro!$C$16</f>
        <v>28</v>
      </c>
      <c r="N25" s="18">
        <f>[21]Novembro!$C$17</f>
        <v>31.3</v>
      </c>
      <c r="O25" s="18">
        <f>[21]Novembro!$C$18</f>
        <v>33</v>
      </c>
      <c r="P25" s="18">
        <f>[21]Novembro!$C$19</f>
        <v>35.1</v>
      </c>
      <c r="Q25" s="18">
        <f>[21]Novembro!$C$20</f>
        <v>29.3</v>
      </c>
      <c r="R25" s="18">
        <f>[21]Novembro!$C$21</f>
        <v>29.1</v>
      </c>
      <c r="S25" s="18">
        <f>[21]Novembro!$C$22</f>
        <v>31.5</v>
      </c>
      <c r="T25" s="18">
        <f>[21]Novembro!$C$23</f>
        <v>32.1</v>
      </c>
      <c r="U25" s="18">
        <f>[21]Novembro!$C$24</f>
        <v>28.3</v>
      </c>
      <c r="V25" s="18">
        <f>[21]Novembro!$C$25</f>
        <v>26.4</v>
      </c>
      <c r="W25" s="18">
        <f>[21]Novembro!$C$26</f>
        <v>28.6</v>
      </c>
      <c r="X25" s="18">
        <f>[21]Novembro!$C$27</f>
        <v>27.4</v>
      </c>
      <c r="Y25" s="18">
        <f>[21]Novembro!$C$28</f>
        <v>28.7</v>
      </c>
      <c r="Z25" s="18">
        <f>[21]Novembro!$C$29</f>
        <v>30.7</v>
      </c>
      <c r="AA25" s="18">
        <f>[21]Novembro!$C$30</f>
        <v>31.2</v>
      </c>
      <c r="AB25" s="18">
        <f>[21]Novembro!$C$31</f>
        <v>32.5</v>
      </c>
      <c r="AC25" s="18">
        <f>[21]Novembro!$C$32</f>
        <v>33.1</v>
      </c>
      <c r="AD25" s="18">
        <f>[21]Novembro!$C$33</f>
        <v>32.5</v>
      </c>
      <c r="AE25" s="18">
        <f>[21]Novembro!$C$34</f>
        <v>31.5</v>
      </c>
      <c r="AF25" s="36">
        <f t="shared" si="6"/>
        <v>35.1</v>
      </c>
      <c r="AG25" s="37">
        <f t="shared" si="7"/>
        <v>29.903333333333343</v>
      </c>
    </row>
    <row r="26" spans="1:33" ht="17.100000000000001" customHeight="1" x14ac:dyDescent="0.2">
      <c r="A26" s="16" t="s">
        <v>16</v>
      </c>
      <c r="B26" s="18">
        <f>[22]Novembro!$C$5</f>
        <v>34.5</v>
      </c>
      <c r="C26" s="18">
        <f>[22]Novembro!$C$6</f>
        <v>29</v>
      </c>
      <c r="D26" s="18">
        <f>[22]Novembro!$C$7</f>
        <v>24.5</v>
      </c>
      <c r="E26" s="18">
        <f>[22]Novembro!$C$8</f>
        <v>27.4</v>
      </c>
      <c r="F26" s="18">
        <f>[22]Novembro!$C$9</f>
        <v>29.8</v>
      </c>
      <c r="G26" s="18">
        <f>[22]Novembro!$C$10</f>
        <v>33.5</v>
      </c>
      <c r="H26" s="18">
        <f>[22]Novembro!$C$11</f>
        <v>33.799999999999997</v>
      </c>
      <c r="I26" s="18">
        <f>[22]Novembro!$C$12</f>
        <v>35.4</v>
      </c>
      <c r="J26" s="18">
        <f>[22]Novembro!$C$13</f>
        <v>36.299999999999997</v>
      </c>
      <c r="K26" s="18">
        <f>[22]Novembro!$C$14</f>
        <v>36.9</v>
      </c>
      <c r="L26" s="18">
        <f>[22]Novembro!$C$15</f>
        <v>33.200000000000003</v>
      </c>
      <c r="M26" s="18">
        <f>[22]Novembro!$C$16</f>
        <v>31.3</v>
      </c>
      <c r="N26" s="18">
        <f>[22]Novembro!$C$17</f>
        <v>34.9</v>
      </c>
      <c r="O26" s="18">
        <f>[22]Novembro!$C$18</f>
        <v>37.5</v>
      </c>
      <c r="P26" s="18">
        <f>[22]Novembro!$C$19</f>
        <v>39.1</v>
      </c>
      <c r="Q26" s="18">
        <f>[22]Novembro!$C$20</f>
        <v>34.200000000000003</v>
      </c>
      <c r="R26" s="18">
        <f>[22]Novembro!$C$21</f>
        <v>30.3</v>
      </c>
      <c r="S26" s="18">
        <f>[22]Novembro!$C$22</f>
        <v>34.9</v>
      </c>
      <c r="T26" s="18">
        <f>[22]Novembro!$C$23</f>
        <v>35.200000000000003</v>
      </c>
      <c r="U26" s="18">
        <f>[22]Novembro!$C$24</f>
        <v>30</v>
      </c>
      <c r="V26" s="18">
        <f>[22]Novembro!$C$25</f>
        <v>28.6</v>
      </c>
      <c r="W26" s="18">
        <f>[22]Novembro!$C$26</f>
        <v>30.9</v>
      </c>
      <c r="X26" s="18">
        <f>[22]Novembro!$C$27</f>
        <v>29.1</v>
      </c>
      <c r="Y26" s="18">
        <f>[22]Novembro!$C$28</f>
        <v>34.1</v>
      </c>
      <c r="Z26" s="18">
        <f>[22]Novembro!$C$29</f>
        <v>34.5</v>
      </c>
      <c r="AA26" s="18">
        <f>[22]Novembro!$C$30</f>
        <v>35.9</v>
      </c>
      <c r="AB26" s="18">
        <f>[22]Novembro!$C$31</f>
        <v>36.799999999999997</v>
      </c>
      <c r="AC26" s="18">
        <f>[22]Novembro!$C$32</f>
        <v>37.5</v>
      </c>
      <c r="AD26" s="18">
        <f>[22]Novembro!$C$33</f>
        <v>35.700000000000003</v>
      </c>
      <c r="AE26" s="18">
        <f>[22]Novembro!$C$34</f>
        <v>35</v>
      </c>
      <c r="AF26" s="36">
        <f t="shared" si="6"/>
        <v>39.1</v>
      </c>
      <c r="AG26" s="37">
        <f t="shared" si="7"/>
        <v>33.326666666666668</v>
      </c>
    </row>
    <row r="27" spans="1:33" ht="17.100000000000001" customHeight="1" x14ac:dyDescent="0.2">
      <c r="A27" s="16" t="s">
        <v>17</v>
      </c>
      <c r="B27" s="18">
        <f>[23]Novembro!$C$5</f>
        <v>30.5</v>
      </c>
      <c r="C27" s="18">
        <f>[23]Novembro!$C$6</f>
        <v>30.3</v>
      </c>
      <c r="D27" s="18">
        <f>[23]Novembro!$C$7</f>
        <v>30.1</v>
      </c>
      <c r="E27" s="18">
        <f>[23]Novembro!$C$8</f>
        <v>27.1</v>
      </c>
      <c r="F27" s="18">
        <f>[23]Novembro!$C$9</f>
        <v>29.6</v>
      </c>
      <c r="G27" s="18">
        <f>[23]Novembro!$C$10</f>
        <v>28.7</v>
      </c>
      <c r="H27" s="18">
        <f>[23]Novembro!$C$11</f>
        <v>30.5</v>
      </c>
      <c r="I27" s="18">
        <f>[23]Novembro!$C$12</f>
        <v>32.299999999999997</v>
      </c>
      <c r="J27" s="18">
        <f>[23]Novembro!$C$13</f>
        <v>33.4</v>
      </c>
      <c r="K27" s="18">
        <f>[23]Novembro!$C$14</f>
        <v>34.4</v>
      </c>
      <c r="L27" s="18">
        <f>[23]Novembro!$C$15</f>
        <v>37.4</v>
      </c>
      <c r="M27" s="18">
        <f>[23]Novembro!$C$16</f>
        <v>32.200000000000003</v>
      </c>
      <c r="N27" s="18">
        <f>[23]Novembro!$C$17</f>
        <v>33.5</v>
      </c>
      <c r="O27" s="18">
        <f>[23]Novembro!$C$18</f>
        <v>34.6</v>
      </c>
      <c r="P27" s="18">
        <f>[23]Novembro!$C$19</f>
        <v>37.9</v>
      </c>
      <c r="Q27" s="18">
        <f>[23]Novembro!$C$20</f>
        <v>29.6</v>
      </c>
      <c r="R27" s="18">
        <f>[23]Novembro!$C$21</f>
        <v>32.9</v>
      </c>
      <c r="S27" s="18">
        <f>[23]Novembro!$C$22</f>
        <v>33.1</v>
      </c>
      <c r="T27" s="18">
        <f>[23]Novembro!$C$23</f>
        <v>34.5</v>
      </c>
      <c r="U27" s="18">
        <f>[23]Novembro!$C$24</f>
        <v>28.5</v>
      </c>
      <c r="V27" s="18">
        <f>[23]Novembro!$C$25</f>
        <v>31.8</v>
      </c>
      <c r="W27" s="18">
        <f>[23]Novembro!$C$26</f>
        <v>32.200000000000003</v>
      </c>
      <c r="X27" s="18">
        <f>[23]Novembro!$C$27</f>
        <v>29.4</v>
      </c>
      <c r="Y27" s="18">
        <f>[23]Novembro!$C$28</f>
        <v>31.3</v>
      </c>
      <c r="Z27" s="18">
        <f>[23]Novembro!$C$29</f>
        <v>33.5</v>
      </c>
      <c r="AA27" s="18">
        <f>[23]Novembro!$C$30</f>
        <v>34.1</v>
      </c>
      <c r="AB27" s="18">
        <f>[23]Novembro!$C$31</f>
        <v>34.799999999999997</v>
      </c>
      <c r="AC27" s="18">
        <f>[23]Novembro!$C$32</f>
        <v>36.299999999999997</v>
      </c>
      <c r="AD27" s="18">
        <f>[23]Novembro!$C$33</f>
        <v>36.9</v>
      </c>
      <c r="AE27" s="18">
        <f>[23]Novembro!$C$34</f>
        <v>34.1</v>
      </c>
      <c r="AF27" s="36">
        <f t="shared" si="6"/>
        <v>37.9</v>
      </c>
      <c r="AG27" s="37">
        <f t="shared" si="7"/>
        <v>32.516666666666659</v>
      </c>
    </row>
    <row r="28" spans="1:33" ht="17.100000000000001" customHeight="1" x14ac:dyDescent="0.2">
      <c r="A28" s="16" t="s">
        <v>18</v>
      </c>
      <c r="B28" s="18">
        <f>[24]Novembro!$C$5</f>
        <v>29.4</v>
      </c>
      <c r="C28" s="18">
        <f>[24]Novembro!$C$6</f>
        <v>30.1</v>
      </c>
      <c r="D28" s="18">
        <f>[24]Novembro!$C$7</f>
        <v>28.4</v>
      </c>
      <c r="E28" s="18">
        <f>[24]Novembro!$C$8</f>
        <v>26.3</v>
      </c>
      <c r="F28" s="18">
        <f>[24]Novembro!$C$9</f>
        <v>30.7</v>
      </c>
      <c r="G28" s="18">
        <f>[24]Novembro!$C$10</f>
        <v>30</v>
      </c>
      <c r="H28" s="18">
        <f>[24]Novembro!$C$11</f>
        <v>30.7</v>
      </c>
      <c r="I28" s="18">
        <f>[24]Novembro!$C$12</f>
        <v>31.4</v>
      </c>
      <c r="J28" s="18">
        <f>[24]Novembro!$C$13</f>
        <v>33.4</v>
      </c>
      <c r="K28" s="18">
        <f>[24]Novembro!$C$14</f>
        <v>33.5</v>
      </c>
      <c r="L28" s="18">
        <f>[24]Novembro!$C$15</f>
        <v>34.299999999999997</v>
      </c>
      <c r="M28" s="18">
        <f>[24]Novembro!$C$16</f>
        <v>26.8</v>
      </c>
      <c r="N28" s="18">
        <f>[24]Novembro!$C$17</f>
        <v>31.1</v>
      </c>
      <c r="O28" s="18">
        <f>[24]Novembro!$C$18</f>
        <v>33</v>
      </c>
      <c r="P28" s="18">
        <f>[24]Novembro!$C$19</f>
        <v>33.5</v>
      </c>
      <c r="Q28" s="18">
        <f>[24]Novembro!$C$20</f>
        <v>27</v>
      </c>
      <c r="R28" s="18">
        <f>[24]Novembro!$C$21</f>
        <v>30.1</v>
      </c>
      <c r="S28" s="18">
        <f>[24]Novembro!$C$22</f>
        <v>31.7</v>
      </c>
      <c r="T28" s="18">
        <f>[24]Novembro!$C$23</f>
        <v>32.1</v>
      </c>
      <c r="U28" s="18">
        <f>[24]Novembro!$C$24</f>
        <v>29.4</v>
      </c>
      <c r="V28" s="18">
        <f>[24]Novembro!$C$25</f>
        <v>27.6</v>
      </c>
      <c r="W28" s="18">
        <f>[24]Novembro!$C$26</f>
        <v>27.1</v>
      </c>
      <c r="X28" s="18">
        <f>[24]Novembro!$C$27</f>
        <v>29.7</v>
      </c>
      <c r="Y28" s="18">
        <f>[24]Novembro!$C$28</f>
        <v>28.7</v>
      </c>
      <c r="Z28" s="18">
        <f>[24]Novembro!$C$29</f>
        <v>30.3</v>
      </c>
      <c r="AA28" s="18">
        <f>[24]Novembro!$C$30</f>
        <v>31.2</v>
      </c>
      <c r="AB28" s="18">
        <f>[24]Novembro!$C$31</f>
        <v>31.2</v>
      </c>
      <c r="AC28" s="18">
        <f>[24]Novembro!$C$32</f>
        <v>33.4</v>
      </c>
      <c r="AD28" s="18">
        <f>[24]Novembro!$C$33</f>
        <v>33.4</v>
      </c>
      <c r="AE28" s="18">
        <f>[24]Novembro!$C$34</f>
        <v>32.799999999999997</v>
      </c>
      <c r="AF28" s="36">
        <f t="shared" si="6"/>
        <v>34.299999999999997</v>
      </c>
      <c r="AG28" s="37">
        <f t="shared" si="7"/>
        <v>30.610000000000007</v>
      </c>
    </row>
    <row r="29" spans="1:33" ht="17.100000000000001" customHeight="1" x14ac:dyDescent="0.2">
      <c r="A29" s="16" t="s">
        <v>19</v>
      </c>
      <c r="B29" s="18">
        <f>[25]Novembro!$C$5</f>
        <v>31.5</v>
      </c>
      <c r="C29" s="18">
        <f>[25]Novembro!$C$6</f>
        <v>31.4</v>
      </c>
      <c r="D29" s="18">
        <f>[25]Novembro!$C$7</f>
        <v>24</v>
      </c>
      <c r="E29" s="18">
        <f>[25]Novembro!$C$8</f>
        <v>26.1</v>
      </c>
      <c r="F29" s="18">
        <f>[25]Novembro!$C$9</f>
        <v>30.1</v>
      </c>
      <c r="G29" s="18">
        <f>[25]Novembro!$C$10</f>
        <v>29.2</v>
      </c>
      <c r="H29" s="18">
        <f>[25]Novembro!$C$11</f>
        <v>29.3</v>
      </c>
      <c r="I29" s="18">
        <f>[25]Novembro!$C$12</f>
        <v>31.5</v>
      </c>
      <c r="J29" s="18">
        <f>[25]Novembro!$C$13</f>
        <v>35.1</v>
      </c>
      <c r="K29" s="18">
        <f>[25]Novembro!$C$14</f>
        <v>36.299999999999997</v>
      </c>
      <c r="L29" s="18">
        <f>[25]Novembro!$C$15</f>
        <v>33.700000000000003</v>
      </c>
      <c r="M29" s="18">
        <f>[25]Novembro!$C$16</f>
        <v>29.4</v>
      </c>
      <c r="N29" s="18">
        <f>[25]Novembro!$C$17</f>
        <v>32.299999999999997</v>
      </c>
      <c r="O29" s="18">
        <f>[25]Novembro!$C$18</f>
        <v>32.700000000000003</v>
      </c>
      <c r="P29" s="18">
        <f>[25]Novembro!$C$19</f>
        <v>36.700000000000003</v>
      </c>
      <c r="Q29" s="18">
        <f>[25]Novembro!$C$20</f>
        <v>30.5</v>
      </c>
      <c r="R29" s="18">
        <f>[25]Novembro!$C$21</f>
        <v>31.6</v>
      </c>
      <c r="S29" s="18">
        <f>[25]Novembro!$C$22</f>
        <v>32.4</v>
      </c>
      <c r="T29" s="18">
        <f>[25]Novembro!$C$23</f>
        <v>33.700000000000003</v>
      </c>
      <c r="U29" s="18">
        <f>[25]Novembro!$C$24</f>
        <v>29</v>
      </c>
      <c r="V29" s="18">
        <f>[25]Novembro!$C$25</f>
        <v>25.2</v>
      </c>
      <c r="W29" s="18">
        <f>[25]Novembro!$C$26</f>
        <v>29.3</v>
      </c>
      <c r="X29" s="18">
        <f>[25]Novembro!$C$27</f>
        <v>28.1</v>
      </c>
      <c r="Y29" s="18">
        <f>[25]Novembro!$C$28</f>
        <v>29.7</v>
      </c>
      <c r="Z29" s="18">
        <f>[25]Novembro!$C$29</f>
        <v>31.9</v>
      </c>
      <c r="AA29" s="18">
        <f>[25]Novembro!$C$30</f>
        <v>32.4</v>
      </c>
      <c r="AB29" s="18">
        <f>[25]Novembro!$C$31</f>
        <v>34.200000000000003</v>
      </c>
      <c r="AC29" s="18">
        <f>[25]Novembro!$C$32</f>
        <v>34.9</v>
      </c>
      <c r="AD29" s="18">
        <f>[25]Novembro!$C$33</f>
        <v>27.7</v>
      </c>
      <c r="AE29" s="18">
        <f>[25]Novembro!$C$34</f>
        <v>30.8</v>
      </c>
      <c r="AF29" s="36">
        <f t="shared" si="6"/>
        <v>36.700000000000003</v>
      </c>
      <c r="AG29" s="37">
        <f t="shared" si="7"/>
        <v>31.023333333333333</v>
      </c>
    </row>
    <row r="30" spans="1:33" ht="17.100000000000001" customHeight="1" x14ac:dyDescent="0.2">
      <c r="A30" s="16" t="s">
        <v>31</v>
      </c>
      <c r="B30" s="18">
        <f>[26]Novembro!$C$5</f>
        <v>33.1</v>
      </c>
      <c r="C30" s="18">
        <f>[26]Novembro!$C$6</f>
        <v>30.5</v>
      </c>
      <c r="D30" s="18">
        <f>[26]Novembro!$C$7</f>
        <v>28.6</v>
      </c>
      <c r="E30" s="18">
        <f>[26]Novembro!$C$8</f>
        <v>29.1</v>
      </c>
      <c r="F30" s="18">
        <f>[26]Novembro!$C$9</f>
        <v>30.8</v>
      </c>
      <c r="G30" s="18">
        <f>[26]Novembro!$C$10</f>
        <v>30.2</v>
      </c>
      <c r="H30" s="18">
        <f>[26]Novembro!$C$11</f>
        <v>26.7</v>
      </c>
      <c r="I30" s="18">
        <f>[26]Novembro!$C$12</f>
        <v>33.6</v>
      </c>
      <c r="J30" s="18">
        <f>[26]Novembro!$C$13</f>
        <v>34.700000000000003</v>
      </c>
      <c r="K30" s="18">
        <f>[26]Novembro!$C$14</f>
        <v>35</v>
      </c>
      <c r="L30" s="18">
        <f>[26]Novembro!$C$15</f>
        <v>36</v>
      </c>
      <c r="M30" s="18">
        <f>[26]Novembro!$C$16</f>
        <v>31.6</v>
      </c>
      <c r="N30" s="18">
        <f>[26]Novembro!$C$17</f>
        <v>33.200000000000003</v>
      </c>
      <c r="O30" s="18">
        <f>[26]Novembro!$C$18</f>
        <v>35.4</v>
      </c>
      <c r="P30" s="18">
        <f>[26]Novembro!$C$19</f>
        <v>35.5</v>
      </c>
      <c r="Q30" s="18">
        <f>[26]Novembro!$C$20</f>
        <v>30.6</v>
      </c>
      <c r="R30" s="18">
        <f>[26]Novembro!$C$21</f>
        <v>32.299999999999997</v>
      </c>
      <c r="S30" s="18">
        <f>[26]Novembro!$C$22</f>
        <v>34.200000000000003</v>
      </c>
      <c r="T30" s="18">
        <f>[26]Novembro!$C$23</f>
        <v>33.200000000000003</v>
      </c>
      <c r="U30" s="18">
        <f>[26]Novembro!$C$24</f>
        <v>28</v>
      </c>
      <c r="V30" s="18">
        <f>[26]Novembro!$C$25</f>
        <v>31.4</v>
      </c>
      <c r="W30" s="18">
        <f>[26]Novembro!$C$26</f>
        <v>30.9</v>
      </c>
      <c r="X30" s="18">
        <f>[26]Novembro!$C$27</f>
        <v>29.9</v>
      </c>
      <c r="Y30" s="18">
        <f>[26]Novembro!$C$28</f>
        <v>31.9</v>
      </c>
      <c r="Z30" s="18">
        <f>[26]Novembro!$C$29</f>
        <v>32.4</v>
      </c>
      <c r="AA30" s="18">
        <f>[26]Novembro!$C$30</f>
        <v>33.9</v>
      </c>
      <c r="AB30" s="18">
        <f>[26]Novembro!$C$31</f>
        <v>33.299999999999997</v>
      </c>
      <c r="AC30" s="18">
        <f>[26]Novembro!$C$32</f>
        <v>35.4</v>
      </c>
      <c r="AD30" s="18">
        <f>[26]Novembro!$C$33</f>
        <v>36.1</v>
      </c>
      <c r="AE30" s="18">
        <f>[26]Novembro!$C$34</f>
        <v>35.1</v>
      </c>
      <c r="AF30" s="36">
        <f t="shared" si="6"/>
        <v>36.1</v>
      </c>
      <c r="AG30" s="37">
        <f t="shared" si="7"/>
        <v>32.419999999999995</v>
      </c>
    </row>
    <row r="31" spans="1:33" ht="17.100000000000001" customHeight="1" x14ac:dyDescent="0.2">
      <c r="A31" s="16" t="s">
        <v>51</v>
      </c>
      <c r="B31" s="18">
        <f>[27]Novembro!$C$5</f>
        <v>31.9</v>
      </c>
      <c r="C31" s="18">
        <f>[27]Novembro!$C$6</f>
        <v>31.2</v>
      </c>
      <c r="D31" s="18">
        <f>[27]Novembro!$C$7</f>
        <v>29.7</v>
      </c>
      <c r="E31" s="18">
        <f>[27]Novembro!$C$8</f>
        <v>29.2</v>
      </c>
      <c r="F31" s="18">
        <f>[27]Novembro!$C$9</f>
        <v>30.2</v>
      </c>
      <c r="G31" s="18">
        <f>[27]Novembro!$C$10</f>
        <v>32.1</v>
      </c>
      <c r="H31" s="18">
        <f>[27]Novembro!$C$11</f>
        <v>30.7</v>
      </c>
      <c r="I31" s="18">
        <f>[27]Novembro!$C$12</f>
        <v>33.5</v>
      </c>
      <c r="J31" s="18">
        <f>[27]Novembro!$C$13</f>
        <v>34.5</v>
      </c>
      <c r="K31" s="18">
        <f>[27]Novembro!$C$14</f>
        <v>36</v>
      </c>
      <c r="L31" s="18">
        <f>[27]Novembro!$C$15</f>
        <v>35.4</v>
      </c>
      <c r="M31" s="18">
        <f>[27]Novembro!$C$16</f>
        <v>26.6</v>
      </c>
      <c r="N31" s="18">
        <f>[27]Novembro!$C$17</f>
        <v>33</v>
      </c>
      <c r="O31" s="18">
        <f>[27]Novembro!$C$18</f>
        <v>35.799999999999997</v>
      </c>
      <c r="P31" s="18">
        <f>[27]Novembro!$C$19</f>
        <v>33.299999999999997</v>
      </c>
      <c r="Q31" s="18">
        <f>[27]Novembro!$C$20</f>
        <v>30.5</v>
      </c>
      <c r="R31" s="18">
        <f>[27]Novembro!$C$21</f>
        <v>30.2</v>
      </c>
      <c r="S31" s="18">
        <f>[27]Novembro!$C$22</f>
        <v>32.299999999999997</v>
      </c>
      <c r="T31" s="18">
        <f>[27]Novembro!$C$23</f>
        <v>33.5</v>
      </c>
      <c r="U31" s="18">
        <f>[27]Novembro!$C$24</f>
        <v>32.700000000000003</v>
      </c>
      <c r="V31" s="18">
        <f>[27]Novembro!$C$25</f>
        <v>25.5</v>
      </c>
      <c r="W31" s="18">
        <f>[27]Novembro!$C$26</f>
        <v>30</v>
      </c>
      <c r="X31" s="18">
        <f>[27]Novembro!$C$27</f>
        <v>30.6</v>
      </c>
      <c r="Y31" s="18">
        <f>[27]Novembro!$C$28</f>
        <v>23.7</v>
      </c>
      <c r="Z31" s="18">
        <f>[27]Novembro!$C$29</f>
        <v>28.6</v>
      </c>
      <c r="AA31" s="18">
        <f>[27]Novembro!$C$30</f>
        <v>30.6</v>
      </c>
      <c r="AB31" s="18">
        <f>[27]Novembro!$C$31</f>
        <v>33.700000000000003</v>
      </c>
      <c r="AC31" s="18">
        <f>[27]Novembro!$C$32</f>
        <v>34.200000000000003</v>
      </c>
      <c r="AD31" s="18">
        <f>[27]Novembro!$C$33</f>
        <v>34.5</v>
      </c>
      <c r="AE31" s="18">
        <f>[27]Novembro!$C$34</f>
        <v>31.3</v>
      </c>
      <c r="AF31" s="36">
        <f t="shared" ref="AF31" si="8">MAX(B31:AE31)</f>
        <v>36</v>
      </c>
      <c r="AG31" s="37">
        <f t="shared" ref="AG31" si="9">AVERAGE(B31:AE31)</f>
        <v>31.500000000000007</v>
      </c>
    </row>
    <row r="32" spans="1:33" ht="17.100000000000001" customHeight="1" x14ac:dyDescent="0.2">
      <c r="A32" s="16" t="s">
        <v>20</v>
      </c>
      <c r="B32" s="18">
        <f>[28]Novembro!$C$5</f>
        <v>34.299999999999997</v>
      </c>
      <c r="C32" s="18">
        <f>[28]Novembro!$C$6</f>
        <v>35.1</v>
      </c>
      <c r="D32" s="18">
        <f>[28]Novembro!$C$7</f>
        <v>30.4</v>
      </c>
      <c r="E32" s="18">
        <f>[28]Novembro!$C$8</f>
        <v>28.3</v>
      </c>
      <c r="F32" s="18">
        <f>[28]Novembro!$C$9</f>
        <v>30.5</v>
      </c>
      <c r="G32" s="18">
        <f>[28]Novembro!$C$10</f>
        <v>29.9</v>
      </c>
      <c r="H32" s="18">
        <f>[28]Novembro!$C$11</f>
        <v>31.9</v>
      </c>
      <c r="I32" s="18">
        <f>[28]Novembro!$C$12</f>
        <v>33.6</v>
      </c>
      <c r="J32" s="18">
        <f>[28]Novembro!$C$13</f>
        <v>35.9</v>
      </c>
      <c r="K32" s="18">
        <f>[28]Novembro!$C$14</f>
        <v>36.5</v>
      </c>
      <c r="L32" s="18">
        <f>[28]Novembro!$C$15</f>
        <v>37.9</v>
      </c>
      <c r="M32" s="18">
        <f>[28]Novembro!$C$16</f>
        <v>31.5</v>
      </c>
      <c r="N32" s="18">
        <f>[28]Novembro!$C$17</f>
        <v>34.9</v>
      </c>
      <c r="O32" s="18">
        <f>[28]Novembro!$C$18</f>
        <v>35.4</v>
      </c>
      <c r="P32" s="18">
        <f>[28]Novembro!$C$19</f>
        <v>36.700000000000003</v>
      </c>
      <c r="Q32" s="18">
        <f>[28]Novembro!$C$20</f>
        <v>31.9</v>
      </c>
      <c r="R32" s="18">
        <f>[28]Novembro!$C$21</f>
        <v>33.6</v>
      </c>
      <c r="S32" s="18">
        <f>[28]Novembro!$C$22</f>
        <v>35.299999999999997</v>
      </c>
      <c r="T32" s="18">
        <f>[28]Novembro!$C$23</f>
        <v>36</v>
      </c>
      <c r="U32" s="18">
        <f>[28]Novembro!$C$24</f>
        <v>35.700000000000003</v>
      </c>
      <c r="V32" s="18">
        <f>[28]Novembro!$C$25</f>
        <v>33.799999999999997</v>
      </c>
      <c r="W32" s="18">
        <f>[28]Novembro!$C$26</f>
        <v>30.1</v>
      </c>
      <c r="X32" s="18">
        <f>[28]Novembro!$C$27</f>
        <v>30.9</v>
      </c>
      <c r="Y32" s="18">
        <f>[28]Novembro!$C$28</f>
        <v>33.700000000000003</v>
      </c>
      <c r="Z32" s="18">
        <f>[28]Novembro!$C$29</f>
        <v>32.6</v>
      </c>
      <c r="AA32" s="18">
        <f>[28]Novembro!$C$30</f>
        <v>33.4</v>
      </c>
      <c r="AB32" s="18">
        <f>[28]Novembro!$C$31</f>
        <v>36</v>
      </c>
      <c r="AC32" s="18">
        <f>[28]Novembro!$C$32</f>
        <v>36.9</v>
      </c>
      <c r="AD32" s="18">
        <f>[28]Novembro!$C$33</f>
        <v>39.299999999999997</v>
      </c>
      <c r="AE32" s="18">
        <f>[28]Novembro!$C$34</f>
        <v>34.9</v>
      </c>
      <c r="AF32" s="36">
        <f>MAX(B32:AE32)</f>
        <v>39.299999999999997</v>
      </c>
      <c r="AG32" s="37">
        <f>AVERAGE(B32:AE32)</f>
        <v>33.896666666666661</v>
      </c>
    </row>
    <row r="33" spans="1:33" s="5" customFormat="1" ht="17.100000000000001" customHeight="1" x14ac:dyDescent="0.2">
      <c r="A33" s="38" t="s">
        <v>33</v>
      </c>
      <c r="B33" s="32">
        <f t="shared" ref="B33:AF33" si="10">MAX(B5:B32)</f>
        <v>36.200000000000003</v>
      </c>
      <c r="C33" s="32">
        <f t="shared" si="10"/>
        <v>35.1</v>
      </c>
      <c r="D33" s="32">
        <f t="shared" si="10"/>
        <v>32.700000000000003</v>
      </c>
      <c r="E33" s="32">
        <f t="shared" si="10"/>
        <v>31.4</v>
      </c>
      <c r="F33" s="32">
        <f t="shared" si="10"/>
        <v>33.700000000000003</v>
      </c>
      <c r="G33" s="32">
        <f t="shared" si="10"/>
        <v>36.1</v>
      </c>
      <c r="H33" s="32">
        <f t="shared" si="10"/>
        <v>35.9</v>
      </c>
      <c r="I33" s="32">
        <f t="shared" si="10"/>
        <v>37.5</v>
      </c>
      <c r="J33" s="32">
        <f t="shared" si="10"/>
        <v>39</v>
      </c>
      <c r="K33" s="32">
        <f t="shared" si="10"/>
        <v>39.1</v>
      </c>
      <c r="L33" s="32">
        <f t="shared" si="10"/>
        <v>38.6</v>
      </c>
      <c r="M33" s="32">
        <f t="shared" si="10"/>
        <v>33.799999999999997</v>
      </c>
      <c r="N33" s="32">
        <f t="shared" si="10"/>
        <v>35.700000000000003</v>
      </c>
      <c r="O33" s="32">
        <f t="shared" si="10"/>
        <v>39.299999999999997</v>
      </c>
      <c r="P33" s="32">
        <f t="shared" si="10"/>
        <v>39.200000000000003</v>
      </c>
      <c r="Q33" s="32">
        <f t="shared" si="10"/>
        <v>34.700000000000003</v>
      </c>
      <c r="R33" s="32">
        <f t="shared" si="10"/>
        <v>34.4</v>
      </c>
      <c r="S33" s="32">
        <f t="shared" si="10"/>
        <v>37.6</v>
      </c>
      <c r="T33" s="32">
        <f t="shared" si="10"/>
        <v>36.9</v>
      </c>
      <c r="U33" s="32">
        <f t="shared" si="10"/>
        <v>36.6</v>
      </c>
      <c r="V33" s="32">
        <f t="shared" si="10"/>
        <v>34.299999999999997</v>
      </c>
      <c r="W33" s="32">
        <f t="shared" si="10"/>
        <v>33.4</v>
      </c>
      <c r="X33" s="32">
        <f t="shared" si="10"/>
        <v>35</v>
      </c>
      <c r="Y33" s="32">
        <f t="shared" si="10"/>
        <v>34.1</v>
      </c>
      <c r="Z33" s="32">
        <f t="shared" si="10"/>
        <v>34.5</v>
      </c>
      <c r="AA33" s="32">
        <f t="shared" si="10"/>
        <v>36.4</v>
      </c>
      <c r="AB33" s="32">
        <f t="shared" si="10"/>
        <v>36.799999999999997</v>
      </c>
      <c r="AC33" s="32">
        <f t="shared" si="10"/>
        <v>38.4</v>
      </c>
      <c r="AD33" s="32">
        <f t="shared" si="10"/>
        <v>39.6</v>
      </c>
      <c r="AE33" s="32">
        <f t="shared" si="10"/>
        <v>36.4</v>
      </c>
      <c r="AF33" s="36">
        <f t="shared" si="10"/>
        <v>39.6</v>
      </c>
      <c r="AG33" s="37">
        <f>AVERAGE(AG5:AG32)</f>
        <v>32.490004105090307</v>
      </c>
    </row>
    <row r="34" spans="1:33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1"/>
      <c r="AG34" s="14"/>
    </row>
    <row r="35" spans="1:33" x14ac:dyDescent="0.2">
      <c r="C35" s="46"/>
      <c r="D35" s="46" t="s">
        <v>55</v>
      </c>
      <c r="E35" s="46"/>
      <c r="F35" s="46"/>
      <c r="G35" s="46"/>
      <c r="N35" s="2" t="s">
        <v>56</v>
      </c>
      <c r="Y35" s="2" t="s">
        <v>58</v>
      </c>
    </row>
    <row r="36" spans="1:33" x14ac:dyDescent="0.2">
      <c r="K36" s="47"/>
      <c r="L36" s="47"/>
      <c r="M36" s="47"/>
      <c r="N36" s="47" t="s">
        <v>57</v>
      </c>
      <c r="O36" s="47"/>
      <c r="P36" s="47"/>
      <c r="Q36" s="47"/>
      <c r="Y36" s="47" t="s">
        <v>59</v>
      </c>
      <c r="Z36" s="47"/>
      <c r="AA36" s="47"/>
    </row>
    <row r="41" spans="1:33" x14ac:dyDescent="0.2">
      <c r="W41" s="2" t="s">
        <v>52</v>
      </c>
    </row>
  </sheetData>
  <mergeCells count="33"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V3:V4"/>
    <mergeCell ref="B2:AG2"/>
    <mergeCell ref="U3:U4"/>
    <mergeCell ref="N3:N4"/>
    <mergeCell ref="AE3:AE4"/>
    <mergeCell ref="M3:M4"/>
    <mergeCell ref="T3:T4"/>
    <mergeCell ref="L3:L4"/>
    <mergeCell ref="J3:J4"/>
    <mergeCell ref="S3:S4"/>
    <mergeCell ref="A2:A4"/>
    <mergeCell ref="B3:B4"/>
    <mergeCell ref="F3:F4"/>
    <mergeCell ref="E3:E4"/>
    <mergeCell ref="O3:O4"/>
    <mergeCell ref="H3:H4"/>
    <mergeCell ref="K3:K4"/>
    <mergeCell ref="C3:C4"/>
    <mergeCell ref="D3:D4"/>
    <mergeCell ref="G3:G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workbookViewId="0">
      <selection activeCell="AI14" sqref="AI14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9" bestFit="1" customWidth="1"/>
    <col min="33" max="33" width="7.28515625" style="1" bestFit="1" customWidth="1"/>
  </cols>
  <sheetData>
    <row r="1" spans="1:33" ht="20.100000000000001" customHeight="1" x14ac:dyDescent="0.2">
      <c r="A1" s="58" t="s">
        <v>24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s="4" customFormat="1" ht="20.100000000000001" customHeight="1" x14ac:dyDescent="0.2">
      <c r="A2" s="56" t="s">
        <v>21</v>
      </c>
      <c r="B2" s="54" t="s">
        <v>60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1:33" s="5" customFormat="1" ht="20.100000000000001" customHeight="1" x14ac:dyDescent="0.2">
      <c r="A3" s="56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34" t="s">
        <v>42</v>
      </c>
      <c r="AG3" s="39" t="s">
        <v>40</v>
      </c>
    </row>
    <row r="4" spans="1:33" s="5" customFormat="1" ht="20.100000000000001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34" t="s">
        <v>39</v>
      </c>
      <c r="AG4" s="39" t="s">
        <v>39</v>
      </c>
    </row>
    <row r="5" spans="1:33" s="5" customFormat="1" ht="20.100000000000001" customHeight="1" x14ac:dyDescent="0.2">
      <c r="A5" s="16" t="s">
        <v>47</v>
      </c>
      <c r="B5" s="25">
        <f>[1]Novembro!$D$5</f>
        <v>23.9</v>
      </c>
      <c r="C5" s="25">
        <f>[1]Novembro!$D$6</f>
        <v>21.9</v>
      </c>
      <c r="D5" s="25">
        <f>[1]Novembro!$D$7</f>
        <v>23.1</v>
      </c>
      <c r="E5" s="25">
        <f>[1]Novembro!$D$8</f>
        <v>21.8</v>
      </c>
      <c r="F5" s="25">
        <f>[1]Novembro!$D$9</f>
        <v>18</v>
      </c>
      <c r="G5" s="25">
        <f>[1]Novembro!$D$10</f>
        <v>20.3</v>
      </c>
      <c r="H5" s="25">
        <f>[1]Novembro!$D$11</f>
        <v>18.2</v>
      </c>
      <c r="I5" s="25">
        <f>[1]Novembro!$D$12</f>
        <v>19.7</v>
      </c>
      <c r="J5" s="25">
        <f>[1]Novembro!$D$13</f>
        <v>20</v>
      </c>
      <c r="K5" s="25">
        <f>[1]Novembro!$D$14</f>
        <v>24.1</v>
      </c>
      <c r="L5" s="25">
        <f>[1]Novembro!$D$15</f>
        <v>24.7</v>
      </c>
      <c r="M5" s="25">
        <f>[1]Novembro!$D$16</f>
        <v>22.4</v>
      </c>
      <c r="N5" s="25">
        <f>[1]Novembro!$D$17</f>
        <v>20.7</v>
      </c>
      <c r="O5" s="25">
        <f>[1]Novembro!$D$18</f>
        <v>21.2</v>
      </c>
      <c r="P5" s="25">
        <f>[1]Novembro!$D$19</f>
        <v>20.7</v>
      </c>
      <c r="Q5" s="25">
        <f>[1]Novembro!$D$20</f>
        <v>21.4</v>
      </c>
      <c r="R5" s="25">
        <f>[1]Novembro!$D$21</f>
        <v>21.2</v>
      </c>
      <c r="S5" s="25">
        <f>[1]Novembro!$D$22</f>
        <v>21.4</v>
      </c>
      <c r="T5" s="25">
        <f>[1]Novembro!$D$23</f>
        <v>21.1</v>
      </c>
      <c r="U5" s="25">
        <f>[1]Novembro!$D$24</f>
        <v>22.8</v>
      </c>
      <c r="V5" s="25">
        <f>[1]Novembro!$D$25</f>
        <v>21.7</v>
      </c>
      <c r="W5" s="25">
        <f>[1]Novembro!$D$26</f>
        <v>21.4</v>
      </c>
      <c r="X5" s="25">
        <f>[1]Novembro!$D$27</f>
        <v>19.899999999999999</v>
      </c>
      <c r="Y5" s="25">
        <f>[1]Novembro!$D$28</f>
        <v>19.7</v>
      </c>
      <c r="Z5" s="25">
        <f>[1]Novembro!$D$29</f>
        <v>21.4</v>
      </c>
      <c r="AA5" s="25">
        <f>[1]Novembro!$D$30</f>
        <v>21.2</v>
      </c>
      <c r="AB5" s="25">
        <f>[1]Novembro!$D$31</f>
        <v>18.100000000000001</v>
      </c>
      <c r="AC5" s="25">
        <f>[1]Novembro!$D$32</f>
        <v>20.5</v>
      </c>
      <c r="AD5" s="25">
        <f>[1]Novembro!$D$33</f>
        <v>20.9</v>
      </c>
      <c r="AE5" s="25">
        <f>[1]Novembro!$D$34</f>
        <v>21.8</v>
      </c>
      <c r="AF5" s="35">
        <f t="shared" ref="AF5:AF13" si="1">MIN(B5:AE5)</f>
        <v>18</v>
      </c>
      <c r="AG5" s="40">
        <f t="shared" ref="AG5:AG13" si="2">AVERAGE(B5:AE5)</f>
        <v>21.173333333333328</v>
      </c>
    </row>
    <row r="6" spans="1:33" ht="17.100000000000001" customHeight="1" x14ac:dyDescent="0.2">
      <c r="A6" s="16" t="s">
        <v>0</v>
      </c>
      <c r="B6" s="18">
        <f>[2]Novembro!$D$5</f>
        <v>21.4</v>
      </c>
      <c r="C6" s="18">
        <f>[2]Novembro!$D$6</f>
        <v>20.9</v>
      </c>
      <c r="D6" s="18">
        <f>[2]Novembro!$D$7</f>
        <v>20.399999999999999</v>
      </c>
      <c r="E6" s="18">
        <f>[2]Novembro!$D$8</f>
        <v>14.1</v>
      </c>
      <c r="F6" s="18">
        <f>[2]Novembro!$D$9</f>
        <v>14.4</v>
      </c>
      <c r="G6" s="18">
        <f>[2]Novembro!$D$10</f>
        <v>17.7</v>
      </c>
      <c r="H6" s="18">
        <f>[2]Novembro!$D$11</f>
        <v>16.7</v>
      </c>
      <c r="I6" s="18">
        <f>[2]Novembro!$D$12</f>
        <v>17.3</v>
      </c>
      <c r="J6" s="18">
        <f>[2]Novembro!$D$13</f>
        <v>19.3</v>
      </c>
      <c r="K6" s="18">
        <f>[2]Novembro!$D$14</f>
        <v>23.5</v>
      </c>
      <c r="L6" s="18">
        <f>[2]Novembro!$D$15</f>
        <v>23.1</v>
      </c>
      <c r="M6" s="18">
        <f>[2]Novembro!$D$16</f>
        <v>15.7</v>
      </c>
      <c r="N6" s="18">
        <f>[2]Novembro!$D$17</f>
        <v>14.7</v>
      </c>
      <c r="O6" s="18">
        <f>[2]Novembro!$D$18</f>
        <v>17.100000000000001</v>
      </c>
      <c r="P6" s="18">
        <f>[2]Novembro!$D$19</f>
        <v>20.5</v>
      </c>
      <c r="Q6" s="18">
        <f>[2]Novembro!$D$20</f>
        <v>20.6</v>
      </c>
      <c r="R6" s="18">
        <f>[2]Novembro!$D$21</f>
        <v>19.600000000000001</v>
      </c>
      <c r="S6" s="18">
        <f>[2]Novembro!$D$22</f>
        <v>19.8</v>
      </c>
      <c r="T6" s="18">
        <f>[2]Novembro!$D$23</f>
        <v>20.2</v>
      </c>
      <c r="U6" s="18">
        <f>[2]Novembro!$D$24</f>
        <v>19.600000000000001</v>
      </c>
      <c r="V6" s="18">
        <f>[2]Novembro!$D$25</f>
        <v>21.5</v>
      </c>
      <c r="W6" s="18">
        <f>[2]Novembro!$D$26</f>
        <v>19.3</v>
      </c>
      <c r="X6" s="18">
        <f>[2]Novembro!$D$27</f>
        <v>18.600000000000001</v>
      </c>
      <c r="Y6" s="18">
        <f>[2]Novembro!$D$28</f>
        <v>17.8</v>
      </c>
      <c r="Z6" s="18">
        <f>[2]Novembro!$D$29</f>
        <v>18.600000000000001</v>
      </c>
      <c r="AA6" s="18">
        <f>[2]Novembro!$D$30</f>
        <v>19.899999999999999</v>
      </c>
      <c r="AB6" s="18">
        <f>[2]Novembro!$D$31</f>
        <v>19.7</v>
      </c>
      <c r="AC6" s="18">
        <f>[2]Novembro!$D$32</f>
        <v>21.9</v>
      </c>
      <c r="AD6" s="18">
        <f>[2]Novembro!$D$33</f>
        <v>20.100000000000001</v>
      </c>
      <c r="AE6" s="18">
        <f>[2]Novembro!$D$34</f>
        <v>18</v>
      </c>
      <c r="AF6" s="36">
        <f t="shared" si="1"/>
        <v>14.1</v>
      </c>
      <c r="AG6" s="37">
        <f t="shared" si="2"/>
        <v>19.06666666666667</v>
      </c>
    </row>
    <row r="7" spans="1:33" ht="17.100000000000001" customHeight="1" x14ac:dyDescent="0.2">
      <c r="A7" s="16" t="s">
        <v>1</v>
      </c>
      <c r="B7" s="18">
        <f>[3]Novembro!$D$5</f>
        <v>23.4</v>
      </c>
      <c r="C7" s="18">
        <f>[3]Novembro!$D$6</f>
        <v>22.7</v>
      </c>
      <c r="D7" s="18">
        <f>[3]Novembro!$D$7</f>
        <v>22.5</v>
      </c>
      <c r="E7" s="18">
        <f>[3]Novembro!$D$8</f>
        <v>21.2</v>
      </c>
      <c r="F7" s="18">
        <f>[3]Novembro!$D$9</f>
        <v>15.3</v>
      </c>
      <c r="G7" s="18">
        <f>[3]Novembro!$D$10</f>
        <v>21.3</v>
      </c>
      <c r="H7" s="18">
        <f>[3]Novembro!$D$11</f>
        <v>21.4</v>
      </c>
      <c r="I7" s="18">
        <f>[3]Novembro!$D$12</f>
        <v>20.8</v>
      </c>
      <c r="J7" s="18">
        <f>[3]Novembro!$D$13</f>
        <v>22.2</v>
      </c>
      <c r="K7" s="18">
        <f>[3]Novembro!$D$14</f>
        <v>25.6</v>
      </c>
      <c r="L7" s="18">
        <f>[3]Novembro!$D$15</f>
        <v>25.8</v>
      </c>
      <c r="M7" s="18">
        <f>[3]Novembro!$D$16</f>
        <v>22.4</v>
      </c>
      <c r="N7" s="18">
        <f>[3]Novembro!$D$17</f>
        <v>19.899999999999999</v>
      </c>
      <c r="O7" s="18">
        <f>[3]Novembro!$D$18</f>
        <v>23.4</v>
      </c>
      <c r="P7" s="18">
        <f>[3]Novembro!$D$19</f>
        <v>27.3</v>
      </c>
      <c r="Q7" s="18">
        <f>[3]Novembro!$D$20</f>
        <v>21.3</v>
      </c>
      <c r="R7" s="18">
        <f>[3]Novembro!$D$21</f>
        <v>21.7</v>
      </c>
      <c r="S7" s="18">
        <f>[3]Novembro!$D$22</f>
        <v>22.5</v>
      </c>
      <c r="T7" s="18">
        <f>[3]Novembro!$D$23</f>
        <v>24.4</v>
      </c>
      <c r="U7" s="18">
        <f>[3]Novembro!$D$24</f>
        <v>22.1</v>
      </c>
      <c r="V7" s="18">
        <f>[3]Novembro!$D$25</f>
        <v>22.4</v>
      </c>
      <c r="W7" s="18">
        <f>[3]Novembro!$D$26</f>
        <v>22.3</v>
      </c>
      <c r="X7" s="18">
        <f>[3]Novembro!$D$27</f>
        <v>21.1</v>
      </c>
      <c r="Y7" s="18">
        <f>[3]Novembro!$D$28</f>
        <v>23.1</v>
      </c>
      <c r="Z7" s="18">
        <f>[3]Novembro!$D$29</f>
        <v>21.6</v>
      </c>
      <c r="AA7" s="18">
        <f>[3]Novembro!$D$30</f>
        <v>23.6</v>
      </c>
      <c r="AB7" s="18">
        <f>[3]Novembro!$D$31</f>
        <v>23.2</v>
      </c>
      <c r="AC7" s="18">
        <f>[3]Novembro!$D$32</f>
        <v>23.3</v>
      </c>
      <c r="AD7" s="18">
        <f>[3]Novembro!$D$33</f>
        <v>23.8</v>
      </c>
      <c r="AE7" s="18">
        <f>[3]Novembro!$D$34</f>
        <v>22.7</v>
      </c>
      <c r="AF7" s="36">
        <f t="shared" si="1"/>
        <v>15.3</v>
      </c>
      <c r="AG7" s="37">
        <f t="shared" si="2"/>
        <v>22.476666666666667</v>
      </c>
    </row>
    <row r="8" spans="1:33" ht="17.100000000000001" customHeight="1" x14ac:dyDescent="0.2">
      <c r="A8" s="16" t="s">
        <v>53</v>
      </c>
      <c r="B8" s="18">
        <f>[4]Novembro!$D$5</f>
        <v>20.3</v>
      </c>
      <c r="C8" s="18">
        <f>[4]Novembro!$D$6</f>
        <v>20.7</v>
      </c>
      <c r="D8" s="18">
        <f>[4]Novembro!$D$7</f>
        <v>22.1</v>
      </c>
      <c r="E8" s="18">
        <f>[4]Novembro!$D$8</f>
        <v>20.399999999999999</v>
      </c>
      <c r="F8" s="18">
        <f>[4]Novembro!$D$9</f>
        <v>19.600000000000001</v>
      </c>
      <c r="G8" s="18">
        <f>[4]Novembro!$D$10</f>
        <v>18.8</v>
      </c>
      <c r="H8" s="18">
        <f>[4]Novembro!$D$11</f>
        <v>17.100000000000001</v>
      </c>
      <c r="I8" s="18">
        <f>[4]Novembro!$D$12</f>
        <v>18.7</v>
      </c>
      <c r="J8" s="18">
        <f>[4]Novembro!$D$13</f>
        <v>22.2</v>
      </c>
      <c r="K8" s="18">
        <f>[4]Novembro!$D$14</f>
        <v>25.5</v>
      </c>
      <c r="L8" s="18">
        <f>[4]Novembro!$D$15</f>
        <v>21.5</v>
      </c>
      <c r="M8" s="18">
        <f>[4]Novembro!$D$16</f>
        <v>20.8</v>
      </c>
      <c r="N8" s="18">
        <f>[4]Novembro!$D$17</f>
        <v>19.3</v>
      </c>
      <c r="O8" s="18">
        <f>[4]Novembro!$D$18</f>
        <v>19.5</v>
      </c>
      <c r="P8" s="18">
        <f>[4]Novembro!$D$19</f>
        <v>21.9</v>
      </c>
      <c r="Q8" s="18">
        <f>[4]Novembro!$D$20</f>
        <v>23.3</v>
      </c>
      <c r="R8" s="18">
        <f>[4]Novembro!$D$21</f>
        <v>20.6</v>
      </c>
      <c r="S8" s="18">
        <f>[4]Novembro!$D$22</f>
        <v>21.9</v>
      </c>
      <c r="T8" s="18">
        <f>[4]Novembro!$D$23</f>
        <v>22</v>
      </c>
      <c r="U8" s="18">
        <f>[4]Novembro!$D$24</f>
        <v>22.8</v>
      </c>
      <c r="V8" s="18">
        <f>[4]Novembro!$D$25</f>
        <v>21.6</v>
      </c>
      <c r="W8" s="18">
        <f>[4]Novembro!$D$26</f>
        <v>20.9</v>
      </c>
      <c r="X8" s="18">
        <f>[4]Novembro!$D$27</f>
        <v>19.600000000000001</v>
      </c>
      <c r="Y8" s="18">
        <f>[4]Novembro!$D$28</f>
        <v>18.8</v>
      </c>
      <c r="Z8" s="18">
        <f>[4]Novembro!$D$29</f>
        <v>21.5</v>
      </c>
      <c r="AA8" s="18">
        <f>[4]Novembro!$D$30</f>
        <v>20.9</v>
      </c>
      <c r="AB8" s="18">
        <f>[4]Novembro!$D$31</f>
        <v>21.8</v>
      </c>
      <c r="AC8" s="18">
        <f>[4]Novembro!$D$32</f>
        <v>21.3</v>
      </c>
      <c r="AD8" s="18">
        <f>[4]Novembro!$D$33</f>
        <v>23.1</v>
      </c>
      <c r="AE8" s="18">
        <f>[4]Novembro!$D$34</f>
        <v>20</v>
      </c>
      <c r="AF8" s="36">
        <f t="shared" ref="AF8" si="3">MIN(B8:AE8)</f>
        <v>17.100000000000001</v>
      </c>
      <c r="AG8" s="37">
        <f t="shared" ref="AG8" si="4">AVERAGE(B8:AE8)</f>
        <v>20.95</v>
      </c>
    </row>
    <row r="9" spans="1:33" ht="17.100000000000001" customHeight="1" x14ac:dyDescent="0.2">
      <c r="A9" s="16" t="s">
        <v>48</v>
      </c>
      <c r="B9" s="18">
        <f>[5]Novembro!$D$5</f>
        <v>23.3</v>
      </c>
      <c r="C9" s="18">
        <f>[5]Novembro!$D$6</f>
        <v>22.2</v>
      </c>
      <c r="D9" s="18">
        <f>[5]Novembro!$D$7</f>
        <v>20.100000000000001</v>
      </c>
      <c r="E9" s="18">
        <f>[5]Novembro!$D$8</f>
        <v>15.6</v>
      </c>
      <c r="F9" s="18">
        <f>[5]Novembro!$D$9</f>
        <v>13.9</v>
      </c>
      <c r="G9" s="18">
        <f>[5]Novembro!$D$10</f>
        <v>17</v>
      </c>
      <c r="H9" s="18">
        <f>[5]Novembro!$D$11</f>
        <v>20</v>
      </c>
      <c r="I9" s="18">
        <f>[5]Novembro!$D$12</f>
        <v>18.399999999999999</v>
      </c>
      <c r="J9" s="18">
        <f>[5]Novembro!$D$13</f>
        <v>20.9</v>
      </c>
      <c r="K9" s="18">
        <f>[5]Novembro!$D$14</f>
        <v>23.8</v>
      </c>
      <c r="L9" s="18">
        <f>[5]Novembro!$D$15</f>
        <v>23.1</v>
      </c>
      <c r="M9" s="18">
        <f>[5]Novembro!$D$16</f>
        <v>16.5</v>
      </c>
      <c r="N9" s="18">
        <f>[5]Novembro!$D$17</f>
        <v>13.3</v>
      </c>
      <c r="O9" s="18">
        <f>[5]Novembro!$D$18</f>
        <v>16.8</v>
      </c>
      <c r="P9" s="18">
        <f>[5]Novembro!$D$19</f>
        <v>22.3</v>
      </c>
      <c r="Q9" s="18">
        <f>[5]Novembro!$D$20</f>
        <v>21.3</v>
      </c>
      <c r="R9" s="18">
        <f>[5]Novembro!$D$21</f>
        <v>20.399999999999999</v>
      </c>
      <c r="S9" s="18">
        <f>[5]Novembro!$D$22</f>
        <v>20.9</v>
      </c>
      <c r="T9" s="18">
        <f>[5]Novembro!$D$23</f>
        <v>22.9</v>
      </c>
      <c r="U9" s="18">
        <f>[5]Novembro!$D$24</f>
        <v>21.1</v>
      </c>
      <c r="V9" s="18">
        <f>[5]Novembro!$D$25</f>
        <v>21.3</v>
      </c>
      <c r="W9" s="18">
        <f>[5]Novembro!$D$26</f>
        <v>19.8</v>
      </c>
      <c r="X9" s="18">
        <f>[5]Novembro!$D$27</f>
        <v>19</v>
      </c>
      <c r="Y9" s="18">
        <f>[5]Novembro!$D$28</f>
        <v>20.5</v>
      </c>
      <c r="Z9" s="18">
        <f>[5]Novembro!$D$29</f>
        <v>20.8</v>
      </c>
      <c r="AA9" s="18">
        <f>[5]Novembro!$D$30</f>
        <v>21.6</v>
      </c>
      <c r="AB9" s="18">
        <f>[5]Novembro!$D$31</f>
        <v>20.8</v>
      </c>
      <c r="AC9" s="18">
        <f>[5]Novembro!$D$32</f>
        <v>21.8</v>
      </c>
      <c r="AD9" s="18">
        <f>[5]Novembro!$D$33</f>
        <v>21.6</v>
      </c>
      <c r="AE9" s="18">
        <f>[5]Novembro!$D$34</f>
        <v>19.399999999999999</v>
      </c>
      <c r="AF9" s="36">
        <f t="shared" si="1"/>
        <v>13.3</v>
      </c>
      <c r="AG9" s="37">
        <f t="shared" si="2"/>
        <v>20.013333333333332</v>
      </c>
    </row>
    <row r="10" spans="1:33" ht="17.100000000000001" customHeight="1" x14ac:dyDescent="0.2">
      <c r="A10" s="16" t="s">
        <v>2</v>
      </c>
      <c r="B10" s="18">
        <f>[6]Novembro!$D$5</f>
        <v>20.9</v>
      </c>
      <c r="C10" s="18">
        <f>[6]Novembro!$D$6</f>
        <v>21.4</v>
      </c>
      <c r="D10" s="18">
        <f>[6]Novembro!$D$7</f>
        <v>20.3</v>
      </c>
      <c r="E10" s="18">
        <f>[6]Novembro!$D$8</f>
        <v>19.899999999999999</v>
      </c>
      <c r="F10" s="18">
        <f>[6]Novembro!$D$9</f>
        <v>14</v>
      </c>
      <c r="G10" s="18">
        <f>[6]Novembro!$D$10</f>
        <v>19.600000000000001</v>
      </c>
      <c r="H10" s="18">
        <f>[6]Novembro!$D$11</f>
        <v>18.7</v>
      </c>
      <c r="I10" s="18">
        <f>[6]Novembro!$D$12</f>
        <v>20.6</v>
      </c>
      <c r="J10" s="18">
        <f>[6]Novembro!$D$13</f>
        <v>22.1</v>
      </c>
      <c r="K10" s="18">
        <f>[6]Novembro!$D$14</f>
        <v>23.9</v>
      </c>
      <c r="L10" s="18">
        <f>[6]Novembro!$D$15</f>
        <v>22.9</v>
      </c>
      <c r="M10" s="18">
        <f>[6]Novembro!$D$16</f>
        <v>19.399999999999999</v>
      </c>
      <c r="N10" s="18">
        <f>[6]Novembro!$D$17</f>
        <v>18.899999999999999</v>
      </c>
      <c r="O10" s="18">
        <f>[6]Novembro!$D$18</f>
        <v>22.1</v>
      </c>
      <c r="P10" s="18">
        <f>[6]Novembro!$D$19</f>
        <v>24.9</v>
      </c>
      <c r="Q10" s="18">
        <f>[6]Novembro!$D$20</f>
        <v>20.3</v>
      </c>
      <c r="R10" s="18">
        <f>[6]Novembro!$D$21</f>
        <v>18.600000000000001</v>
      </c>
      <c r="S10" s="18">
        <f>[6]Novembro!$D$22</f>
        <v>18.600000000000001</v>
      </c>
      <c r="T10" s="18">
        <f>[6]Novembro!$D$23</f>
        <v>21.3</v>
      </c>
      <c r="U10" s="18">
        <f>[6]Novembro!$D$24</f>
        <v>20</v>
      </c>
      <c r="V10" s="18">
        <f>[6]Novembro!$D$25</f>
        <v>20.100000000000001</v>
      </c>
      <c r="W10" s="18">
        <f>[6]Novembro!$D$26</f>
        <v>20.3</v>
      </c>
      <c r="X10" s="18">
        <f>[6]Novembro!$D$27</f>
        <v>19.3</v>
      </c>
      <c r="Y10" s="18">
        <f>[6]Novembro!$D$28</f>
        <v>21</v>
      </c>
      <c r="Z10" s="18">
        <f>[6]Novembro!$D$29</f>
        <v>19.399999999999999</v>
      </c>
      <c r="AA10" s="18">
        <f>[6]Novembro!$D$30</f>
        <v>21.2</v>
      </c>
      <c r="AB10" s="18">
        <f>[6]Novembro!$D$31</f>
        <v>20.399999999999999</v>
      </c>
      <c r="AC10" s="18">
        <f>[6]Novembro!$D$32</f>
        <v>21.4</v>
      </c>
      <c r="AD10" s="18">
        <f>[6]Novembro!$D$33</f>
        <v>22.2</v>
      </c>
      <c r="AE10" s="18">
        <f>[6]Novembro!$D$34</f>
        <v>22.1</v>
      </c>
      <c r="AF10" s="36">
        <f t="shared" si="1"/>
        <v>14</v>
      </c>
      <c r="AG10" s="37">
        <f t="shared" si="2"/>
        <v>20.526666666666667</v>
      </c>
    </row>
    <row r="11" spans="1:33" ht="17.100000000000001" customHeight="1" x14ac:dyDescent="0.2">
      <c r="A11" s="16" t="s">
        <v>3</v>
      </c>
      <c r="B11" s="18">
        <f>[7]Novembro!$D$5</f>
        <v>20.9</v>
      </c>
      <c r="C11" s="18">
        <f>[7]Novembro!$D$6</f>
        <v>21.6</v>
      </c>
      <c r="D11" s="18">
        <f>[7]Novembro!$D$7</f>
        <v>21.1</v>
      </c>
      <c r="E11" s="18">
        <f>[7]Novembro!$D$8</f>
        <v>20.9</v>
      </c>
      <c r="F11" s="18">
        <f>[7]Novembro!$D$9</f>
        <v>20.3</v>
      </c>
      <c r="G11" s="18">
        <f>[7]Novembro!$D$10</f>
        <v>19.100000000000001</v>
      </c>
      <c r="H11" s="18">
        <f>[7]Novembro!$D$11</f>
        <v>20.2</v>
      </c>
      <c r="I11" s="18">
        <f>[7]Novembro!$D$12</f>
        <v>18.7</v>
      </c>
      <c r="J11" s="18">
        <f>[7]Novembro!$D$13</f>
        <v>21.4</v>
      </c>
      <c r="K11" s="18">
        <f>[7]Novembro!$D$14</f>
        <v>23.8</v>
      </c>
      <c r="L11" s="18">
        <f>[7]Novembro!$D$15</f>
        <v>22.6</v>
      </c>
      <c r="M11" s="18">
        <f>[7]Novembro!$D$16</f>
        <v>22.1</v>
      </c>
      <c r="N11" s="18">
        <f>[7]Novembro!$D$17</f>
        <v>22.3</v>
      </c>
      <c r="O11" s="18">
        <f>[7]Novembro!$D$18</f>
        <v>20.7</v>
      </c>
      <c r="P11" s="18">
        <f>[7]Novembro!$D$19</f>
        <v>21.8</v>
      </c>
      <c r="Q11" s="18">
        <f>[7]Novembro!$D$20</f>
        <v>21.3</v>
      </c>
      <c r="R11" s="18">
        <f>[7]Novembro!$D$21</f>
        <v>20.2</v>
      </c>
      <c r="S11" s="18">
        <f>[7]Novembro!$D$22</f>
        <v>21.1</v>
      </c>
      <c r="T11" s="18">
        <f>[7]Novembro!$D$23</f>
        <v>21.5</v>
      </c>
      <c r="U11" s="18">
        <f>[7]Novembro!$D$24</f>
        <v>21.6</v>
      </c>
      <c r="V11" s="18">
        <f>[7]Novembro!$D$25</f>
        <v>20.6</v>
      </c>
      <c r="W11" s="18">
        <f>[7]Novembro!$D$26</f>
        <v>20.399999999999999</v>
      </c>
      <c r="X11" s="18">
        <f>[7]Novembro!$D$27</f>
        <v>21.4</v>
      </c>
      <c r="Y11" s="18">
        <f>[7]Novembro!$D$28</f>
        <v>20.8</v>
      </c>
      <c r="Z11" s="18">
        <f>[7]Novembro!$D$29</f>
        <v>20.9</v>
      </c>
      <c r="AA11" s="18">
        <f>[7]Novembro!$D$30</f>
        <v>19.899999999999999</v>
      </c>
      <c r="AB11" s="18">
        <f>[7]Novembro!$D$31</f>
        <v>18.600000000000001</v>
      </c>
      <c r="AC11" s="18">
        <f>[7]Novembro!$D$32</f>
        <v>19.399999999999999</v>
      </c>
      <c r="AD11" s="18">
        <f>[7]Novembro!$D$33</f>
        <v>20.9</v>
      </c>
      <c r="AE11" s="18">
        <f>[7]Novembro!$D$34</f>
        <v>22</v>
      </c>
      <c r="AF11" s="36">
        <f t="shared" si="1"/>
        <v>18.600000000000001</v>
      </c>
      <c r="AG11" s="37">
        <f t="shared" si="2"/>
        <v>20.936666666666667</v>
      </c>
    </row>
    <row r="12" spans="1:33" ht="17.100000000000001" customHeight="1" x14ac:dyDescent="0.2">
      <c r="A12" s="16" t="s">
        <v>4</v>
      </c>
      <c r="B12" s="18">
        <f>[8]Novembro!$D$5</f>
        <v>19.2</v>
      </c>
      <c r="C12" s="18">
        <f>[8]Novembro!$D$6</f>
        <v>19.100000000000001</v>
      </c>
      <c r="D12" s="18">
        <f>[8]Novembro!$D$7</f>
        <v>20</v>
      </c>
      <c r="E12" s="18">
        <f>[8]Novembro!$D$8</f>
        <v>19.5</v>
      </c>
      <c r="F12" s="18">
        <f>[8]Novembro!$D$9</f>
        <v>19</v>
      </c>
      <c r="G12" s="18">
        <f>[8]Novembro!$D$10</f>
        <v>17.7</v>
      </c>
      <c r="H12" s="18">
        <f>[8]Novembro!$D$11</f>
        <v>18.5</v>
      </c>
      <c r="I12" s="18">
        <f>[8]Novembro!$D$12</f>
        <v>17.7</v>
      </c>
      <c r="J12" s="18">
        <f>[8]Novembro!$D$13</f>
        <v>20.2</v>
      </c>
      <c r="K12" s="18">
        <f>[8]Novembro!$D$14</f>
        <v>21.9</v>
      </c>
      <c r="L12" s="18">
        <f>[8]Novembro!$D$15</f>
        <v>23.2</v>
      </c>
      <c r="M12" s="18">
        <f>[8]Novembro!$D$16</f>
        <v>19</v>
      </c>
      <c r="N12" s="18">
        <f>[8]Novembro!$D$17</f>
        <v>19.600000000000001</v>
      </c>
      <c r="O12" s="18">
        <f>[8]Novembro!$D$18</f>
        <v>18.7</v>
      </c>
      <c r="P12" s="18">
        <f>[8]Novembro!$D$19</f>
        <v>21.1</v>
      </c>
      <c r="Q12" s="18">
        <f>[8]Novembro!$D$20</f>
        <v>19.399999999999999</v>
      </c>
      <c r="R12" s="18">
        <f>[8]Novembro!$D$21</f>
        <v>17.7</v>
      </c>
      <c r="S12" s="18">
        <f>[8]Novembro!$D$22</f>
        <v>18.5</v>
      </c>
      <c r="T12" s="18">
        <f>[8]Novembro!$D$23</f>
        <v>19.100000000000001</v>
      </c>
      <c r="U12" s="18">
        <f>[8]Novembro!$D$24</f>
        <v>20</v>
      </c>
      <c r="V12" s="18">
        <f>[8]Novembro!$D$25</f>
        <v>19.600000000000001</v>
      </c>
      <c r="W12" s="18">
        <f>[8]Novembro!$D$26</f>
        <v>18.7</v>
      </c>
      <c r="X12" s="18">
        <f>[8]Novembro!$D$27</f>
        <v>18.3</v>
      </c>
      <c r="Y12" s="18">
        <f>[8]Novembro!$D$28</f>
        <v>18.899999999999999</v>
      </c>
      <c r="Z12" s="18">
        <f>[8]Novembro!$D$29</f>
        <v>18.7</v>
      </c>
      <c r="AA12" s="18">
        <f>[8]Novembro!$D$30</f>
        <v>18.5</v>
      </c>
      <c r="AB12" s="18">
        <f>[8]Novembro!$D$31</f>
        <v>18.600000000000001</v>
      </c>
      <c r="AC12" s="18">
        <f>[8]Novembro!$D$32</f>
        <v>19.8</v>
      </c>
      <c r="AD12" s="18">
        <f>[8]Novembro!$D$33</f>
        <v>19.3</v>
      </c>
      <c r="AE12" s="18">
        <f>[8]Novembro!$D$34</f>
        <v>20</v>
      </c>
      <c r="AF12" s="36">
        <f t="shared" si="1"/>
        <v>17.7</v>
      </c>
      <c r="AG12" s="37">
        <f t="shared" si="2"/>
        <v>19.316666666666663</v>
      </c>
    </row>
    <row r="13" spans="1:33" ht="17.100000000000001" customHeight="1" x14ac:dyDescent="0.2">
      <c r="A13" s="16" t="s">
        <v>5</v>
      </c>
      <c r="B13" s="18">
        <f>[9]Novembro!$D$5</f>
        <v>24.8</v>
      </c>
      <c r="C13" s="18">
        <f>[9]Novembro!$D$6</f>
        <v>24.2</v>
      </c>
      <c r="D13" s="20">
        <f>[9]Novembro!$D$7</f>
        <v>22</v>
      </c>
      <c r="E13" s="20">
        <f>[9]Novembro!$D$8</f>
        <v>21.6</v>
      </c>
      <c r="F13" s="20">
        <f>[9]Novembro!$D$9</f>
        <v>20.100000000000001</v>
      </c>
      <c r="G13" s="20">
        <f>[9]Novembro!$D$10</f>
        <v>18.100000000000001</v>
      </c>
      <c r="H13" s="20">
        <f>[9]Novembro!$D$11</f>
        <v>24.6</v>
      </c>
      <c r="I13" s="20">
        <f>[9]Novembro!$D$12</f>
        <v>23.6</v>
      </c>
      <c r="J13" s="20">
        <f>[9]Novembro!$D$13</f>
        <v>26.4</v>
      </c>
      <c r="K13" s="20">
        <f>[9]Novembro!$D$14</f>
        <v>24.6</v>
      </c>
      <c r="L13" s="20">
        <f>[9]Novembro!$D$15</f>
        <v>26</v>
      </c>
      <c r="M13" s="20">
        <f>[9]Novembro!$D$16</f>
        <v>20.6</v>
      </c>
      <c r="N13" s="20">
        <f>[9]Novembro!$D$17</f>
        <v>22.2</v>
      </c>
      <c r="O13" s="20">
        <f>[9]Novembro!$D$18</f>
        <v>25.6</v>
      </c>
      <c r="P13" s="18">
        <f>[9]Novembro!$D$19</f>
        <v>28.1</v>
      </c>
      <c r="Q13" s="18">
        <f>[9]Novembro!$D$20</f>
        <v>20.9</v>
      </c>
      <c r="R13" s="18">
        <f>[9]Novembro!$D$21</f>
        <v>20.2</v>
      </c>
      <c r="S13" s="18">
        <f>[9]Novembro!$D$22</f>
        <v>24.8</v>
      </c>
      <c r="T13" s="18">
        <f>[9]Novembro!$D$23</f>
        <v>25.5</v>
      </c>
      <c r="U13" s="18">
        <f>[9]Novembro!$D$24</f>
        <v>22</v>
      </c>
      <c r="V13" s="18">
        <f>[9]Novembro!$D$25</f>
        <v>22.5</v>
      </c>
      <c r="W13" s="18">
        <f>[9]Novembro!$D$26</f>
        <v>22.6</v>
      </c>
      <c r="X13" s="18">
        <f>[9]Novembro!$D$27</f>
        <v>20.3</v>
      </c>
      <c r="Y13" s="18">
        <f>[9]Novembro!$D$28</f>
        <v>24.1</v>
      </c>
      <c r="Z13" s="18">
        <f>[9]Novembro!$D$29</f>
        <v>23.2</v>
      </c>
      <c r="AA13" s="18">
        <f>[9]Novembro!$D$30</f>
        <v>24.4</v>
      </c>
      <c r="AB13" s="18">
        <f>[9]Novembro!$D$31</f>
        <v>26.1</v>
      </c>
      <c r="AC13" s="18">
        <f>[9]Novembro!$D$32</f>
        <v>25.6</v>
      </c>
      <c r="AD13" s="18">
        <f>[9]Novembro!$D$33</f>
        <v>19.3</v>
      </c>
      <c r="AE13" s="18">
        <f>[9]Novembro!$D$34</f>
        <v>20</v>
      </c>
      <c r="AF13" s="36">
        <f t="shared" si="1"/>
        <v>18.100000000000001</v>
      </c>
      <c r="AG13" s="37">
        <f t="shared" si="2"/>
        <v>23.133333333333333</v>
      </c>
    </row>
    <row r="14" spans="1:33" ht="17.100000000000001" customHeight="1" x14ac:dyDescent="0.2">
      <c r="A14" s="16" t="s">
        <v>50</v>
      </c>
      <c r="B14" s="18">
        <f>[10]Novembro!$D$5</f>
        <v>19.899999999999999</v>
      </c>
      <c r="C14" s="18">
        <f>[10]Novembro!$D$6</f>
        <v>19.8</v>
      </c>
      <c r="D14" s="20">
        <f>[10]Novembro!$D$7</f>
        <v>20.2</v>
      </c>
      <c r="E14" s="20">
        <f>[10]Novembro!$D$8</f>
        <v>19.5</v>
      </c>
      <c r="F14" s="20">
        <f>[10]Novembro!$D$9</f>
        <v>18.600000000000001</v>
      </c>
      <c r="G14" s="20">
        <f>[10]Novembro!$D$10</f>
        <v>18.600000000000001</v>
      </c>
      <c r="H14" s="20">
        <f>[10]Novembro!$D$11</f>
        <v>17.2</v>
      </c>
      <c r="I14" s="20">
        <f>[10]Novembro!$D$12</f>
        <v>19.5</v>
      </c>
      <c r="J14" s="20">
        <f>[10]Novembro!$D$13</f>
        <v>20.6</v>
      </c>
      <c r="K14" s="20">
        <f>[10]Novembro!$D$14</f>
        <v>21.3</v>
      </c>
      <c r="L14" s="20">
        <f>[10]Novembro!$D$15</f>
        <v>21.3</v>
      </c>
      <c r="M14" s="20">
        <f>[10]Novembro!$D$16</f>
        <v>19</v>
      </c>
      <c r="N14" s="20">
        <f>[10]Novembro!$D$17</f>
        <v>19.899999999999999</v>
      </c>
      <c r="O14" s="20">
        <f>[10]Novembro!$D$18</f>
        <v>19.399999999999999</v>
      </c>
      <c r="P14" s="18">
        <f>[10]Novembro!$D$19</f>
        <v>20.6</v>
      </c>
      <c r="Q14" s="18">
        <f>[10]Novembro!$D$20</f>
        <v>19.2</v>
      </c>
      <c r="R14" s="18">
        <f>[10]Novembro!$D$21</f>
        <v>18.2</v>
      </c>
      <c r="S14" s="18">
        <f>[10]Novembro!$D$22</f>
        <v>19.899999999999999</v>
      </c>
      <c r="T14" s="18">
        <f>[10]Novembro!$D$23</f>
        <v>19.8</v>
      </c>
      <c r="U14" s="18">
        <f>[10]Novembro!$D$24</f>
        <v>20.100000000000001</v>
      </c>
      <c r="V14" s="18">
        <f>[10]Novembro!$D$25</f>
        <v>19.7</v>
      </c>
      <c r="W14" s="18">
        <f>[10]Novembro!$D$26</f>
        <v>19.100000000000001</v>
      </c>
      <c r="X14" s="18">
        <f>[10]Novembro!$D$27</f>
        <v>20.2</v>
      </c>
      <c r="Y14" s="18">
        <f>[10]Novembro!$D$28</f>
        <v>18.8</v>
      </c>
      <c r="Z14" s="18">
        <f>[10]Novembro!$D$29</f>
        <v>18.5</v>
      </c>
      <c r="AA14" s="18">
        <f>[10]Novembro!$D$30</f>
        <v>18.5</v>
      </c>
      <c r="AB14" s="18">
        <f>[10]Novembro!$D$31</f>
        <v>18.7</v>
      </c>
      <c r="AC14" s="18">
        <f>[10]Novembro!$D$32</f>
        <v>18.899999999999999</v>
      </c>
      <c r="AD14" s="18">
        <f>[10]Novembro!$D$33</f>
        <v>20.399999999999999</v>
      </c>
      <c r="AE14" s="18">
        <f>[10]Novembro!$D$34</f>
        <v>20.2</v>
      </c>
      <c r="AF14" s="36">
        <f t="shared" ref="AF14:AF15" si="5">MIN(B14:AE14)</f>
        <v>17.2</v>
      </c>
      <c r="AG14" s="37">
        <f t="shared" ref="AG14:AG15" si="6">AVERAGE(B14:AE14)</f>
        <v>19.52</v>
      </c>
    </row>
    <row r="15" spans="1:33" ht="17.100000000000001" customHeight="1" x14ac:dyDescent="0.2">
      <c r="A15" s="16" t="s">
        <v>6</v>
      </c>
      <c r="B15" s="20">
        <f>[11]Novembro!$D$5</f>
        <v>22.1</v>
      </c>
      <c r="C15" s="20">
        <f>[11]Novembro!$D$6</f>
        <v>22.1</v>
      </c>
      <c r="D15" s="20">
        <f>[11]Novembro!$D$7</f>
        <v>21.9</v>
      </c>
      <c r="E15" s="20">
        <f>[11]Novembro!$D$8</f>
        <v>22.5</v>
      </c>
      <c r="F15" s="20">
        <f>[11]Novembro!$D$9</f>
        <v>19.600000000000001</v>
      </c>
      <c r="G15" s="20">
        <f>[11]Novembro!$D$10</f>
        <v>20.6</v>
      </c>
      <c r="H15" s="20">
        <f>[11]Novembro!$D$11</f>
        <v>19.8</v>
      </c>
      <c r="I15" s="20">
        <f>[11]Novembro!$D$12</f>
        <v>19.899999999999999</v>
      </c>
      <c r="J15" s="20">
        <f>[11]Novembro!$D$13</f>
        <v>21</v>
      </c>
      <c r="K15" s="20">
        <f>[11]Novembro!$D$14</f>
        <v>22.7</v>
      </c>
      <c r="L15" s="20">
        <f>[11]Novembro!$D$15</f>
        <v>22</v>
      </c>
      <c r="M15" s="20">
        <f>[11]Novembro!$D$16</f>
        <v>21.4</v>
      </c>
      <c r="N15" s="20">
        <f>[11]Novembro!$D$17</f>
        <v>21.1</v>
      </c>
      <c r="O15" s="20">
        <f>[11]Novembro!$D$18</f>
        <v>21.9</v>
      </c>
      <c r="P15" s="20">
        <f>[11]Novembro!$D$19</f>
        <v>22.8</v>
      </c>
      <c r="Q15" s="20">
        <f>[11]Novembro!$D$20</f>
        <v>20.7</v>
      </c>
      <c r="R15" s="20">
        <f>[11]Novembro!$D$21</f>
        <v>19.7</v>
      </c>
      <c r="S15" s="20">
        <f>[11]Novembro!$D$22</f>
        <v>21.4</v>
      </c>
      <c r="T15" s="20">
        <f>[11]Novembro!$D$23</f>
        <v>22.7</v>
      </c>
      <c r="U15" s="20">
        <f>[11]Novembro!$D$24</f>
        <v>23.5</v>
      </c>
      <c r="V15" s="20">
        <f>[11]Novembro!$D$25</f>
        <v>21.7</v>
      </c>
      <c r="W15" s="20">
        <f>[11]Novembro!$D$26</f>
        <v>21.6</v>
      </c>
      <c r="X15" s="20">
        <f>[11]Novembro!$D$27</f>
        <v>21.8</v>
      </c>
      <c r="Y15" s="20">
        <f>[11]Novembro!$D$28</f>
        <v>20.8</v>
      </c>
      <c r="Z15" s="20">
        <f>[11]Novembro!$D$29</f>
        <v>20.6</v>
      </c>
      <c r="AA15" s="20">
        <f>[11]Novembro!$D$30</f>
        <v>20.7</v>
      </c>
      <c r="AB15" s="20">
        <f>[11]Novembro!$D$31</f>
        <v>20</v>
      </c>
      <c r="AC15" s="20">
        <f>[11]Novembro!$D$32</f>
        <v>21</v>
      </c>
      <c r="AD15" s="20">
        <f>[11]Novembro!$D$33</f>
        <v>22.2</v>
      </c>
      <c r="AE15" s="20">
        <f>[11]Novembro!$D$34</f>
        <v>22.8</v>
      </c>
      <c r="AF15" s="36">
        <f t="shared" si="5"/>
        <v>19.600000000000001</v>
      </c>
      <c r="AG15" s="37">
        <f t="shared" si="6"/>
        <v>21.42</v>
      </c>
    </row>
    <row r="16" spans="1:33" ht="17.100000000000001" customHeight="1" x14ac:dyDescent="0.2">
      <c r="A16" s="16" t="s">
        <v>7</v>
      </c>
      <c r="B16" s="20">
        <f>[12]Novembro!$D$5</f>
        <v>21.2</v>
      </c>
      <c r="C16" s="20">
        <f>[12]Novembro!$D$6</f>
        <v>20.7</v>
      </c>
      <c r="D16" s="20">
        <f>[12]Novembro!$D$7</f>
        <v>21.1</v>
      </c>
      <c r="E16" s="20">
        <f>[12]Novembro!$D$8</f>
        <v>15.8</v>
      </c>
      <c r="F16" s="20">
        <f>[12]Novembro!$D$9</f>
        <v>14.9</v>
      </c>
      <c r="G16" s="20">
        <f>[12]Novembro!$D$10</f>
        <v>18.3</v>
      </c>
      <c r="H16" s="20">
        <f>[12]Novembro!$D$11</f>
        <v>18.100000000000001</v>
      </c>
      <c r="I16" s="20">
        <f>[12]Novembro!$D$12</f>
        <v>19</v>
      </c>
      <c r="J16" s="20">
        <f>[12]Novembro!$D$13</f>
        <v>21.3</v>
      </c>
      <c r="K16" s="20">
        <f>[12]Novembro!$D$14</f>
        <v>22.3</v>
      </c>
      <c r="L16" s="20">
        <f>[12]Novembro!$D$15</f>
        <v>22.4</v>
      </c>
      <c r="M16" s="20">
        <f>[12]Novembro!$D$16</f>
        <v>17.5</v>
      </c>
      <c r="N16" s="20">
        <f>[12]Novembro!$D$17</f>
        <v>15.1</v>
      </c>
      <c r="O16" s="20">
        <f>[12]Novembro!$D$18</f>
        <v>20.100000000000001</v>
      </c>
      <c r="P16" s="20">
        <f>[12]Novembro!$D$19</f>
        <v>22.9</v>
      </c>
      <c r="Q16" s="20">
        <f>[12]Novembro!$D$20</f>
        <v>20.6</v>
      </c>
      <c r="R16" s="20">
        <f>[12]Novembro!$D$21</f>
        <v>19.5</v>
      </c>
      <c r="S16" s="20">
        <f>[12]Novembro!$D$22</f>
        <v>21</v>
      </c>
      <c r="T16" s="20">
        <f>[12]Novembro!$D$23</f>
        <v>21.6</v>
      </c>
      <c r="U16" s="20">
        <f>[12]Novembro!$D$24</f>
        <v>19.600000000000001</v>
      </c>
      <c r="V16" s="20">
        <f>[12]Novembro!$D$25</f>
        <v>21.3</v>
      </c>
      <c r="W16" s="20">
        <f>[12]Novembro!$D$26</f>
        <v>18.899999999999999</v>
      </c>
      <c r="X16" s="20">
        <f>[12]Novembro!$D$27</f>
        <v>18.899999999999999</v>
      </c>
      <c r="Y16" s="20">
        <f>[12]Novembro!$D$28</f>
        <v>18.7</v>
      </c>
      <c r="Z16" s="20">
        <f>[12]Novembro!$D$29</f>
        <v>20.5</v>
      </c>
      <c r="AA16" s="20">
        <f>[12]Novembro!$D$30</f>
        <v>20.9</v>
      </c>
      <c r="AB16" s="20">
        <f>[12]Novembro!$D$31</f>
        <v>21.9</v>
      </c>
      <c r="AC16" s="20">
        <f>[12]Novembro!$D$32</f>
        <v>23.3</v>
      </c>
      <c r="AD16" s="20">
        <f>[12]Novembro!$D$33</f>
        <v>20.5</v>
      </c>
      <c r="AE16" s="20">
        <f>[12]Novembro!$D$34</f>
        <v>18.5</v>
      </c>
      <c r="AF16" s="36">
        <f t="shared" ref="AF16:AF30" si="7">MIN(B16:AE16)</f>
        <v>14.9</v>
      </c>
      <c r="AG16" s="37">
        <f t="shared" ref="AG16:AG30" si="8">AVERAGE(B16:AE16)</f>
        <v>19.88</v>
      </c>
    </row>
    <row r="17" spans="1:33" ht="17.100000000000001" customHeight="1" x14ac:dyDescent="0.2">
      <c r="A17" s="16" t="s">
        <v>8</v>
      </c>
      <c r="B17" s="20">
        <f>[13]Novembro!$D$5</f>
        <v>20</v>
      </c>
      <c r="C17" s="20">
        <f>[13]Novembro!$D$6</f>
        <v>21.6</v>
      </c>
      <c r="D17" s="20">
        <f>[13]Novembro!$D$7</f>
        <v>21.3</v>
      </c>
      <c r="E17" s="20">
        <f>[13]Novembro!$D$8</f>
        <v>16</v>
      </c>
      <c r="F17" s="20">
        <f>[13]Novembro!$D$9</f>
        <v>16.600000000000001</v>
      </c>
      <c r="G17" s="20">
        <f>[13]Novembro!$D$10</f>
        <v>18.3</v>
      </c>
      <c r="H17" s="20">
        <f>[13]Novembro!$D$11</f>
        <v>16.399999999999999</v>
      </c>
      <c r="I17" s="20">
        <f>[13]Novembro!$D$12</f>
        <v>18.2</v>
      </c>
      <c r="J17" s="20">
        <f>[13]Novembro!$D$13</f>
        <v>21.7</v>
      </c>
      <c r="K17" s="20">
        <f>[13]Novembro!$D$14</f>
        <v>23.2</v>
      </c>
      <c r="L17" s="20">
        <f>[13]Novembro!$D$15</f>
        <v>23.9</v>
      </c>
      <c r="M17" s="20">
        <f>[13]Novembro!$D$16</f>
        <v>16.2</v>
      </c>
      <c r="N17" s="20">
        <f>[13]Novembro!$D$17</f>
        <v>16.600000000000001</v>
      </c>
      <c r="O17" s="20">
        <f>[13]Novembro!$D$18</f>
        <v>18.899999999999999</v>
      </c>
      <c r="P17" s="20">
        <f>[13]Novembro!$D$19</f>
        <v>20.7</v>
      </c>
      <c r="Q17" s="20">
        <f>[13]Novembro!$D$20</f>
        <v>21.1</v>
      </c>
      <c r="R17" s="20">
        <f>[13]Novembro!$D$21</f>
        <v>19.899999999999999</v>
      </c>
      <c r="S17" s="20">
        <f>[13]Novembro!$D$22</f>
        <v>20.6</v>
      </c>
      <c r="T17" s="20">
        <f>[13]Novembro!$D$23</f>
        <v>21.8</v>
      </c>
      <c r="U17" s="20">
        <f>[13]Novembro!$D$24</f>
        <v>20.5</v>
      </c>
      <c r="V17" s="20">
        <f>[13]Novembro!$D$25</f>
        <v>21.9</v>
      </c>
      <c r="W17" s="20">
        <f>[13]Novembro!$D$26</f>
        <v>20.2</v>
      </c>
      <c r="X17" s="20">
        <f>[13]Novembro!$D$27</f>
        <v>19.100000000000001</v>
      </c>
      <c r="Y17" s="20">
        <f>[13]Novembro!$D$28</f>
        <v>18.2</v>
      </c>
      <c r="Z17" s="20">
        <f>[13]Novembro!$D$29</f>
        <v>20.6</v>
      </c>
      <c r="AA17" s="20">
        <f>[13]Novembro!$D$30</f>
        <v>20.6</v>
      </c>
      <c r="AB17" s="20">
        <f>[13]Novembro!$D$31</f>
        <v>19.2</v>
      </c>
      <c r="AC17" s="20">
        <f>[13]Novembro!$D$32</f>
        <v>21.6</v>
      </c>
      <c r="AD17" s="20">
        <f>[13]Novembro!$D$33</f>
        <v>20.3</v>
      </c>
      <c r="AE17" s="20">
        <f>[13]Novembro!$D$34</f>
        <v>18.399999999999999</v>
      </c>
      <c r="AF17" s="36">
        <f t="shared" si="7"/>
        <v>16</v>
      </c>
      <c r="AG17" s="37">
        <f t="shared" si="8"/>
        <v>19.786666666666665</v>
      </c>
    </row>
    <row r="18" spans="1:33" ht="17.100000000000001" customHeight="1" x14ac:dyDescent="0.2">
      <c r="A18" s="16" t="s">
        <v>9</v>
      </c>
      <c r="B18" s="20">
        <f>[14]Novembro!$D$5</f>
        <v>21.2</v>
      </c>
      <c r="C18" s="20">
        <f>[14]Novembro!$D$6</f>
        <v>21.9</v>
      </c>
      <c r="D18" s="20">
        <f>[14]Novembro!$D$7</f>
        <v>21.7</v>
      </c>
      <c r="E18" s="20">
        <f>[14]Novembro!$D$8</f>
        <v>17.5</v>
      </c>
      <c r="F18" s="20">
        <f>[14]Novembro!$D$9</f>
        <v>17.8</v>
      </c>
      <c r="G18" s="20">
        <f>[14]Novembro!$D$10</f>
        <v>18.399999999999999</v>
      </c>
      <c r="H18" s="20">
        <f>[14]Novembro!$D$11</f>
        <v>18.3</v>
      </c>
      <c r="I18" s="20">
        <f>[14]Novembro!$D$12</f>
        <v>19.2</v>
      </c>
      <c r="J18" s="20">
        <f>[14]Novembro!$D$13</f>
        <v>21.6</v>
      </c>
      <c r="K18" s="20">
        <f>[14]Novembro!$D$14</f>
        <v>24.6</v>
      </c>
      <c r="L18" s="20">
        <f>[14]Novembro!$D$15</f>
        <v>24.6</v>
      </c>
      <c r="M18" s="20">
        <f>[14]Novembro!$D$16</f>
        <v>20</v>
      </c>
      <c r="N18" s="20">
        <f>[14]Novembro!$D$17</f>
        <v>18.8</v>
      </c>
      <c r="O18" s="20">
        <f>[14]Novembro!$D$18</f>
        <v>20.3</v>
      </c>
      <c r="P18" s="20">
        <f>[14]Novembro!$D$19</f>
        <v>22.3</v>
      </c>
      <c r="Q18" s="20">
        <f>[14]Novembro!$D$20</f>
        <v>21.8</v>
      </c>
      <c r="R18" s="20">
        <f>[14]Novembro!$D$21</f>
        <v>20.8</v>
      </c>
      <c r="S18" s="20">
        <f>[14]Novembro!$D$22</f>
        <v>20.9</v>
      </c>
      <c r="T18" s="20">
        <f>[14]Novembro!$D$23</f>
        <v>22</v>
      </c>
      <c r="U18" s="20">
        <f>[14]Novembro!$D$24</f>
        <v>20.8</v>
      </c>
      <c r="V18" s="20">
        <f>[14]Novembro!$D$25</f>
        <v>21.6</v>
      </c>
      <c r="W18" s="20">
        <f>[14]Novembro!$D$26</f>
        <v>21.5</v>
      </c>
      <c r="X18" s="20">
        <f>[14]Novembro!$D$27</f>
        <v>19.100000000000001</v>
      </c>
      <c r="Y18" s="20">
        <f>[14]Novembro!$D$28</f>
        <v>19</v>
      </c>
      <c r="Z18" s="20">
        <f>[14]Novembro!$D$29</f>
        <v>21</v>
      </c>
      <c r="AA18" s="20">
        <f>[14]Novembro!$D$30</f>
        <v>20.9</v>
      </c>
      <c r="AB18" s="20">
        <f>[14]Novembro!$D$31</f>
        <v>22.6</v>
      </c>
      <c r="AC18" s="20">
        <f>[14]Novembro!$D$32</f>
        <v>24</v>
      </c>
      <c r="AD18" s="20">
        <f>[14]Novembro!$D$33</f>
        <v>21.6</v>
      </c>
      <c r="AE18" s="20">
        <f>[14]Novembro!$D$34</f>
        <v>20</v>
      </c>
      <c r="AF18" s="36">
        <f t="shared" si="7"/>
        <v>17.5</v>
      </c>
      <c r="AG18" s="37">
        <f t="shared" si="8"/>
        <v>20.860000000000003</v>
      </c>
    </row>
    <row r="19" spans="1:33" ht="17.100000000000001" customHeight="1" x14ac:dyDescent="0.2">
      <c r="A19" s="16" t="s">
        <v>49</v>
      </c>
      <c r="B19" s="20">
        <f>[15]Novembro!$D$5</f>
        <v>22</v>
      </c>
      <c r="C19" s="20">
        <f>[15]Novembro!$D$6</f>
        <v>22</v>
      </c>
      <c r="D19" s="20">
        <f>[15]Novembro!$D$7</f>
        <v>21.6</v>
      </c>
      <c r="E19" s="20">
        <f>[15]Novembro!$D$8</f>
        <v>18.3</v>
      </c>
      <c r="F19" s="20">
        <f>[15]Novembro!$D$9</f>
        <v>15.3</v>
      </c>
      <c r="G19" s="20">
        <f>[15]Novembro!$D$10</f>
        <v>19.7</v>
      </c>
      <c r="H19" s="20">
        <f>[15]Novembro!$D$11</f>
        <v>20</v>
      </c>
      <c r="I19" s="20">
        <f>[15]Novembro!$D$12</f>
        <v>18.7</v>
      </c>
      <c r="J19" s="20">
        <f>[15]Novembro!$D$13</f>
        <v>20.5</v>
      </c>
      <c r="K19" s="20">
        <f>[15]Novembro!$D$14</f>
        <v>24.7</v>
      </c>
      <c r="L19" s="20">
        <f>[15]Novembro!$D$15</f>
        <v>25.2</v>
      </c>
      <c r="M19" s="20">
        <f>[15]Novembro!$D$16</f>
        <v>19.600000000000001</v>
      </c>
      <c r="N19" s="20">
        <f>[15]Novembro!$D$17</f>
        <v>18</v>
      </c>
      <c r="O19" s="20">
        <f>[15]Novembro!$D$18</f>
        <v>20.5</v>
      </c>
      <c r="P19" s="20">
        <f>[15]Novembro!$D$19</f>
        <v>25.7</v>
      </c>
      <c r="Q19" s="20">
        <f>[15]Novembro!$D$20</f>
        <v>21.2</v>
      </c>
      <c r="R19" s="20">
        <f>[15]Novembro!$D$21</f>
        <v>21.8</v>
      </c>
      <c r="S19" s="20">
        <f>[15]Novembro!$D$22</f>
        <v>22.1</v>
      </c>
      <c r="T19" s="20">
        <f>[15]Novembro!$D$23</f>
        <v>24.4</v>
      </c>
      <c r="U19" s="20">
        <f>[15]Novembro!$D$24</f>
        <v>20.9</v>
      </c>
      <c r="V19" s="20">
        <f>[15]Novembro!$D$25</f>
        <v>22.4</v>
      </c>
      <c r="W19" s="20">
        <f>[15]Novembro!$D$26</f>
        <v>21</v>
      </c>
      <c r="X19" s="20">
        <f>[15]Novembro!$D$27</f>
        <v>20.6</v>
      </c>
      <c r="Y19" s="20">
        <f>[15]Novembro!$D$28</f>
        <v>21.6</v>
      </c>
      <c r="Z19" s="20">
        <f>[15]Novembro!$D$29</f>
        <v>22.2</v>
      </c>
      <c r="AA19" s="20">
        <f>[15]Novembro!$D$30</f>
        <v>23.4</v>
      </c>
      <c r="AB19" s="20">
        <f>[15]Novembro!$D$31</f>
        <v>21.8</v>
      </c>
      <c r="AC19" s="20">
        <f>[15]Novembro!$D$32</f>
        <v>23</v>
      </c>
      <c r="AD19" s="20">
        <f>[15]Novembro!$D$33</f>
        <v>24.5</v>
      </c>
      <c r="AE19" s="20">
        <f>[15]Novembro!$D$34</f>
        <v>20.7</v>
      </c>
      <c r="AF19" s="36">
        <f t="shared" si="7"/>
        <v>15.3</v>
      </c>
      <c r="AG19" s="37">
        <f t="shared" si="8"/>
        <v>21.446666666666662</v>
      </c>
    </row>
    <row r="20" spans="1:33" ht="17.100000000000001" customHeight="1" x14ac:dyDescent="0.2">
      <c r="A20" s="16" t="s">
        <v>10</v>
      </c>
      <c r="B20" s="20">
        <f>[16]Novembro!$D$5</f>
        <v>22.1</v>
      </c>
      <c r="C20" s="20">
        <f>[16]Novembro!$D$6</f>
        <v>22.3</v>
      </c>
      <c r="D20" s="20">
        <f>[16]Novembro!$D$7</f>
        <v>21.5</v>
      </c>
      <c r="E20" s="20">
        <f>[16]Novembro!$D$8</f>
        <v>15.9</v>
      </c>
      <c r="F20" s="20">
        <f>[16]Novembro!$D$9</f>
        <v>15.8</v>
      </c>
      <c r="G20" s="20">
        <f>[16]Novembro!$D$10</f>
        <v>18.600000000000001</v>
      </c>
      <c r="H20" s="20">
        <f>[16]Novembro!$D$11</f>
        <v>18.2</v>
      </c>
      <c r="I20" s="20">
        <f>[16]Novembro!$D$12</f>
        <v>19.3</v>
      </c>
      <c r="J20" s="20">
        <f>[16]Novembro!$D$13</f>
        <v>22.1</v>
      </c>
      <c r="K20" s="20">
        <f>[16]Novembro!$D$14</f>
        <v>25</v>
      </c>
      <c r="L20" s="20">
        <f>[16]Novembro!$D$15</f>
        <v>24.5</v>
      </c>
      <c r="M20" s="20">
        <f>[16]Novembro!$D$16</f>
        <v>18</v>
      </c>
      <c r="N20" s="20">
        <f>[16]Novembro!$D$17</f>
        <v>15.4</v>
      </c>
      <c r="O20" s="20">
        <f>[16]Novembro!$D$18</f>
        <v>20.2</v>
      </c>
      <c r="P20" s="20">
        <f>[16]Novembro!$D$19</f>
        <v>23</v>
      </c>
      <c r="Q20" s="20">
        <f>[16]Novembro!$D$20</f>
        <v>20.7</v>
      </c>
      <c r="R20" s="20">
        <f>[16]Novembro!$D$21</f>
        <v>20.5</v>
      </c>
      <c r="S20" s="20">
        <f>[16]Novembro!$D$22</f>
        <v>20.8</v>
      </c>
      <c r="T20" s="20">
        <f>[16]Novembro!$D$23</f>
        <v>22.7</v>
      </c>
      <c r="U20" s="20">
        <f>[16]Novembro!$D$24</f>
        <v>20.2</v>
      </c>
      <c r="V20" s="20">
        <f>[16]Novembro!$D$25</f>
        <v>22.1</v>
      </c>
      <c r="W20" s="20">
        <f>[16]Novembro!$D$26</f>
        <v>20.3</v>
      </c>
      <c r="X20" s="20">
        <f>[16]Novembro!$D$27</f>
        <v>19.8</v>
      </c>
      <c r="Y20" s="20">
        <f>[16]Novembro!$D$28</f>
        <v>19.100000000000001</v>
      </c>
      <c r="Z20" s="20">
        <f>[16]Novembro!$D$29</f>
        <v>20.2</v>
      </c>
      <c r="AA20" s="20">
        <f>[16]Novembro!$D$30</f>
        <v>20.6</v>
      </c>
      <c r="AB20" s="20">
        <f>[16]Novembro!$D$31</f>
        <v>20</v>
      </c>
      <c r="AC20" s="20">
        <f>[16]Novembro!$D$32</f>
        <v>23.3</v>
      </c>
      <c r="AD20" s="20">
        <f>[16]Novembro!$D$33</f>
        <v>20.7</v>
      </c>
      <c r="AE20" s="20">
        <f>[16]Novembro!$D$34</f>
        <v>19.3</v>
      </c>
      <c r="AF20" s="36">
        <f t="shared" si="7"/>
        <v>15.4</v>
      </c>
      <c r="AG20" s="37">
        <f t="shared" si="8"/>
        <v>20.406666666666663</v>
      </c>
    </row>
    <row r="21" spans="1:33" ht="17.100000000000001" customHeight="1" x14ac:dyDescent="0.2">
      <c r="A21" s="16" t="s">
        <v>11</v>
      </c>
      <c r="B21" s="20">
        <f>[17]Novembro!$D$5</f>
        <v>20.5</v>
      </c>
      <c r="C21" s="20">
        <f>[17]Novembro!$D$6</f>
        <v>20.9</v>
      </c>
      <c r="D21" s="20">
        <f>[17]Novembro!$D$7</f>
        <v>21.4</v>
      </c>
      <c r="E21" s="20">
        <f>[17]Novembro!$D$8</f>
        <v>17.5</v>
      </c>
      <c r="F21" s="20">
        <f>[17]Novembro!$D$9</f>
        <v>14.5</v>
      </c>
      <c r="G21" s="20">
        <f>[17]Novembro!$D$10</f>
        <v>18.899999999999999</v>
      </c>
      <c r="H21" s="20">
        <f>[17]Novembro!$D$11</f>
        <v>18.8</v>
      </c>
      <c r="I21" s="20">
        <f>[17]Novembro!$D$12</f>
        <v>17.100000000000001</v>
      </c>
      <c r="J21" s="20">
        <f>[17]Novembro!$D$13</f>
        <v>18.399999999999999</v>
      </c>
      <c r="K21" s="20">
        <f>[17]Novembro!$D$14</f>
        <v>21.3</v>
      </c>
      <c r="L21" s="20">
        <f>[17]Novembro!$D$15</f>
        <v>21.8</v>
      </c>
      <c r="M21" s="20">
        <f>[17]Novembro!$D$16</f>
        <v>19.5</v>
      </c>
      <c r="N21" s="20">
        <f>[17]Novembro!$D$17</f>
        <v>15.6</v>
      </c>
      <c r="O21" s="20">
        <f>[17]Novembro!$D$18</f>
        <v>19.3</v>
      </c>
      <c r="P21" s="20">
        <f>[17]Novembro!$D$19</f>
        <v>19.8</v>
      </c>
      <c r="Q21" s="20">
        <f>[17]Novembro!$D$20</f>
        <v>20.9</v>
      </c>
      <c r="R21" s="20">
        <f>[17]Novembro!$D$21</f>
        <v>21.5</v>
      </c>
      <c r="S21" s="20">
        <f>[17]Novembro!$D$22</f>
        <v>19.8</v>
      </c>
      <c r="T21" s="20">
        <f>[17]Novembro!$D$23</f>
        <v>20.399999999999999</v>
      </c>
      <c r="U21" s="20">
        <f>[17]Novembro!$D$24</f>
        <v>20.2</v>
      </c>
      <c r="V21" s="20">
        <f>[17]Novembro!$D$25</f>
        <v>21.3</v>
      </c>
      <c r="W21" s="20">
        <f>[17]Novembro!$D$26</f>
        <v>18.7</v>
      </c>
      <c r="X21" s="20">
        <f>[17]Novembro!$D$27</f>
        <v>19.600000000000001</v>
      </c>
      <c r="Y21" s="20">
        <f>[17]Novembro!$D$28</f>
        <v>19.3</v>
      </c>
      <c r="Z21" s="20">
        <f>[17]Novembro!$D$29</f>
        <v>18.5</v>
      </c>
      <c r="AA21" s="20">
        <f>[17]Novembro!$D$30</f>
        <v>19.899999999999999</v>
      </c>
      <c r="AB21" s="20">
        <f>[17]Novembro!$D$31</f>
        <v>18.899999999999999</v>
      </c>
      <c r="AC21" s="20">
        <f>[17]Novembro!$D$32</f>
        <v>20.5</v>
      </c>
      <c r="AD21" s="20">
        <f>[17]Novembro!$D$33</f>
        <v>21.7</v>
      </c>
      <c r="AE21" s="20">
        <f>[17]Novembro!$D$34</f>
        <v>18.100000000000001</v>
      </c>
      <c r="AF21" s="36">
        <f t="shared" si="7"/>
        <v>14.5</v>
      </c>
      <c r="AG21" s="37">
        <f t="shared" si="8"/>
        <v>19.486666666666668</v>
      </c>
    </row>
    <row r="22" spans="1:33" ht="17.100000000000001" customHeight="1" x14ac:dyDescent="0.2">
      <c r="A22" s="16" t="s">
        <v>12</v>
      </c>
      <c r="B22" s="20">
        <f>[18]Novembro!$D$5</f>
        <v>23.7</v>
      </c>
      <c r="C22" s="20">
        <f>[18]Novembro!$D$6</f>
        <v>22.5</v>
      </c>
      <c r="D22" s="20">
        <f>[18]Novembro!$D$7</f>
        <v>22.3</v>
      </c>
      <c r="E22" s="20">
        <f>[18]Novembro!$D$8</f>
        <v>21.1</v>
      </c>
      <c r="F22" s="20">
        <f>[18]Novembro!$D$9</f>
        <v>17.3</v>
      </c>
      <c r="G22" s="20">
        <f>[18]Novembro!$D$10</f>
        <v>20.3</v>
      </c>
      <c r="H22" s="20">
        <f>[18]Novembro!$D$11</f>
        <v>22</v>
      </c>
      <c r="I22" s="20">
        <f>[18]Novembro!$D$12</f>
        <v>21.3</v>
      </c>
      <c r="J22" s="20">
        <f>[18]Novembro!$D$13</f>
        <v>22.1</v>
      </c>
      <c r="K22" s="20">
        <f>[18]Novembro!$D$14</f>
        <v>24.9</v>
      </c>
      <c r="L22" s="20">
        <f>[18]Novembro!$D$15</f>
        <v>24.8</v>
      </c>
      <c r="M22" s="20">
        <f>[18]Novembro!$D$16</f>
        <v>21.6</v>
      </c>
      <c r="N22" s="20">
        <f>[18]Novembro!$D$17</f>
        <v>19.5</v>
      </c>
      <c r="O22" s="20">
        <f>[18]Novembro!$D$18</f>
        <v>21.7</v>
      </c>
      <c r="P22" s="20">
        <f>[18]Novembro!$D$19</f>
        <v>25.9</v>
      </c>
      <c r="Q22" s="20">
        <f>[18]Novembro!$D$20</f>
        <v>22.1</v>
      </c>
      <c r="R22" s="20">
        <f>[18]Novembro!$D$21</f>
        <v>21.7</v>
      </c>
      <c r="S22" s="20">
        <f>[18]Novembro!$D$22</f>
        <v>22.4</v>
      </c>
      <c r="T22" s="20">
        <f>[18]Novembro!$D$23</f>
        <v>25</v>
      </c>
      <c r="U22" s="20">
        <f>[18]Novembro!$D$24</f>
        <v>22.6</v>
      </c>
      <c r="V22" s="20">
        <f>[18]Novembro!$D$25</f>
        <v>22.8</v>
      </c>
      <c r="W22" s="20">
        <f>[18]Novembro!$D$26</f>
        <v>21.7</v>
      </c>
      <c r="X22" s="20">
        <f>[18]Novembro!$D$27</f>
        <v>21.1</v>
      </c>
      <c r="Y22" s="20">
        <f>[18]Novembro!$D$28</f>
        <v>22.7</v>
      </c>
      <c r="Z22" s="20">
        <f>[18]Novembro!$D$29</f>
        <v>21.9</v>
      </c>
      <c r="AA22" s="20">
        <f>[18]Novembro!$D$30</f>
        <v>23.2</v>
      </c>
      <c r="AB22" s="20">
        <f>[18]Novembro!$D$31</f>
        <v>24.1</v>
      </c>
      <c r="AC22" s="20">
        <f>[18]Novembro!$D$32</f>
        <v>23</v>
      </c>
      <c r="AD22" s="20">
        <f>[18]Novembro!$D$33</f>
        <v>21.7</v>
      </c>
      <c r="AE22" s="20">
        <f>[18]Novembro!$D$34</f>
        <v>18.100000000000001</v>
      </c>
      <c r="AF22" s="36">
        <f t="shared" si="7"/>
        <v>17.3</v>
      </c>
      <c r="AG22" s="37">
        <f t="shared" si="8"/>
        <v>22.170000000000005</v>
      </c>
    </row>
    <row r="23" spans="1:33" ht="17.100000000000001" customHeight="1" x14ac:dyDescent="0.2">
      <c r="A23" s="16" t="s">
        <v>13</v>
      </c>
      <c r="B23" s="20">
        <f>[19]Novembro!$D$5</f>
        <v>24.6</v>
      </c>
      <c r="C23" s="20">
        <f>[19]Novembro!$D$6</f>
        <v>22.9</v>
      </c>
      <c r="D23" s="20">
        <f>[19]Novembro!$D$7</f>
        <v>22.3</v>
      </c>
      <c r="E23" s="20">
        <f>[19]Novembro!$D$8</f>
        <v>21.7</v>
      </c>
      <c r="F23" s="20">
        <f>[19]Novembro!$D$9</f>
        <v>17.2</v>
      </c>
      <c r="G23" s="20">
        <f>[19]Novembro!$D$10</f>
        <v>17.600000000000001</v>
      </c>
      <c r="H23" s="20">
        <f>[19]Novembro!$D$11</f>
        <v>21.6</v>
      </c>
      <c r="I23" s="20">
        <f>[19]Novembro!$D$12</f>
        <v>21.2</v>
      </c>
      <c r="J23" s="20">
        <f>[19]Novembro!$D$13</f>
        <v>22.7</v>
      </c>
      <c r="K23" s="20">
        <f>[19]Novembro!$D$14</f>
        <v>24.3</v>
      </c>
      <c r="L23" s="20">
        <f>[19]Novembro!$D$15</f>
        <v>22.6</v>
      </c>
      <c r="M23" s="20">
        <f>[19]Novembro!$D$16</f>
        <v>19.5</v>
      </c>
      <c r="N23" s="20">
        <f>[19]Novembro!$D$17</f>
        <v>20.2</v>
      </c>
      <c r="O23" s="20">
        <f>[19]Novembro!$D$18</f>
        <v>21.7</v>
      </c>
      <c r="P23" s="20">
        <f>[19]Novembro!$D$19</f>
        <v>23</v>
      </c>
      <c r="Q23" s="20">
        <f>[19]Novembro!$D$20</f>
        <v>23.6</v>
      </c>
      <c r="R23" s="20">
        <f>[19]Novembro!$D$21</f>
        <v>21.3</v>
      </c>
      <c r="S23" s="20">
        <f>[19]Novembro!$D$22</f>
        <v>20.8</v>
      </c>
      <c r="T23" s="20">
        <f>[19]Novembro!$D$23</f>
        <v>23.6</v>
      </c>
      <c r="U23" s="20">
        <f>[19]Novembro!$D$24</f>
        <v>24.1</v>
      </c>
      <c r="V23" s="20">
        <f>[19]Novembro!$D$25</f>
        <v>23</v>
      </c>
      <c r="W23" s="20">
        <f>[19]Novembro!$D$26</f>
        <v>22.8</v>
      </c>
      <c r="X23" s="20">
        <f>[19]Novembro!$D$27</f>
        <v>32.1</v>
      </c>
      <c r="Y23" s="20" t="str">
        <f>[19]Novembro!$D$28</f>
        <v>*</v>
      </c>
      <c r="Z23" s="20">
        <f>[19]Novembro!$D$29</f>
        <v>27.4</v>
      </c>
      <c r="AA23" s="20">
        <f>[19]Novembro!$D$30</f>
        <v>22.5</v>
      </c>
      <c r="AB23" s="20">
        <f>[19]Novembro!$D$31</f>
        <v>22.7</v>
      </c>
      <c r="AC23" s="20">
        <f>[19]Novembro!$D$32</f>
        <v>22.5</v>
      </c>
      <c r="AD23" s="20">
        <f>[19]Novembro!$D$33</f>
        <v>23.3</v>
      </c>
      <c r="AE23" s="20">
        <f>[19]Novembro!$D$34</f>
        <v>22.9</v>
      </c>
      <c r="AF23" s="36">
        <f t="shared" si="7"/>
        <v>17.2</v>
      </c>
      <c r="AG23" s="37">
        <f t="shared" si="8"/>
        <v>22.610344827586207</v>
      </c>
    </row>
    <row r="24" spans="1:33" ht="17.100000000000001" customHeight="1" x14ac:dyDescent="0.2">
      <c r="A24" s="16" t="s">
        <v>14</v>
      </c>
      <c r="B24" s="20">
        <f>[20]Novembro!$D$5</f>
        <v>21.5</v>
      </c>
      <c r="C24" s="20">
        <f>[20]Novembro!$D$6</f>
        <v>23.2</v>
      </c>
      <c r="D24" s="20">
        <f>[20]Novembro!$D$7</f>
        <v>21.7</v>
      </c>
      <c r="E24" s="20">
        <f>[20]Novembro!$D$8</f>
        <v>21.8</v>
      </c>
      <c r="F24" s="20">
        <f>[20]Novembro!$D$9</f>
        <v>20.5</v>
      </c>
      <c r="G24" s="20">
        <f>[20]Novembro!$D$10</f>
        <v>21</v>
      </c>
      <c r="H24" s="20">
        <f>[20]Novembro!$D$11</f>
        <v>19.2</v>
      </c>
      <c r="I24" s="20">
        <f>[20]Novembro!$D$12</f>
        <v>18.7</v>
      </c>
      <c r="J24" s="20">
        <f>[20]Novembro!$D$13</f>
        <v>21.3</v>
      </c>
      <c r="K24" s="20">
        <f>[20]Novembro!$D$14</f>
        <v>25.2</v>
      </c>
      <c r="L24" s="20">
        <f>[20]Novembro!$D$15</f>
        <v>24.3</v>
      </c>
      <c r="M24" s="20">
        <f>[20]Novembro!$D$16</f>
        <v>22.5</v>
      </c>
      <c r="N24" s="20">
        <f>[20]Novembro!$D$17</f>
        <v>22.9</v>
      </c>
      <c r="O24" s="20">
        <f>[20]Novembro!$D$18</f>
        <v>21.4</v>
      </c>
      <c r="P24" s="20">
        <f>[20]Novembro!$D$19</f>
        <v>23.3</v>
      </c>
      <c r="Q24" s="20">
        <f>[20]Novembro!$D$20</f>
        <v>22.5</v>
      </c>
      <c r="R24" s="20">
        <f>[20]Novembro!$D$21</f>
        <v>21.4</v>
      </c>
      <c r="S24" s="20">
        <f>[20]Novembro!$D$22</f>
        <v>21.4</v>
      </c>
      <c r="T24" s="20">
        <f>[20]Novembro!$D$23</f>
        <v>22.7</v>
      </c>
      <c r="U24" s="20">
        <f>[20]Novembro!$D$24</f>
        <v>21.5</v>
      </c>
      <c r="V24" s="20">
        <f>[20]Novembro!$D$25</f>
        <v>21.8</v>
      </c>
      <c r="W24" s="20">
        <f>[20]Novembro!$D$26</f>
        <v>21.2</v>
      </c>
      <c r="X24" s="20">
        <f>[20]Novembro!$D$27</f>
        <v>22.2</v>
      </c>
      <c r="Y24" s="20">
        <f>[20]Novembro!$D$28</f>
        <v>22.1</v>
      </c>
      <c r="Z24" s="20">
        <f>[20]Novembro!$D$29</f>
        <v>22.1</v>
      </c>
      <c r="AA24" s="20">
        <f>[20]Novembro!$D$30</f>
        <v>21.1</v>
      </c>
      <c r="AB24" s="20">
        <f>[20]Novembro!$D$31</f>
        <v>19.5</v>
      </c>
      <c r="AC24" s="20">
        <f>[20]Novembro!$D$32</f>
        <v>20.6</v>
      </c>
      <c r="AD24" s="20">
        <f>[20]Novembro!$D$33</f>
        <v>22.5</v>
      </c>
      <c r="AE24" s="20">
        <f>[20]Novembro!$D$34</f>
        <v>23.2</v>
      </c>
      <c r="AF24" s="36">
        <f t="shared" si="7"/>
        <v>18.7</v>
      </c>
      <c r="AG24" s="37">
        <f t="shared" si="8"/>
        <v>21.81</v>
      </c>
    </row>
    <row r="25" spans="1:33" ht="17.100000000000001" customHeight="1" x14ac:dyDescent="0.2">
      <c r="A25" s="16" t="s">
        <v>15</v>
      </c>
      <c r="B25" s="20">
        <f>[21]Novembro!$D$5</f>
        <v>19.399999999999999</v>
      </c>
      <c r="C25" s="20">
        <f>[21]Novembro!$D$6</f>
        <v>19.7</v>
      </c>
      <c r="D25" s="20">
        <f>[21]Novembro!$D$7</f>
        <v>18.7</v>
      </c>
      <c r="E25" s="20">
        <f>[21]Novembro!$D$8</f>
        <v>13.6</v>
      </c>
      <c r="F25" s="20">
        <f>[21]Novembro!$D$9</f>
        <v>15.9</v>
      </c>
      <c r="G25" s="20">
        <f>[21]Novembro!$D$10</f>
        <v>17.3</v>
      </c>
      <c r="H25" s="20">
        <f>[21]Novembro!$D$11</f>
        <v>17.100000000000001</v>
      </c>
      <c r="I25" s="20">
        <f>[21]Novembro!$D$12</f>
        <v>17.600000000000001</v>
      </c>
      <c r="J25" s="20">
        <f>[21]Novembro!$D$13</f>
        <v>19.5</v>
      </c>
      <c r="K25" s="20">
        <f>[21]Novembro!$D$14</f>
        <v>23.4</v>
      </c>
      <c r="L25" s="20">
        <f>[21]Novembro!$D$15</f>
        <v>21.5</v>
      </c>
      <c r="M25" s="20">
        <f>[21]Novembro!$D$16</f>
        <v>16.3</v>
      </c>
      <c r="N25" s="20">
        <f>[21]Novembro!$D$17</f>
        <v>16.3</v>
      </c>
      <c r="O25" s="20">
        <f>[21]Novembro!$D$18</f>
        <v>18.7</v>
      </c>
      <c r="P25" s="20">
        <f>[21]Novembro!$D$19</f>
        <v>21.1</v>
      </c>
      <c r="Q25" s="20">
        <f>[21]Novembro!$D$20</f>
        <v>19.399999999999999</v>
      </c>
      <c r="R25" s="20">
        <f>[21]Novembro!$D$21</f>
        <v>19</v>
      </c>
      <c r="S25" s="20">
        <f>[21]Novembro!$D$22</f>
        <v>19.8</v>
      </c>
      <c r="T25" s="20">
        <f>[21]Novembro!$D$23</f>
        <v>20.8</v>
      </c>
      <c r="U25" s="20">
        <f>[21]Novembro!$D$24</f>
        <v>18.399999999999999</v>
      </c>
      <c r="V25" s="20">
        <f>[21]Novembro!$D$25</f>
        <v>19.7</v>
      </c>
      <c r="W25" s="20">
        <f>[21]Novembro!$D$26</f>
        <v>19</v>
      </c>
      <c r="X25" s="20">
        <f>[21]Novembro!$D$27</f>
        <v>18.3</v>
      </c>
      <c r="Y25" s="20">
        <f>[21]Novembro!$D$28</f>
        <v>18.100000000000001</v>
      </c>
      <c r="Z25" s="20">
        <f>[21]Novembro!$D$29</f>
        <v>19.100000000000001</v>
      </c>
      <c r="AA25" s="20">
        <f>[21]Novembro!$D$30</f>
        <v>19.5</v>
      </c>
      <c r="AB25" s="20">
        <f>[21]Novembro!$D$31</f>
        <v>20</v>
      </c>
      <c r="AC25" s="20">
        <f>[21]Novembro!$D$32</f>
        <v>21.7</v>
      </c>
      <c r="AD25" s="20">
        <f>[21]Novembro!$D$33</f>
        <v>20</v>
      </c>
      <c r="AE25" s="20">
        <f>[21]Novembro!$D$34</f>
        <v>18.2</v>
      </c>
      <c r="AF25" s="36">
        <f t="shared" si="7"/>
        <v>13.6</v>
      </c>
      <c r="AG25" s="37">
        <f t="shared" si="8"/>
        <v>18.90333333333334</v>
      </c>
    </row>
    <row r="26" spans="1:33" ht="17.100000000000001" customHeight="1" x14ac:dyDescent="0.2">
      <c r="A26" s="16" t="s">
        <v>16</v>
      </c>
      <c r="B26" s="20">
        <f>[22]Novembro!$D$5</f>
        <v>25.1</v>
      </c>
      <c r="C26" s="20">
        <f>[22]Novembro!$D$6</f>
        <v>23</v>
      </c>
      <c r="D26" s="20">
        <f>[22]Novembro!$D$7</f>
        <v>20.7</v>
      </c>
      <c r="E26" s="20">
        <f>[22]Novembro!$D$8</f>
        <v>18.7</v>
      </c>
      <c r="F26" s="20">
        <f>[22]Novembro!$D$9</f>
        <v>16.2</v>
      </c>
      <c r="G26" s="20">
        <f>[22]Novembro!$D$10</f>
        <v>19.2</v>
      </c>
      <c r="H26" s="20">
        <f>[22]Novembro!$D$11</f>
        <v>20.2</v>
      </c>
      <c r="I26" s="20">
        <f>[22]Novembro!$D$12</f>
        <v>21.5</v>
      </c>
      <c r="J26" s="20">
        <f>[22]Novembro!$D$13</f>
        <v>24.6</v>
      </c>
      <c r="K26" s="20">
        <f>[22]Novembro!$D$14</f>
        <v>26.8</v>
      </c>
      <c r="L26" s="20">
        <f>[22]Novembro!$D$15</f>
        <v>21.4</v>
      </c>
      <c r="M26" s="20">
        <f>[22]Novembro!$D$16</f>
        <v>17.600000000000001</v>
      </c>
      <c r="N26" s="20">
        <f>[22]Novembro!$D$17</f>
        <v>18.2</v>
      </c>
      <c r="O26" s="20">
        <f>[22]Novembro!$D$18</f>
        <v>21.2</v>
      </c>
      <c r="P26" s="20">
        <f>[22]Novembro!$D$19</f>
        <v>26</v>
      </c>
      <c r="Q26" s="20">
        <f>[22]Novembro!$D$20</f>
        <v>20</v>
      </c>
      <c r="R26" s="20">
        <f>[22]Novembro!$D$21</f>
        <v>19.8</v>
      </c>
      <c r="S26" s="20">
        <f>[22]Novembro!$D$22</f>
        <v>22.7</v>
      </c>
      <c r="T26" s="20">
        <f>[22]Novembro!$D$23</f>
        <v>25.7</v>
      </c>
      <c r="U26" s="20">
        <f>[22]Novembro!$D$24</f>
        <v>22.2</v>
      </c>
      <c r="V26" s="20">
        <f>[22]Novembro!$D$25</f>
        <v>22.3</v>
      </c>
      <c r="W26" s="20">
        <f>[22]Novembro!$D$26</f>
        <v>20.8</v>
      </c>
      <c r="X26" s="20">
        <f>[22]Novembro!$D$27</f>
        <v>21.2</v>
      </c>
      <c r="Y26" s="20">
        <f>[22]Novembro!$D$28</f>
        <v>28.9</v>
      </c>
      <c r="Z26" s="20">
        <f>[22]Novembro!$D$29</f>
        <v>26.5</v>
      </c>
      <c r="AA26" s="20">
        <f>[22]Novembro!$D$30</f>
        <v>25</v>
      </c>
      <c r="AB26" s="20">
        <f>[22]Novembro!$D$31</f>
        <v>24.5</v>
      </c>
      <c r="AC26" s="20">
        <f>[22]Novembro!$D$32</f>
        <v>25.1</v>
      </c>
      <c r="AD26" s="20">
        <f>[22]Novembro!$D$33</f>
        <v>24.6</v>
      </c>
      <c r="AE26" s="20">
        <f>[22]Novembro!$D$34</f>
        <v>22.1</v>
      </c>
      <c r="AF26" s="36">
        <f t="shared" si="7"/>
        <v>16.2</v>
      </c>
      <c r="AG26" s="37">
        <f t="shared" si="8"/>
        <v>22.393333333333334</v>
      </c>
    </row>
    <row r="27" spans="1:33" ht="17.100000000000001" customHeight="1" x14ac:dyDescent="0.2">
      <c r="A27" s="16" t="s">
        <v>17</v>
      </c>
      <c r="B27" s="20">
        <f>[23]Novembro!$D$5</f>
        <v>19.899999999999999</v>
      </c>
      <c r="C27" s="20">
        <f>[23]Novembro!$D$6</f>
        <v>19.8</v>
      </c>
      <c r="D27" s="20">
        <f>[23]Novembro!$D$7</f>
        <v>20.2</v>
      </c>
      <c r="E27" s="20">
        <f>[23]Novembro!$D$8</f>
        <v>19.5</v>
      </c>
      <c r="F27" s="20">
        <f>[23]Novembro!$D$9</f>
        <v>18.600000000000001</v>
      </c>
      <c r="G27" s="20">
        <f>[23]Novembro!$D$10</f>
        <v>18.600000000000001</v>
      </c>
      <c r="H27" s="20">
        <f>[23]Novembro!$D$11</f>
        <v>17.2</v>
      </c>
      <c r="I27" s="20">
        <f>[23]Novembro!$D$12</f>
        <v>19.5</v>
      </c>
      <c r="J27" s="20">
        <f>[23]Novembro!$D$13</f>
        <v>20.6</v>
      </c>
      <c r="K27" s="20">
        <f>[23]Novembro!$D$14</f>
        <v>21.3</v>
      </c>
      <c r="L27" s="20">
        <f>[23]Novembro!$D$15</f>
        <v>23.2</v>
      </c>
      <c r="M27" s="20">
        <f>[23]Novembro!$D$16</f>
        <v>19.8</v>
      </c>
      <c r="N27" s="20">
        <f>[23]Novembro!$D$17</f>
        <v>13.5</v>
      </c>
      <c r="O27" s="20">
        <f>[23]Novembro!$D$18</f>
        <v>19.7</v>
      </c>
      <c r="P27" s="20">
        <f>[23]Novembro!$D$19</f>
        <v>21.2</v>
      </c>
      <c r="Q27" s="20">
        <f>[23]Novembro!$D$20</f>
        <v>20.8</v>
      </c>
      <c r="R27" s="20">
        <f>[23]Novembro!$D$21</f>
        <v>22</v>
      </c>
      <c r="S27" s="20">
        <f>[23]Novembro!$D$22</f>
        <v>21.8</v>
      </c>
      <c r="T27" s="20">
        <f>[23]Novembro!$D$23</f>
        <v>21.2</v>
      </c>
      <c r="U27" s="20">
        <f>[23]Novembro!$D$24</f>
        <v>20.7</v>
      </c>
      <c r="V27" s="20">
        <f>[23]Novembro!$D$25</f>
        <v>21</v>
      </c>
      <c r="W27" s="20">
        <f>[23]Novembro!$D$26</f>
        <v>19.7</v>
      </c>
      <c r="X27" s="20">
        <f>[23]Novembro!$D$27</f>
        <v>18.399999999999999</v>
      </c>
      <c r="Y27" s="20">
        <f>[23]Novembro!$D$28</f>
        <v>19.2</v>
      </c>
      <c r="Z27" s="20">
        <f>[23]Novembro!$D$29</f>
        <v>19.600000000000001</v>
      </c>
      <c r="AA27" s="20">
        <f>[23]Novembro!$D$30</f>
        <v>20.9</v>
      </c>
      <c r="AB27" s="20">
        <f>[23]Novembro!$D$31</f>
        <v>17.899999999999999</v>
      </c>
      <c r="AC27" s="20">
        <f>[23]Novembro!$D$32</f>
        <v>20.6</v>
      </c>
      <c r="AD27" s="20">
        <f>[23]Novembro!$D$33</f>
        <v>20.9</v>
      </c>
      <c r="AE27" s="20">
        <f>[23]Novembro!$D$34</f>
        <v>18.600000000000001</v>
      </c>
      <c r="AF27" s="36">
        <f t="shared" si="7"/>
        <v>13.5</v>
      </c>
      <c r="AG27" s="37">
        <f t="shared" si="8"/>
        <v>19.863333333333333</v>
      </c>
    </row>
    <row r="28" spans="1:33" ht="17.100000000000001" customHeight="1" x14ac:dyDescent="0.2">
      <c r="A28" s="16" t="s">
        <v>18</v>
      </c>
      <c r="B28" s="20">
        <f>[24]Novembro!$D$5</f>
        <v>18.899999999999999</v>
      </c>
      <c r="C28" s="20">
        <f>[24]Novembro!$D$6</f>
        <v>20.100000000000001</v>
      </c>
      <c r="D28" s="20">
        <f>[24]Novembro!$D$7</f>
        <v>20</v>
      </c>
      <c r="E28" s="20">
        <f>[24]Novembro!$D$8</f>
        <v>20.9</v>
      </c>
      <c r="F28" s="20">
        <f>[24]Novembro!$D$9</f>
        <v>14.7</v>
      </c>
      <c r="G28" s="20">
        <f>[24]Novembro!$D$10</f>
        <v>18.899999999999999</v>
      </c>
      <c r="H28" s="20">
        <f>[24]Novembro!$D$11</f>
        <v>18.3</v>
      </c>
      <c r="I28" s="20">
        <f>[24]Novembro!$D$12</f>
        <v>18.5</v>
      </c>
      <c r="J28" s="20">
        <f>[24]Novembro!$D$13</f>
        <v>19.399999999999999</v>
      </c>
      <c r="K28" s="20">
        <f>[24]Novembro!$D$14</f>
        <v>20.2</v>
      </c>
      <c r="L28" s="20">
        <f>[24]Novembro!$D$15</f>
        <v>22.2</v>
      </c>
      <c r="M28" s="20">
        <f>[24]Novembro!$D$16</f>
        <v>19.600000000000001</v>
      </c>
      <c r="N28" s="20">
        <f>[24]Novembro!$D$17</f>
        <v>18.2</v>
      </c>
      <c r="O28" s="20">
        <f>[24]Novembro!$D$18</f>
        <v>19.100000000000001</v>
      </c>
      <c r="P28" s="20">
        <f>[24]Novembro!$D$19</f>
        <v>20.9</v>
      </c>
      <c r="Q28" s="20">
        <f>[24]Novembro!$D$20</f>
        <v>19.399999999999999</v>
      </c>
      <c r="R28" s="20">
        <f>[24]Novembro!$D$21</f>
        <v>17.2</v>
      </c>
      <c r="S28" s="20">
        <f>[24]Novembro!$D$22</f>
        <v>19.399999999999999</v>
      </c>
      <c r="T28" s="20">
        <f>[24]Novembro!$D$23</f>
        <v>20.6</v>
      </c>
      <c r="U28" s="20">
        <f>[24]Novembro!$D$24</f>
        <v>20.9</v>
      </c>
      <c r="V28" s="20">
        <f>[24]Novembro!$D$25</f>
        <v>18.7</v>
      </c>
      <c r="W28" s="20">
        <f>[24]Novembro!$D$26</f>
        <v>20</v>
      </c>
      <c r="X28" s="20">
        <f>[24]Novembro!$D$27</f>
        <v>17.8</v>
      </c>
      <c r="Y28" s="20">
        <f>[24]Novembro!$D$28</f>
        <v>18.600000000000001</v>
      </c>
      <c r="Z28" s="20">
        <f>[24]Novembro!$D$29</f>
        <v>18.2</v>
      </c>
      <c r="AA28" s="20">
        <f>[24]Novembro!$D$30</f>
        <v>19.899999999999999</v>
      </c>
      <c r="AB28" s="20">
        <f>[24]Novembro!$D$31</f>
        <v>18.399999999999999</v>
      </c>
      <c r="AC28" s="20">
        <f>[24]Novembro!$D$32</f>
        <v>18.899999999999999</v>
      </c>
      <c r="AD28" s="20">
        <f>[24]Novembro!$D$33</f>
        <v>19.8</v>
      </c>
      <c r="AE28" s="20">
        <f>[24]Novembro!$D$34</f>
        <v>19.399999999999999</v>
      </c>
      <c r="AF28" s="36">
        <f t="shared" si="7"/>
        <v>14.7</v>
      </c>
      <c r="AG28" s="37">
        <f t="shared" si="8"/>
        <v>19.236666666666661</v>
      </c>
    </row>
    <row r="29" spans="1:33" ht="17.100000000000001" customHeight="1" x14ac:dyDescent="0.2">
      <c r="A29" s="16" t="s">
        <v>19</v>
      </c>
      <c r="B29" s="20">
        <f>[25]Novembro!$D$5</f>
        <v>21.5</v>
      </c>
      <c r="C29" s="20">
        <f>[25]Novembro!$D$6</f>
        <v>21.4</v>
      </c>
      <c r="D29" s="20">
        <f>[25]Novembro!$D$7</f>
        <v>19.5</v>
      </c>
      <c r="E29" s="20">
        <f>[25]Novembro!$D$8</f>
        <v>14.1</v>
      </c>
      <c r="F29" s="20">
        <f>[25]Novembro!$D$9</f>
        <v>15.8</v>
      </c>
      <c r="G29" s="20">
        <f>[25]Novembro!$D$10</f>
        <v>19.3</v>
      </c>
      <c r="H29" s="20">
        <f>[25]Novembro!$D$11</f>
        <v>17.100000000000001</v>
      </c>
      <c r="I29" s="20">
        <f>[25]Novembro!$D$12</f>
        <v>18.7</v>
      </c>
      <c r="J29" s="20">
        <f>[25]Novembro!$D$13</f>
        <v>20.3</v>
      </c>
      <c r="K29" s="20">
        <f>[25]Novembro!$D$14</f>
        <v>22.7</v>
      </c>
      <c r="L29" s="20">
        <f>[25]Novembro!$D$15</f>
        <v>20.5</v>
      </c>
      <c r="M29" s="20">
        <f>[25]Novembro!$D$16</f>
        <v>16.899999999999999</v>
      </c>
      <c r="N29" s="20">
        <f>[25]Novembro!$D$17</f>
        <v>16.399999999999999</v>
      </c>
      <c r="O29" s="20">
        <f>[25]Novembro!$D$18</f>
        <v>19.399999999999999</v>
      </c>
      <c r="P29" s="20">
        <f>[25]Novembro!$D$19</f>
        <v>21.8</v>
      </c>
      <c r="Q29" s="20">
        <f>[25]Novembro!$D$20</f>
        <v>20.5</v>
      </c>
      <c r="R29" s="20">
        <f>[25]Novembro!$D$21</f>
        <v>18.600000000000001</v>
      </c>
      <c r="S29" s="20">
        <f>[25]Novembro!$D$22</f>
        <v>20.8</v>
      </c>
      <c r="T29" s="20">
        <f>[25]Novembro!$D$23</f>
        <v>22.1</v>
      </c>
      <c r="U29" s="20">
        <f>[25]Novembro!$D$24</f>
        <v>19.8</v>
      </c>
      <c r="V29" s="20">
        <f>[25]Novembro!$D$25</f>
        <v>20.2</v>
      </c>
      <c r="W29" s="20">
        <f>[25]Novembro!$D$26</f>
        <v>19.600000000000001</v>
      </c>
      <c r="X29" s="20">
        <f>[25]Novembro!$D$27</f>
        <v>19.399999999999999</v>
      </c>
      <c r="Y29" s="20">
        <f>[25]Novembro!$D$28</f>
        <v>18.600000000000001</v>
      </c>
      <c r="Z29" s="20">
        <f>[25]Novembro!$D$29</f>
        <v>20.6</v>
      </c>
      <c r="AA29" s="20">
        <f>[25]Novembro!$D$30</f>
        <v>21.1</v>
      </c>
      <c r="AB29" s="20">
        <f>[25]Novembro!$D$31</f>
        <v>21.5</v>
      </c>
      <c r="AC29" s="20">
        <f>[25]Novembro!$D$32</f>
        <v>22.6</v>
      </c>
      <c r="AD29" s="20">
        <f>[25]Novembro!$D$33</f>
        <v>19.7</v>
      </c>
      <c r="AE29" s="20">
        <f>[25]Novembro!$D$34</f>
        <v>18.899999999999999</v>
      </c>
      <c r="AF29" s="36">
        <f t="shared" si="7"/>
        <v>14.1</v>
      </c>
      <c r="AG29" s="37">
        <f t="shared" si="8"/>
        <v>19.646666666666668</v>
      </c>
    </row>
    <row r="30" spans="1:33" ht="17.100000000000001" customHeight="1" x14ac:dyDescent="0.2">
      <c r="A30" s="16" t="s">
        <v>31</v>
      </c>
      <c r="B30" s="20">
        <f>[26]Novembro!$D$5</f>
        <v>19.899999999999999</v>
      </c>
      <c r="C30" s="20">
        <f>[26]Novembro!$D$6</f>
        <v>21.3</v>
      </c>
      <c r="D30" s="20">
        <f>[26]Novembro!$D$7</f>
        <v>20.7</v>
      </c>
      <c r="E30" s="20">
        <f>[26]Novembro!$D$8</f>
        <v>18.600000000000001</v>
      </c>
      <c r="F30" s="20">
        <f>[26]Novembro!$D$9</f>
        <v>14.6</v>
      </c>
      <c r="G30" s="20">
        <f>[26]Novembro!$D$10</f>
        <v>19.100000000000001</v>
      </c>
      <c r="H30" s="20">
        <f>[26]Novembro!$D$11</f>
        <v>18.399999999999999</v>
      </c>
      <c r="I30" s="20">
        <f>[26]Novembro!$D$12</f>
        <v>21.2</v>
      </c>
      <c r="J30" s="20">
        <f>[26]Novembro!$D$13</f>
        <v>23.4</v>
      </c>
      <c r="K30" s="20">
        <f>[26]Novembro!$D$14</f>
        <v>24.4</v>
      </c>
      <c r="L30" s="20">
        <f>[26]Novembro!$D$15</f>
        <v>23.4</v>
      </c>
      <c r="M30" s="20">
        <f>[26]Novembro!$D$16</f>
        <v>19.7</v>
      </c>
      <c r="N30" s="20">
        <f>[26]Novembro!$D$17</f>
        <v>17.2</v>
      </c>
      <c r="O30" s="20">
        <f>[26]Novembro!$D$18</f>
        <v>20.6</v>
      </c>
      <c r="P30" s="20">
        <f>[26]Novembro!$D$19</f>
        <v>24.3</v>
      </c>
      <c r="Q30" s="20">
        <f>[26]Novembro!$D$20</f>
        <v>21.3</v>
      </c>
      <c r="R30" s="20">
        <f>[26]Novembro!$D$21</f>
        <v>20.6</v>
      </c>
      <c r="S30" s="20">
        <f>[26]Novembro!$D$22</f>
        <v>21.2</v>
      </c>
      <c r="T30" s="20">
        <f>[26]Novembro!$D$23</f>
        <v>21.6</v>
      </c>
      <c r="U30" s="20">
        <f>[26]Novembro!$D$24</f>
        <v>19.899999999999999</v>
      </c>
      <c r="V30" s="20">
        <f>[26]Novembro!$D$25</f>
        <v>21.4</v>
      </c>
      <c r="W30" s="20">
        <f>[26]Novembro!$D$26</f>
        <v>19.5</v>
      </c>
      <c r="X30" s="20">
        <f>[26]Novembro!$D$27</f>
        <v>19.2</v>
      </c>
      <c r="Y30" s="20">
        <f>[26]Novembro!$D$28</f>
        <v>19.600000000000001</v>
      </c>
      <c r="Z30" s="20">
        <f>[26]Novembro!$D$29</f>
        <v>20.5</v>
      </c>
      <c r="AA30" s="20">
        <f>[26]Novembro!$D$30</f>
        <v>21.4</v>
      </c>
      <c r="AB30" s="20">
        <f>[26]Novembro!$D$31</f>
        <v>20.9</v>
      </c>
      <c r="AC30" s="20">
        <f>[26]Novembro!$D$32</f>
        <v>21.8</v>
      </c>
      <c r="AD30" s="20">
        <f>[26]Novembro!$D$33</f>
        <v>22.7</v>
      </c>
      <c r="AE30" s="20">
        <f>[26]Novembro!$D$34</f>
        <v>19.399999999999999</v>
      </c>
      <c r="AF30" s="36">
        <f t="shared" si="7"/>
        <v>14.6</v>
      </c>
      <c r="AG30" s="37">
        <f t="shared" si="8"/>
        <v>20.59333333333333</v>
      </c>
    </row>
    <row r="31" spans="1:33" ht="17.100000000000001" customHeight="1" x14ac:dyDescent="0.2">
      <c r="A31" s="16" t="s">
        <v>51</v>
      </c>
      <c r="B31" s="20">
        <f>[27]Novembro!$D$5</f>
        <v>22.2</v>
      </c>
      <c r="C31" s="20">
        <f>[27]Novembro!$D$6</f>
        <v>21.4</v>
      </c>
      <c r="D31" s="20">
        <f>[27]Novembro!$D$7</f>
        <v>21.1</v>
      </c>
      <c r="E31" s="20">
        <f>[27]Novembro!$D$8</f>
        <v>21.6</v>
      </c>
      <c r="F31" s="20">
        <f>[27]Novembro!$D$9</f>
        <v>20.6</v>
      </c>
      <c r="G31" s="20">
        <f>[27]Novembro!$D$10</f>
        <v>18.600000000000001</v>
      </c>
      <c r="H31" s="20">
        <f>[27]Novembro!$D$11</f>
        <v>19.7</v>
      </c>
      <c r="I31" s="20">
        <f>[27]Novembro!$D$12</f>
        <v>21.5</v>
      </c>
      <c r="J31" s="20">
        <f>[27]Novembro!$D$13</f>
        <v>22.2</v>
      </c>
      <c r="K31" s="20">
        <f>[27]Novembro!$D$14</f>
        <v>22.8</v>
      </c>
      <c r="L31" s="20">
        <f>[27]Novembro!$D$15</f>
        <v>20.399999999999999</v>
      </c>
      <c r="M31" s="20">
        <f>[27]Novembro!$D$16</f>
        <v>20.3</v>
      </c>
      <c r="N31" s="20">
        <f>[27]Novembro!$D$17</f>
        <v>19.5</v>
      </c>
      <c r="O31" s="20">
        <f>[27]Novembro!$D$18</f>
        <v>21.3</v>
      </c>
      <c r="P31" s="20">
        <f>[27]Novembro!$D$19</f>
        <v>21.5</v>
      </c>
      <c r="Q31" s="20">
        <f>[27]Novembro!$D$20</f>
        <v>21.1</v>
      </c>
      <c r="R31" s="20">
        <f>[27]Novembro!$D$21</f>
        <v>18.8</v>
      </c>
      <c r="S31" s="20">
        <f>[27]Novembro!$D$22</f>
        <v>22.1</v>
      </c>
      <c r="T31" s="20">
        <f>[27]Novembro!$D$23</f>
        <v>22.2</v>
      </c>
      <c r="U31" s="20">
        <f>[27]Novembro!$D$24</f>
        <v>21.4</v>
      </c>
      <c r="V31" s="20">
        <f>[27]Novembro!$D$25</f>
        <v>20.9</v>
      </c>
      <c r="W31" s="20">
        <f>[27]Novembro!$D$26</f>
        <v>20.5</v>
      </c>
      <c r="X31" s="20">
        <f>[27]Novembro!$D$27</f>
        <v>20.7</v>
      </c>
      <c r="Y31" s="20">
        <f>[27]Novembro!$D$28</f>
        <v>21</v>
      </c>
      <c r="Z31" s="20">
        <f>[27]Novembro!$D$29</f>
        <v>20.6</v>
      </c>
      <c r="AA31" s="20">
        <f>[27]Novembro!$D$30</f>
        <v>20.399999999999999</v>
      </c>
      <c r="AB31" s="20">
        <f>[27]Novembro!$D$31</f>
        <v>21.5</v>
      </c>
      <c r="AC31" s="20">
        <f>[27]Novembro!$D$32</f>
        <v>22.6</v>
      </c>
      <c r="AD31" s="20">
        <f>[27]Novembro!$D$33</f>
        <v>20.100000000000001</v>
      </c>
      <c r="AE31" s="20">
        <f>[27]Novembro!$D$34</f>
        <v>22.1</v>
      </c>
      <c r="AF31" s="36">
        <f t="shared" ref="AF31" si="9">MIN(B31:AE31)</f>
        <v>18.600000000000001</v>
      </c>
      <c r="AG31" s="37">
        <f t="shared" ref="AG31" si="10">AVERAGE(B31:AE31)</f>
        <v>21.023333333333333</v>
      </c>
    </row>
    <row r="32" spans="1:33" ht="17.100000000000001" customHeight="1" x14ac:dyDescent="0.2">
      <c r="A32" s="16" t="s">
        <v>20</v>
      </c>
      <c r="B32" s="20">
        <f>[28]Novembro!$D$5</f>
        <v>22.4</v>
      </c>
      <c r="C32" s="20">
        <f>[28]Novembro!$D$6</f>
        <v>23.4</v>
      </c>
      <c r="D32" s="20">
        <f>[28]Novembro!$D$7</f>
        <v>21.9</v>
      </c>
      <c r="E32" s="20">
        <f>[28]Novembro!$D$8</f>
        <v>22.4</v>
      </c>
      <c r="F32" s="20">
        <f>[28]Novembro!$D$9</f>
        <v>21</v>
      </c>
      <c r="G32" s="20">
        <f>[28]Novembro!$D$10</f>
        <v>20.8</v>
      </c>
      <c r="H32" s="20">
        <f>[28]Novembro!$D$11</f>
        <v>17.2</v>
      </c>
      <c r="I32" s="20">
        <f>[28]Novembro!$D$12</f>
        <v>20.5</v>
      </c>
      <c r="J32" s="20">
        <f>[28]Novembro!$D$13</f>
        <v>22.8</v>
      </c>
      <c r="K32" s="20">
        <f>[28]Novembro!$D$14</f>
        <v>26.3</v>
      </c>
      <c r="L32" s="20">
        <f>[28]Novembro!$D$15</f>
        <v>20.7</v>
      </c>
      <c r="M32" s="20">
        <f>[28]Novembro!$D$16</f>
        <v>22.8</v>
      </c>
      <c r="N32" s="20">
        <f>[28]Novembro!$D$17</f>
        <v>22.8</v>
      </c>
      <c r="O32" s="20">
        <f>[28]Novembro!$D$18</f>
        <v>21.1</v>
      </c>
      <c r="P32" s="20">
        <f>[28]Novembro!$D$19</f>
        <v>24.1</v>
      </c>
      <c r="Q32" s="20">
        <f>[28]Novembro!$D$20</f>
        <v>24.1</v>
      </c>
      <c r="R32" s="20">
        <f>[28]Novembro!$D$21</f>
        <v>21.7</v>
      </c>
      <c r="S32" s="20">
        <f>[28]Novembro!$D$22</f>
        <v>22.6</v>
      </c>
      <c r="T32" s="20">
        <f>[28]Novembro!$D$23</f>
        <v>23.8</v>
      </c>
      <c r="U32" s="20">
        <f>[28]Novembro!$D$24</f>
        <v>22.9</v>
      </c>
      <c r="V32" s="20">
        <f>[28]Novembro!$D$25</f>
        <v>23.3</v>
      </c>
      <c r="W32" s="20">
        <f>[28]Novembro!$D$26</f>
        <v>21.5</v>
      </c>
      <c r="X32" s="20">
        <f>[28]Novembro!$D$27</f>
        <v>20.5</v>
      </c>
      <c r="Y32" s="20">
        <f>[28]Novembro!$D$28</f>
        <v>20.6</v>
      </c>
      <c r="Z32" s="20">
        <f>[28]Novembro!$D$29</f>
        <v>22</v>
      </c>
      <c r="AA32" s="20">
        <f>[28]Novembro!$D$30</f>
        <v>21.2</v>
      </c>
      <c r="AB32" s="20">
        <f>[28]Novembro!$D$31</f>
        <v>21.5</v>
      </c>
      <c r="AC32" s="20">
        <f>[28]Novembro!$D$32</f>
        <v>23.1</v>
      </c>
      <c r="AD32" s="20">
        <f>[28]Novembro!$D$33</f>
        <v>23.9</v>
      </c>
      <c r="AE32" s="20">
        <f>[28]Novembro!$D$34</f>
        <v>22.3</v>
      </c>
      <c r="AF32" s="36">
        <f>MIN(B32:AE32)</f>
        <v>17.2</v>
      </c>
      <c r="AG32" s="37">
        <f>AVERAGE(B32:AE32)</f>
        <v>22.173333333333336</v>
      </c>
    </row>
    <row r="33" spans="1:33" s="5" customFormat="1" ht="17.100000000000001" customHeight="1" x14ac:dyDescent="0.2">
      <c r="A33" s="38" t="s">
        <v>35</v>
      </c>
      <c r="B33" s="32">
        <f t="shared" ref="B33:AF33" si="11">MIN(B5:B32)</f>
        <v>18.899999999999999</v>
      </c>
      <c r="C33" s="32">
        <f t="shared" si="11"/>
        <v>19.100000000000001</v>
      </c>
      <c r="D33" s="32">
        <f t="shared" si="11"/>
        <v>18.7</v>
      </c>
      <c r="E33" s="32">
        <f t="shared" si="11"/>
        <v>13.6</v>
      </c>
      <c r="F33" s="32">
        <f t="shared" si="11"/>
        <v>13.9</v>
      </c>
      <c r="G33" s="32">
        <f t="shared" si="11"/>
        <v>17</v>
      </c>
      <c r="H33" s="32">
        <f t="shared" si="11"/>
        <v>16.399999999999999</v>
      </c>
      <c r="I33" s="32">
        <f t="shared" si="11"/>
        <v>17.100000000000001</v>
      </c>
      <c r="J33" s="32">
        <f t="shared" si="11"/>
        <v>18.399999999999999</v>
      </c>
      <c r="K33" s="32">
        <f t="shared" si="11"/>
        <v>20.2</v>
      </c>
      <c r="L33" s="32">
        <f t="shared" si="11"/>
        <v>20.399999999999999</v>
      </c>
      <c r="M33" s="32">
        <f t="shared" si="11"/>
        <v>15.7</v>
      </c>
      <c r="N33" s="32">
        <f t="shared" si="11"/>
        <v>13.3</v>
      </c>
      <c r="O33" s="32">
        <f t="shared" si="11"/>
        <v>16.8</v>
      </c>
      <c r="P33" s="32">
        <f t="shared" si="11"/>
        <v>19.8</v>
      </c>
      <c r="Q33" s="32">
        <f t="shared" si="11"/>
        <v>19.2</v>
      </c>
      <c r="R33" s="32">
        <f t="shared" si="11"/>
        <v>17.2</v>
      </c>
      <c r="S33" s="32">
        <f t="shared" si="11"/>
        <v>18.5</v>
      </c>
      <c r="T33" s="32">
        <f t="shared" si="11"/>
        <v>19.100000000000001</v>
      </c>
      <c r="U33" s="32">
        <f t="shared" si="11"/>
        <v>18.399999999999999</v>
      </c>
      <c r="V33" s="32">
        <f t="shared" si="11"/>
        <v>18.7</v>
      </c>
      <c r="W33" s="32">
        <f t="shared" si="11"/>
        <v>18.7</v>
      </c>
      <c r="X33" s="32">
        <f t="shared" si="11"/>
        <v>17.8</v>
      </c>
      <c r="Y33" s="32">
        <f t="shared" si="11"/>
        <v>17.8</v>
      </c>
      <c r="Z33" s="32">
        <f t="shared" si="11"/>
        <v>18.2</v>
      </c>
      <c r="AA33" s="32">
        <f t="shared" si="11"/>
        <v>18.5</v>
      </c>
      <c r="AB33" s="32">
        <f t="shared" si="11"/>
        <v>17.899999999999999</v>
      </c>
      <c r="AC33" s="32">
        <f t="shared" si="11"/>
        <v>18.899999999999999</v>
      </c>
      <c r="AD33" s="32">
        <f t="shared" si="11"/>
        <v>19.3</v>
      </c>
      <c r="AE33" s="32">
        <f t="shared" si="11"/>
        <v>18</v>
      </c>
      <c r="AF33" s="36">
        <f t="shared" si="11"/>
        <v>13.3</v>
      </c>
      <c r="AG33" s="37">
        <f>AVERAGE(AG5:AG32)</f>
        <v>20.743702791461413</v>
      </c>
    </row>
    <row r="36" spans="1:33" x14ac:dyDescent="0.2">
      <c r="C36" s="46"/>
      <c r="D36" s="46" t="s">
        <v>55</v>
      </c>
      <c r="E36" s="46"/>
      <c r="F36" s="46"/>
      <c r="G36" s="46"/>
      <c r="N36" s="2" t="s">
        <v>56</v>
      </c>
      <c r="Y36" s="2" t="s">
        <v>58</v>
      </c>
    </row>
    <row r="37" spans="1:33" x14ac:dyDescent="0.2">
      <c r="K37" s="47"/>
      <c r="L37" s="47"/>
      <c r="M37" s="47"/>
      <c r="N37" s="47" t="s">
        <v>57</v>
      </c>
      <c r="O37" s="47"/>
      <c r="P37" s="47"/>
      <c r="Q37" s="47"/>
      <c r="Y37" s="47" t="s">
        <v>59</v>
      </c>
      <c r="Z37" s="47"/>
      <c r="AA37" s="47"/>
    </row>
    <row r="44" spans="1:33" x14ac:dyDescent="0.2">
      <c r="W44" s="2" t="s">
        <v>52</v>
      </c>
    </row>
  </sheetData>
  <mergeCells count="33">
    <mergeCell ref="L3:L4"/>
    <mergeCell ref="K3:K4"/>
    <mergeCell ref="V3:V4"/>
    <mergeCell ref="N3:N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S3:S4"/>
    <mergeCell ref="A2:A4"/>
    <mergeCell ref="M3:M4"/>
    <mergeCell ref="Z3:Z4"/>
    <mergeCell ref="I3:I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workbookViewId="0">
      <selection activeCell="M42" sqref="M42"/>
    </sheetView>
  </sheetViews>
  <sheetFormatPr defaultRowHeight="12.75" x14ac:dyDescent="0.2"/>
  <cols>
    <col min="1" max="1" width="19.140625" style="2" bestFit="1" customWidth="1"/>
    <col min="2" max="21" width="5.42578125" style="2" bestFit="1" customWidth="1"/>
    <col min="22" max="22" width="6.7109375" style="2" customWidth="1"/>
    <col min="23" max="23" width="6.42578125" style="2" bestFit="1" customWidth="1"/>
    <col min="24" max="25" width="5.42578125" style="2" bestFit="1" customWidth="1"/>
    <col min="26" max="26" width="6.42578125" style="2" bestFit="1" customWidth="1"/>
    <col min="27" max="27" width="6.5703125" style="2" bestFit="1" customWidth="1"/>
    <col min="28" max="31" width="5.42578125" style="2" bestFit="1" customWidth="1"/>
    <col min="32" max="32" width="6.5703125" style="9" bestFit="1" customWidth="1"/>
    <col min="33" max="33" width="9.140625" style="1"/>
  </cols>
  <sheetData>
    <row r="1" spans="1:33" ht="20.100000000000001" customHeight="1" x14ac:dyDescent="0.2">
      <c r="A1" s="58" t="s">
        <v>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</row>
    <row r="2" spans="1:33" s="4" customFormat="1" ht="20.100000000000001" customHeight="1" x14ac:dyDescent="0.2">
      <c r="A2" s="56" t="s">
        <v>21</v>
      </c>
      <c r="B2" s="54" t="s">
        <v>60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7"/>
    </row>
    <row r="3" spans="1:33" s="5" customFormat="1" ht="20.100000000000001" customHeight="1" x14ac:dyDescent="0.2">
      <c r="A3" s="56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34" t="s">
        <v>40</v>
      </c>
      <c r="AG3" s="8"/>
    </row>
    <row r="4" spans="1:33" s="5" customFormat="1" ht="20.100000000000001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34" t="s">
        <v>39</v>
      </c>
      <c r="AG4" s="8"/>
    </row>
    <row r="5" spans="1:33" s="5" customFormat="1" ht="20.100000000000001" customHeight="1" x14ac:dyDescent="0.2">
      <c r="A5" s="16" t="s">
        <v>47</v>
      </c>
      <c r="B5" s="25">
        <f>[1]Novembro!$E$5</f>
        <v>59</v>
      </c>
      <c r="C5" s="25">
        <f>[1]Novembro!$E$6</f>
        <v>74.25</v>
      </c>
      <c r="D5" s="25">
        <f>[1]Novembro!$E$7</f>
        <v>71.541666666666671</v>
      </c>
      <c r="E5" s="25">
        <f>[1]Novembro!$E$8</f>
        <v>72.583333333333329</v>
      </c>
      <c r="F5" s="25">
        <f>[1]Novembro!$E$9</f>
        <v>64.125</v>
      </c>
      <c r="G5" s="25">
        <f>[1]Novembro!$E$10</f>
        <v>62.666666666666664</v>
      </c>
      <c r="H5" s="25">
        <f>[1]Novembro!$E$11</f>
        <v>65.541666666666671</v>
      </c>
      <c r="I5" s="25">
        <f>[1]Novembro!$E$12</f>
        <v>60.708333333333336</v>
      </c>
      <c r="J5" s="25">
        <f>[1]Novembro!$E$13</f>
        <v>56.625</v>
      </c>
      <c r="K5" s="25">
        <f>[1]Novembro!$E$14</f>
        <v>57.25</v>
      </c>
      <c r="L5" s="25">
        <f>[1]Novembro!$E$15</f>
        <v>58.708333333333336</v>
      </c>
      <c r="M5" s="25">
        <f>[1]Novembro!$E$16</f>
        <v>66.375</v>
      </c>
      <c r="N5" s="25">
        <f>[1]Novembro!$E$17</f>
        <v>60.875</v>
      </c>
      <c r="O5" s="25">
        <f>[1]Novembro!$E$18</f>
        <v>51.875</v>
      </c>
      <c r="P5" s="25">
        <f>[1]Novembro!$E$19</f>
        <v>53.375</v>
      </c>
      <c r="Q5" s="25">
        <f>[1]Novembro!$E$20</f>
        <v>74.333333333333329</v>
      </c>
      <c r="R5" s="25">
        <f>[1]Novembro!$E$21</f>
        <v>73.833333333333329</v>
      </c>
      <c r="S5" s="25">
        <f>[1]Novembro!$E$22</f>
        <v>66.458333333333329</v>
      </c>
      <c r="T5" s="25">
        <f>[1]Novembro!$E$23</f>
        <v>68.541666666666671</v>
      </c>
      <c r="U5" s="25">
        <f>[1]Novembro!$E$24</f>
        <v>69.791666666666671</v>
      </c>
      <c r="V5" s="25">
        <f>[1]Novembro!$E$25</f>
        <v>79.625</v>
      </c>
      <c r="W5" s="25">
        <f>[1]Novembro!$E$26</f>
        <v>76.041666666666671</v>
      </c>
      <c r="X5" s="25">
        <f>[1]Novembro!$E$27</f>
        <v>72.75</v>
      </c>
      <c r="Y5" s="25">
        <f>[1]Novembro!$E$28</f>
        <v>69.416666666666671</v>
      </c>
      <c r="Z5" s="25">
        <f>[1]Novembro!$E$29</f>
        <v>66.541666666666671</v>
      </c>
      <c r="AA5" s="25">
        <f>[1]Novembro!$E$30</f>
        <v>64.875</v>
      </c>
      <c r="AB5" s="25">
        <f>[1]Novembro!$E$31</f>
        <v>56.041666666666664</v>
      </c>
      <c r="AC5" s="25">
        <f>[1]Novembro!$E$32</f>
        <v>51.708333333333336</v>
      </c>
      <c r="AD5" s="25">
        <f>[1]Novembro!$E$33</f>
        <v>56.333333333333336</v>
      </c>
      <c r="AE5" s="25">
        <f>[1]Novembro!$E$34</f>
        <v>70</v>
      </c>
      <c r="AF5" s="35">
        <f t="shared" ref="AF5:AF15" si="1">AVERAGE(B5:AE5)</f>
        <v>65.059722222222234</v>
      </c>
      <c r="AG5" s="8"/>
    </row>
    <row r="6" spans="1:33" ht="17.100000000000001" customHeight="1" x14ac:dyDescent="0.2">
      <c r="A6" s="16" t="s">
        <v>0</v>
      </c>
      <c r="B6" s="18">
        <f>[2]Novembro!$E$5</f>
        <v>67.291666666666671</v>
      </c>
      <c r="C6" s="18">
        <f>[2]Novembro!$E$6</f>
        <v>79.583333333333329</v>
      </c>
      <c r="D6" s="18">
        <f>[2]Novembro!$E$7</f>
        <v>91.708333333333329</v>
      </c>
      <c r="E6" s="18">
        <f>[2]Novembro!$E$8</f>
        <v>69.25</v>
      </c>
      <c r="F6" s="18">
        <f>[2]Novembro!$E$9</f>
        <v>66.291666666666671</v>
      </c>
      <c r="G6" s="18">
        <f>[2]Novembro!$E$10</f>
        <v>68.375</v>
      </c>
      <c r="H6" s="18">
        <f>[2]Novembro!$E$11</f>
        <v>67.25</v>
      </c>
      <c r="I6" s="18">
        <f>[2]Novembro!$E$12</f>
        <v>66.333333333333329</v>
      </c>
      <c r="J6" s="18">
        <f>[2]Novembro!$E$13</f>
        <v>57.666666666666664</v>
      </c>
      <c r="K6" s="18">
        <f>[2]Novembro!$E$14</f>
        <v>54.208333333333336</v>
      </c>
      <c r="L6" s="18">
        <f>[2]Novembro!$E$15</f>
        <v>58.958333333333336</v>
      </c>
      <c r="M6" s="18">
        <f>[2]Novembro!$E$15</f>
        <v>58.958333333333336</v>
      </c>
      <c r="N6" s="18">
        <f>[2]Novembro!$E$17</f>
        <v>45.291666666666664</v>
      </c>
      <c r="O6" s="18">
        <f>[2]Novembro!$E$18</f>
        <v>55.166666666666664</v>
      </c>
      <c r="P6" s="18">
        <f>[2]Novembro!$E$19</f>
        <v>56</v>
      </c>
      <c r="Q6" s="18">
        <f>[2]Novembro!$E$20</f>
        <v>82.083333333333329</v>
      </c>
      <c r="R6" s="18">
        <f>[2]Novembro!$E$21</f>
        <v>74.583333333333329</v>
      </c>
      <c r="S6" s="18">
        <f>[2]Novembro!$E$22</f>
        <v>75.958333333333329</v>
      </c>
      <c r="T6" s="18">
        <f>[2]Novembro!$E$23</f>
        <v>68.833333333333329</v>
      </c>
      <c r="U6" s="18">
        <f>[2]Novembro!$E$24</f>
        <v>84.833333333333329</v>
      </c>
      <c r="V6" s="18">
        <f>[2]Novembro!$E$25</f>
        <v>86.916666666666671</v>
      </c>
      <c r="W6" s="18">
        <f>[2]Novembro!$E$26</f>
        <v>75.291666666666671</v>
      </c>
      <c r="X6" s="18">
        <f>[2]Novembro!$E$27</f>
        <v>75.166666666666671</v>
      </c>
      <c r="Y6" s="18">
        <f>[2]Novembro!$E$28</f>
        <v>72.125</v>
      </c>
      <c r="Z6" s="18">
        <f>[2]Novembro!$E$29</f>
        <v>74.875</v>
      </c>
      <c r="AA6" s="18">
        <f>[2]Novembro!$E$30</f>
        <v>71.208333333333329</v>
      </c>
      <c r="AB6" s="18">
        <f>[2]Novembro!$E$31</f>
        <v>62.916666666666664</v>
      </c>
      <c r="AC6" s="18">
        <f>[2]Novembro!$E$32</f>
        <v>67.708333333333329</v>
      </c>
      <c r="AD6" s="18">
        <f>[2]Novembro!$E$33</f>
        <v>78.833333333333329</v>
      </c>
      <c r="AE6" s="18">
        <f>[2]Novembro!$E$34</f>
        <v>77.041666666666671</v>
      </c>
      <c r="AF6" s="36">
        <f>AVERAGE(B6:AE6)</f>
        <v>69.690277777777766</v>
      </c>
    </row>
    <row r="7" spans="1:33" ht="17.100000000000001" customHeight="1" x14ac:dyDescent="0.2">
      <c r="A7" s="16" t="s">
        <v>1</v>
      </c>
      <c r="B7" s="18">
        <f>[3]Novembro!$E$5</f>
        <v>72.916666666666671</v>
      </c>
      <c r="C7" s="18">
        <f>[3]Novembro!$E$6</f>
        <v>75.541666666666671</v>
      </c>
      <c r="D7" s="18">
        <f>[3]Novembro!$E$7</f>
        <v>82.958333333333329</v>
      </c>
      <c r="E7" s="18">
        <f>[3]Novembro!$E$8</f>
        <v>67.916666666666671</v>
      </c>
      <c r="F7" s="18">
        <f>[3]Novembro!$E$9</f>
        <v>61.083333333333336</v>
      </c>
      <c r="G7" s="18">
        <f>[3]Novembro!$E$10</f>
        <v>63.75</v>
      </c>
      <c r="H7" s="18">
        <f>[3]Novembro!$E$11</f>
        <v>66.166666666666671</v>
      </c>
      <c r="I7" s="18">
        <f>[3]Novembro!$E$12</f>
        <v>62.833333333333336</v>
      </c>
      <c r="J7" s="18">
        <f>[3]Novembro!$E$13</f>
        <v>63.041666666666664</v>
      </c>
      <c r="K7" s="18">
        <f>[3]Novembro!$E$14</f>
        <v>55.75</v>
      </c>
      <c r="L7" s="18">
        <f>[3]Novembro!$E$15</f>
        <v>53.041666666666664</v>
      </c>
      <c r="M7" s="18">
        <f>[3]Novembro!$E$15</f>
        <v>53.041666666666664</v>
      </c>
      <c r="N7" s="18">
        <f>[3]Novembro!$E$17</f>
        <v>59.541666666666664</v>
      </c>
      <c r="O7" s="18">
        <f>[3]Novembro!$E$18</f>
        <v>48.416666666666664</v>
      </c>
      <c r="P7" s="18">
        <f>[3]Novembro!$E$19</f>
        <v>48.958333333333336</v>
      </c>
      <c r="Q7" s="18">
        <f>[3]Novembro!$E$20</f>
        <v>76.708333333333329</v>
      </c>
      <c r="R7" s="18">
        <f>[3]Novembro!$E$21</f>
        <v>75.416666666666671</v>
      </c>
      <c r="S7" s="18">
        <f>[3]Novembro!$E$22</f>
        <v>69.541666666666671</v>
      </c>
      <c r="T7" s="18">
        <f>[3]Novembro!$E$23</f>
        <v>61.25</v>
      </c>
      <c r="U7" s="18">
        <f>[3]Novembro!$E$24</f>
        <v>80.416666666666671</v>
      </c>
      <c r="V7" s="18">
        <f>[3]Novembro!$E$25</f>
        <v>83</v>
      </c>
      <c r="W7" s="18">
        <f>[3]Novembro!$E$26</f>
        <v>74.916666666666671</v>
      </c>
      <c r="X7" s="18">
        <f>[3]Novembro!$E$27</f>
        <v>70.173913043478265</v>
      </c>
      <c r="Y7" s="18">
        <f>[3]Novembro!$E$28</f>
        <v>64.791666666666671</v>
      </c>
      <c r="Z7" s="18">
        <f>[3]Novembro!$E$29</f>
        <v>68.291666666666671</v>
      </c>
      <c r="AA7" s="18">
        <f>[3]Novembro!$E$30</f>
        <v>67.208333333333329</v>
      </c>
      <c r="AB7" s="18">
        <f>[3]Novembro!$E$31</f>
        <v>61.958333333333336</v>
      </c>
      <c r="AC7" s="18">
        <f>[3]Novembro!$E$32</f>
        <v>60.416666666666664</v>
      </c>
      <c r="AD7" s="18">
        <f>[3]Novembro!$E$33</f>
        <v>61.833333333333336</v>
      </c>
      <c r="AE7" s="18">
        <f>[3]Novembro!$E$34</f>
        <v>59</v>
      </c>
      <c r="AF7" s="36">
        <f t="shared" si="1"/>
        <v>65.662741545893724</v>
      </c>
    </row>
    <row r="8" spans="1:33" ht="17.100000000000001" customHeight="1" x14ac:dyDescent="0.2">
      <c r="A8" s="16" t="s">
        <v>53</v>
      </c>
      <c r="B8" s="18">
        <f>[4]Novembro!$E$5</f>
        <v>57.5</v>
      </c>
      <c r="C8" s="18">
        <f>[4]Novembro!$E$6</f>
        <v>61.375</v>
      </c>
      <c r="D8" s="18">
        <f>[4]Novembro!$E$7</f>
        <v>79.416666666666671</v>
      </c>
      <c r="E8" s="18">
        <f>[4]Novembro!$E$8</f>
        <v>74.083333333333329</v>
      </c>
      <c r="F8" s="18">
        <f>[4]Novembro!$E$9</f>
        <v>63.041666666666664</v>
      </c>
      <c r="G8" s="18">
        <f>[4]Novembro!$E$10</f>
        <v>65.333333333333329</v>
      </c>
      <c r="H8" s="18">
        <f>[4]Novembro!$E$11</f>
        <v>65.25</v>
      </c>
      <c r="I8" s="18">
        <f>[4]Novembro!$E$12</f>
        <v>64.875</v>
      </c>
      <c r="J8" s="18">
        <f>[4]Novembro!$E$13</f>
        <v>51.166666666666664</v>
      </c>
      <c r="K8" s="18">
        <f>[4]Novembro!$E$14</f>
        <v>50.5</v>
      </c>
      <c r="L8" s="18">
        <f>[4]Novembro!$E$15</f>
        <v>54.708333333333336</v>
      </c>
      <c r="M8" s="18">
        <f>[4]Novembro!$E$15</f>
        <v>54.708333333333336</v>
      </c>
      <c r="N8" s="18">
        <f>[4]Novembro!$E$17</f>
        <v>54.541666666666664</v>
      </c>
      <c r="O8" s="18">
        <f>[4]Novembro!$E$18</f>
        <v>51.083333333333336</v>
      </c>
      <c r="P8" s="18">
        <f>[4]Novembro!$E$19</f>
        <v>54.041666666666664</v>
      </c>
      <c r="Q8" s="18">
        <f>[4]Novembro!$E$20</f>
        <v>62.708333333333336</v>
      </c>
      <c r="R8" s="18">
        <f>[4]Novembro!$E$21</f>
        <v>70.416666666666671</v>
      </c>
      <c r="S8" s="18">
        <f>[4]Novembro!$E$22</f>
        <v>69.791666666666671</v>
      </c>
      <c r="T8" s="18">
        <f>[4]Novembro!$E$23</f>
        <v>62.291666666666664</v>
      </c>
      <c r="U8" s="18">
        <f>[4]Novembro!$E$24</f>
        <v>78.375</v>
      </c>
      <c r="V8" s="18">
        <f>[4]Novembro!$E$25</f>
        <v>84.958333333333329</v>
      </c>
      <c r="W8" s="18">
        <f>[4]Novembro!$E$26</f>
        <v>87.541666666666671</v>
      </c>
      <c r="X8" s="18">
        <f>[4]Novembro!$E$27</f>
        <v>74.625</v>
      </c>
      <c r="Y8" s="18">
        <f>[4]Novembro!$E$28</f>
        <v>71.25</v>
      </c>
      <c r="Z8" s="18">
        <f>[4]Novembro!$E$29</f>
        <v>74.541666666666671</v>
      </c>
      <c r="AA8" s="18">
        <f>[4]Novembro!$E$30</f>
        <v>71.291666666666671</v>
      </c>
      <c r="AB8" s="18">
        <f>[4]Novembro!$E$31</f>
        <v>61.5</v>
      </c>
      <c r="AC8" s="18">
        <f>[4]Novembro!$E$32</f>
        <v>51.375</v>
      </c>
      <c r="AD8" s="18">
        <f>[4]Novembro!$E$33</f>
        <v>53.333333333333336</v>
      </c>
      <c r="AE8" s="18">
        <f>[4]Novembro!$E$34</f>
        <v>67.208333333333329</v>
      </c>
      <c r="AF8" s="36">
        <f t="shared" ref="AF8" si="2">AVERAGE(B8:AE8)</f>
        <v>64.76111111111112</v>
      </c>
    </row>
    <row r="9" spans="1:33" ht="17.100000000000001" customHeight="1" x14ac:dyDescent="0.2">
      <c r="A9" s="16" t="s">
        <v>48</v>
      </c>
      <c r="B9" s="18">
        <f>[5]Novembro!$E$5</f>
        <v>67.583333333333329</v>
      </c>
      <c r="C9" s="18">
        <f>[5]Novembro!$E$6</f>
        <v>81.416666666666671</v>
      </c>
      <c r="D9" s="18">
        <f>[5]Novembro!$E$7</f>
        <v>92.75</v>
      </c>
      <c r="E9" s="18">
        <f>[5]Novembro!$E$8</f>
        <v>70.416666666666671</v>
      </c>
      <c r="F9" s="18">
        <f>[5]Novembro!$E$9</f>
        <v>69.916666666666671</v>
      </c>
      <c r="G9" s="18">
        <f>[5]Novembro!$E$10</f>
        <v>65.166666666666671</v>
      </c>
      <c r="H9" s="18">
        <f>[5]Novembro!$E$11</f>
        <v>60.916666666666664</v>
      </c>
      <c r="I9" s="18">
        <f>[5]Novembro!$E$12</f>
        <v>66.958333333333329</v>
      </c>
      <c r="J9" s="18">
        <f>[5]Novembro!$E$13</f>
        <v>63.5</v>
      </c>
      <c r="K9" s="18">
        <f>[5]Novembro!$E$14</f>
        <v>55</v>
      </c>
      <c r="L9" s="18">
        <f>[5]Novembro!$E$15</f>
        <v>58.5</v>
      </c>
      <c r="M9" s="18">
        <f>[5]Novembro!$E$15</f>
        <v>58.5</v>
      </c>
      <c r="N9" s="18">
        <f>[5]Novembro!$E$17</f>
        <v>62.708333333333336</v>
      </c>
      <c r="O9" s="18">
        <f>[5]Novembro!$E$18</f>
        <v>62.791666666666664</v>
      </c>
      <c r="P9" s="18">
        <f>[5]Novembro!$E$19</f>
        <v>56.916666666666664</v>
      </c>
      <c r="Q9" s="18">
        <f>[5]Novembro!$E$20</f>
        <v>87.833333333333329</v>
      </c>
      <c r="R9" s="18">
        <f>[5]Novembro!$E$21</f>
        <v>79.833333333333329</v>
      </c>
      <c r="S9" s="18">
        <f>[5]Novembro!$E$22</f>
        <v>73.583333333333329</v>
      </c>
      <c r="T9" s="18">
        <f>[5]Novembro!$E$23</f>
        <v>63.75</v>
      </c>
      <c r="U9" s="18">
        <f>[5]Novembro!$E$24</f>
        <v>82.875</v>
      </c>
      <c r="V9" s="18">
        <f>[5]Novembro!$E$25</f>
        <v>85.416666666666671</v>
      </c>
      <c r="W9" s="18">
        <f>[5]Novembro!$E$26</f>
        <v>72.208333333333329</v>
      </c>
      <c r="X9" s="18">
        <f>[5]Novembro!$E$27</f>
        <v>70.75</v>
      </c>
      <c r="Y9" s="18">
        <f>[5]Novembro!$E$28</f>
        <v>67.041666666666671</v>
      </c>
      <c r="Z9" s="18">
        <f>[5]Novembro!$E$29</f>
        <v>65.875</v>
      </c>
      <c r="AA9" s="18">
        <f>[5]Novembro!$E$30</f>
        <v>69.208333333333329</v>
      </c>
      <c r="AB9" s="18">
        <f>[5]Novembro!$E$31</f>
        <v>64.916666666666671</v>
      </c>
      <c r="AC9" s="18">
        <f>[5]Novembro!$E$32</f>
        <v>69.5</v>
      </c>
      <c r="AD9" s="18">
        <f>[5]Novembro!$E$33</f>
        <v>76.083333333333329</v>
      </c>
      <c r="AE9" s="18">
        <f>[5]Novembro!$E$34</f>
        <v>72.208333333333329</v>
      </c>
      <c r="AF9" s="36">
        <f t="shared" si="1"/>
        <v>69.80416666666666</v>
      </c>
    </row>
    <row r="10" spans="1:33" ht="17.100000000000001" customHeight="1" x14ac:dyDescent="0.2">
      <c r="A10" s="16" t="s">
        <v>2</v>
      </c>
      <c r="B10" s="18">
        <f>[6]Novembro!$E$5</f>
        <v>73.458333333333329</v>
      </c>
      <c r="C10" s="18">
        <f>[6]Novembro!$E$6</f>
        <v>75.625</v>
      </c>
      <c r="D10" s="18">
        <f>[6]Novembro!$E$7</f>
        <v>83.083333333333329</v>
      </c>
      <c r="E10" s="18">
        <f>[6]Novembro!$E$8</f>
        <v>72.708333333333329</v>
      </c>
      <c r="F10" s="18">
        <f>[6]Novembro!$E$9</f>
        <v>59.875</v>
      </c>
      <c r="G10" s="18">
        <f>[6]Novembro!$E$10</f>
        <v>62.458333333333336</v>
      </c>
      <c r="H10" s="18">
        <f>[6]Novembro!$E$11</f>
        <v>67.541666666666671</v>
      </c>
      <c r="I10" s="18">
        <f>[6]Novembro!$E$12</f>
        <v>60.583333333333336</v>
      </c>
      <c r="J10" s="18">
        <f>[6]Novembro!$E$13</f>
        <v>56.541666666666664</v>
      </c>
      <c r="K10" s="18">
        <f>[6]Novembro!$E$14</f>
        <v>55.916666666666664</v>
      </c>
      <c r="L10" s="18">
        <f>[6]Novembro!$E$15</f>
        <v>57.291666666666664</v>
      </c>
      <c r="M10" s="18">
        <f>[6]Novembro!$E$15</f>
        <v>57.291666666666664</v>
      </c>
      <c r="N10" s="18">
        <f>[6]Novembro!$E$17</f>
        <v>64</v>
      </c>
      <c r="O10" s="18">
        <f>[6]Novembro!$E$18</f>
        <v>52.125</v>
      </c>
      <c r="P10" s="18">
        <f>[6]Novembro!$E$19</f>
        <v>53</v>
      </c>
      <c r="Q10" s="18">
        <f>[6]Novembro!$E$20</f>
        <v>80</v>
      </c>
      <c r="R10" s="18">
        <f>[6]Novembro!$E$21</f>
        <v>77.833333333333329</v>
      </c>
      <c r="S10" s="18">
        <f>[6]Novembro!$E$22</f>
        <v>68.576388888888886</v>
      </c>
      <c r="T10" s="18">
        <f>[6]Novembro!$E$23</f>
        <v>64.625</v>
      </c>
      <c r="U10" s="18">
        <f>[6]Novembro!$E$24</f>
        <v>75</v>
      </c>
      <c r="V10" s="18">
        <f>[6]Novembro!$E$25</f>
        <v>82.458333333333329</v>
      </c>
      <c r="W10" s="18">
        <f>[6]Novembro!$E$26</f>
        <v>77.541666666666671</v>
      </c>
      <c r="X10" s="18">
        <f>[6]Novembro!$E$27</f>
        <v>69.5</v>
      </c>
      <c r="Y10" s="18">
        <f>[6]Novembro!$E$28</f>
        <v>65.375</v>
      </c>
      <c r="Z10" s="18">
        <f>[6]Novembro!$E$29</f>
        <v>71</v>
      </c>
      <c r="AA10" s="18">
        <f>[6]Novembro!$E$30</f>
        <v>70.75</v>
      </c>
      <c r="AB10" s="18">
        <f>[6]Novembro!$E$31</f>
        <v>57.166666666666664</v>
      </c>
      <c r="AC10" s="18">
        <f>[6]Novembro!$E$32</f>
        <v>59.25</v>
      </c>
      <c r="AD10" s="18">
        <f>[6]Novembro!$E$33</f>
        <v>55.25</v>
      </c>
      <c r="AE10" s="18">
        <f>[6]Novembro!$E$34</f>
        <v>67.791666666666671</v>
      </c>
      <c r="AF10" s="36">
        <f t="shared" si="1"/>
        <v>66.453935185185188</v>
      </c>
    </row>
    <row r="11" spans="1:33" ht="17.100000000000001" customHeight="1" x14ac:dyDescent="0.2">
      <c r="A11" s="16" t="s">
        <v>3</v>
      </c>
      <c r="B11" s="18">
        <f>[7]Novembro!$E$5</f>
        <v>60.541666666666664</v>
      </c>
      <c r="C11" s="18">
        <f>[7]Novembro!$E$6</f>
        <v>70.583333333333329</v>
      </c>
      <c r="D11" s="18">
        <f>[7]Novembro!$E$7</f>
        <v>79.541666666666671</v>
      </c>
      <c r="E11" s="18">
        <f>[7]Novembro!$E$8</f>
        <v>78.708333333333329</v>
      </c>
      <c r="F11" s="18">
        <f>[7]Novembro!$E$9</f>
        <v>72</v>
      </c>
      <c r="G11" s="18">
        <f>[7]Novembro!$E$10</f>
        <v>69.416666666666671</v>
      </c>
      <c r="H11" s="18">
        <f>[7]Novembro!$E$11</f>
        <v>71.083333333333329</v>
      </c>
      <c r="I11" s="18">
        <f>[7]Novembro!$E$12</f>
        <v>69.958333333333329</v>
      </c>
      <c r="J11" s="18">
        <f>[7]Novembro!$E$13</f>
        <v>56.333333333333336</v>
      </c>
      <c r="K11" s="18">
        <f>[7]Novembro!$E$14</f>
        <v>66.291666666666671</v>
      </c>
      <c r="L11" s="18">
        <f>[7]Novembro!$E$15</f>
        <v>71.083333333333329</v>
      </c>
      <c r="M11" s="18">
        <f>[7]Novembro!$E$15</f>
        <v>71.083333333333329</v>
      </c>
      <c r="N11" s="18">
        <f>[7]Novembro!$E$17</f>
        <v>62.083333333333336</v>
      </c>
      <c r="O11" s="18">
        <f>[7]Novembro!$E$18</f>
        <v>63.75</v>
      </c>
      <c r="P11" s="18">
        <f>[7]Novembro!$E$19</f>
        <v>55.083333333333336</v>
      </c>
      <c r="Q11" s="18">
        <f>[7]Novembro!$E$20</f>
        <v>59.5</v>
      </c>
      <c r="R11" s="18">
        <f>[7]Novembro!$E$21</f>
        <v>76.416666666666671</v>
      </c>
      <c r="S11" s="18">
        <f>[7]Novembro!$E$22</f>
        <v>76.458333333333329</v>
      </c>
      <c r="T11" s="18">
        <f>[7]Novembro!$E$23</f>
        <v>69.583333333333329</v>
      </c>
      <c r="U11" s="18">
        <f>[7]Novembro!$E$24</f>
        <v>67.458333333333329</v>
      </c>
      <c r="V11" s="18">
        <f>[7]Novembro!$E$25</f>
        <v>76.125</v>
      </c>
      <c r="W11" s="18">
        <f>[7]Novembro!$E$26</f>
        <v>78.791666666666671</v>
      </c>
      <c r="X11" s="18">
        <f>[7]Novembro!$E$27</f>
        <v>80.375</v>
      </c>
      <c r="Y11" s="18">
        <f>[7]Novembro!$E$28</f>
        <v>85.791666666666671</v>
      </c>
      <c r="Z11" s="18">
        <f>[7]Novembro!$E$29</f>
        <v>87.416666666666671</v>
      </c>
      <c r="AA11" s="18">
        <f>[7]Novembro!$E$30</f>
        <v>76.166666666666671</v>
      </c>
      <c r="AB11" s="18">
        <f>[7]Novembro!$E$31</f>
        <v>60.75</v>
      </c>
      <c r="AC11" s="18">
        <f>[7]Novembro!$E$32</f>
        <v>56.833333333333336</v>
      </c>
      <c r="AD11" s="18">
        <f>[7]Novembro!$E$33</f>
        <v>61.166666666666664</v>
      </c>
      <c r="AE11" s="18">
        <f>[7]Novembro!$E$34</f>
        <v>72.416666666666671</v>
      </c>
      <c r="AF11" s="36">
        <f t="shared" si="1"/>
        <v>70.093055555555566</v>
      </c>
    </row>
    <row r="12" spans="1:33" ht="17.100000000000001" customHeight="1" x14ac:dyDescent="0.2">
      <c r="A12" s="16" t="s">
        <v>4</v>
      </c>
      <c r="B12" s="18">
        <f>[8]Novembro!$E$5</f>
        <v>71.791666666666671</v>
      </c>
      <c r="C12" s="18">
        <f>[8]Novembro!$E$6</f>
        <v>76.708333333333329</v>
      </c>
      <c r="D12" s="18">
        <f>[8]Novembro!$E$7</f>
        <v>85.875</v>
      </c>
      <c r="E12" s="18">
        <f>[8]Novembro!$E$8</f>
        <v>88.541666666666671</v>
      </c>
      <c r="F12" s="18">
        <f>[8]Novembro!$E$9</f>
        <v>71.375</v>
      </c>
      <c r="G12" s="18">
        <f>[8]Novembro!$E$10</f>
        <v>78.083333333333329</v>
      </c>
      <c r="H12" s="18">
        <f>[8]Novembro!$E$11</f>
        <v>73.5</v>
      </c>
      <c r="I12" s="18">
        <f>[8]Novembro!$E$12</f>
        <v>74.625</v>
      </c>
      <c r="J12" s="18">
        <f>[8]Novembro!$E$13</f>
        <v>68.458333333333329</v>
      </c>
      <c r="K12" s="18">
        <f>[8]Novembro!$E$14</f>
        <v>61.583333333333336</v>
      </c>
      <c r="L12" s="18">
        <f>[8]Novembro!$E$15</f>
        <v>65.958333333333329</v>
      </c>
      <c r="M12" s="18">
        <f>[8]Novembro!$E$15</f>
        <v>65.958333333333329</v>
      </c>
      <c r="N12" s="18">
        <f>[8]Novembro!$E$17</f>
        <v>73.708333333333329</v>
      </c>
      <c r="O12" s="18">
        <f>[8]Novembro!$E$18</f>
        <v>64.75</v>
      </c>
      <c r="P12" s="18">
        <f>[8]Novembro!$E$19</f>
        <v>63.875</v>
      </c>
      <c r="Q12" s="18">
        <f>[8]Novembro!$E$20</f>
        <v>73.75</v>
      </c>
      <c r="R12" s="18">
        <f>[8]Novembro!$E$21</f>
        <v>80.583333333333329</v>
      </c>
      <c r="S12" s="18">
        <f>[8]Novembro!$E$22</f>
        <v>76.833333333333329</v>
      </c>
      <c r="T12" s="18">
        <f>[8]Novembro!$E$23</f>
        <v>67.833333333333329</v>
      </c>
      <c r="U12" s="18">
        <f>[8]Novembro!$E$24</f>
        <v>69.791666666666671</v>
      </c>
      <c r="V12" s="18">
        <f>[8]Novembro!$E$25</f>
        <v>78.583333333333329</v>
      </c>
      <c r="W12" s="18">
        <f>[8]Novembro!$E$26</f>
        <v>80.791666666666671</v>
      </c>
      <c r="X12" s="18">
        <f>[8]Novembro!$E$27</f>
        <v>84.125</v>
      </c>
      <c r="Y12" s="18">
        <f>[8]Novembro!$E$28</f>
        <v>85.208333333333329</v>
      </c>
      <c r="Z12" s="18">
        <f>[8]Novembro!$E$29</f>
        <v>83.5</v>
      </c>
      <c r="AA12" s="18">
        <f>[8]Novembro!$E$30</f>
        <v>76.041666666666671</v>
      </c>
      <c r="AB12" s="18">
        <f>[8]Novembro!$E$31</f>
        <v>58.875</v>
      </c>
      <c r="AC12" s="18">
        <f>[8]Novembro!$E$32</f>
        <v>50.625</v>
      </c>
      <c r="AD12" s="18">
        <f>[8]Novembro!$E$33</f>
        <v>58.791666666666664</v>
      </c>
      <c r="AE12" s="18">
        <f>[8]Novembro!$E$34</f>
        <v>79.458333333333329</v>
      </c>
      <c r="AF12" s="36">
        <f t="shared" si="1"/>
        <v>72.986111111111114</v>
      </c>
    </row>
    <row r="13" spans="1:33" ht="17.100000000000001" customHeight="1" x14ac:dyDescent="0.2">
      <c r="A13" s="16" t="s">
        <v>5</v>
      </c>
      <c r="B13" s="18">
        <f>[9]Novembro!$E$5</f>
        <v>70.041666666666671</v>
      </c>
      <c r="C13" s="18">
        <f>[9]Novembro!$E$6</f>
        <v>77.541666666666671</v>
      </c>
      <c r="D13" s="18">
        <f>[9]Novembro!$E$7</f>
        <v>84.375</v>
      </c>
      <c r="E13" s="18">
        <f>[9]Novembro!$E$8</f>
        <v>57.125</v>
      </c>
      <c r="F13" s="18">
        <f>[9]Novembro!$E$9</f>
        <v>42.75</v>
      </c>
      <c r="G13" s="18">
        <f>[9]Novembro!$E$10</f>
        <v>51.708333333333336</v>
      </c>
      <c r="H13" s="18">
        <f>[9]Novembro!$E$11</f>
        <v>53.708333333333336</v>
      </c>
      <c r="I13" s="18">
        <f>[9]Novembro!$E$12</f>
        <v>55.291666666666664</v>
      </c>
      <c r="J13" s="18">
        <f>[9]Novembro!$E$13</f>
        <v>54.791666666666664</v>
      </c>
      <c r="K13" s="18">
        <f>[9]Novembro!$E$14</f>
        <v>54.916666666666664</v>
      </c>
      <c r="L13" s="18">
        <f>[9]Novembro!$E$15</f>
        <v>55.875</v>
      </c>
      <c r="M13" s="18">
        <f>[9]Novembro!$E$15</f>
        <v>55.875</v>
      </c>
      <c r="N13" s="18">
        <f>[9]Novembro!$E$17</f>
        <v>64.583333333333329</v>
      </c>
      <c r="O13" s="18">
        <f>[9]Novembro!$E$18</f>
        <v>55.125</v>
      </c>
      <c r="P13" s="18">
        <f>[9]Novembro!$E$19</f>
        <v>51.083333333333336</v>
      </c>
      <c r="Q13" s="18">
        <f>[9]Novembro!$E$20</f>
        <v>77.291666666666671</v>
      </c>
      <c r="R13" s="18">
        <f>[9]Novembro!$E$21</f>
        <v>73.666666666666671</v>
      </c>
      <c r="S13" s="18">
        <f>[9]Novembro!$E$22</f>
        <v>60.75</v>
      </c>
      <c r="T13" s="18">
        <f>[9]Novembro!$E$23</f>
        <v>70.125</v>
      </c>
      <c r="U13" s="18">
        <f>[9]Novembro!$E$24</f>
        <v>77.041666666666671</v>
      </c>
      <c r="V13" s="18">
        <f>[9]Novembro!$E$25</f>
        <v>86.583333333333329</v>
      </c>
      <c r="W13" s="18">
        <f>[9]Novembro!$E$26</f>
        <v>73.541666666666671</v>
      </c>
      <c r="X13" s="18">
        <f>[9]Novembro!$E$27</f>
        <v>61.208333333333336</v>
      </c>
      <c r="Y13" s="18">
        <f>[9]Novembro!$E$28</f>
        <v>66.291666666666671</v>
      </c>
      <c r="Z13" s="18">
        <f>[9]Novembro!$E$29</f>
        <v>71.958333333333329</v>
      </c>
      <c r="AA13" s="18">
        <f>[9]Novembro!$E$30</f>
        <v>66.458333333333329</v>
      </c>
      <c r="AB13" s="18">
        <f>[9]Novembro!$E$31</f>
        <v>58.541666666666664</v>
      </c>
      <c r="AC13" s="18">
        <f>[9]Novembro!$E$32</f>
        <v>58.958333333333336</v>
      </c>
      <c r="AD13" s="18">
        <f>[9]Novembro!$E$33</f>
        <v>58.791666666666664</v>
      </c>
      <c r="AE13" s="18">
        <f>[9]Novembro!$E$34</f>
        <v>79.458333333333329</v>
      </c>
      <c r="AF13" s="36">
        <f t="shared" si="1"/>
        <v>64.18194444444444</v>
      </c>
    </row>
    <row r="14" spans="1:33" ht="17.100000000000001" customHeight="1" x14ac:dyDescent="0.2">
      <c r="A14" s="16" t="s">
        <v>50</v>
      </c>
      <c r="B14" s="18">
        <f>[10]Novembro!$E$5</f>
        <v>77.833333333333329</v>
      </c>
      <c r="C14" s="18">
        <f>[10]Novembro!$E$6</f>
        <v>80.75</v>
      </c>
      <c r="D14" s="18">
        <f>[10]Novembro!$E$7</f>
        <v>81.375</v>
      </c>
      <c r="E14" s="18">
        <f>[10]Novembro!$E$8</f>
        <v>87.541666666666671</v>
      </c>
      <c r="F14" s="18">
        <f>[10]Novembro!$E$9</f>
        <v>70.875</v>
      </c>
      <c r="G14" s="18">
        <f>[10]Novembro!$E$10</f>
        <v>76.416666666666671</v>
      </c>
      <c r="H14" s="18">
        <f>[10]Novembro!$E$11</f>
        <v>69.708333333333329</v>
      </c>
      <c r="I14" s="18">
        <f>[10]Novembro!$E$12</f>
        <v>67.666666666666671</v>
      </c>
      <c r="J14" s="18">
        <f>[10]Novembro!$E$13</f>
        <v>63.333333333333336</v>
      </c>
      <c r="K14" s="18">
        <f>[10]Novembro!$E$14</f>
        <v>58.833333333333336</v>
      </c>
      <c r="L14" s="18">
        <f>[10]Novembro!$E$15</f>
        <v>67.083333333333329</v>
      </c>
      <c r="M14" s="18">
        <f>[10]Novembro!$E$15</f>
        <v>67.083333333333329</v>
      </c>
      <c r="N14" s="18">
        <f>[10]Novembro!$E$17</f>
        <v>80.913043478260875</v>
      </c>
      <c r="O14" s="18">
        <f>[10]Novembro!$E$18</f>
        <v>65.375</v>
      </c>
      <c r="P14" s="18">
        <f>[10]Novembro!$E$19</f>
        <v>65.083333333333329</v>
      </c>
      <c r="Q14" s="18">
        <f>[10]Novembro!$E$20</f>
        <v>77.375</v>
      </c>
      <c r="R14" s="18">
        <f>[10]Novembro!$E$21</f>
        <v>78.625</v>
      </c>
      <c r="S14" s="18">
        <f>[10]Novembro!$E$22</f>
        <v>79.5</v>
      </c>
      <c r="T14" s="18">
        <f>[10]Novembro!$E$23</f>
        <v>72.75</v>
      </c>
      <c r="U14" s="18">
        <f>[10]Novembro!$E$24</f>
        <v>72.916666666666671</v>
      </c>
      <c r="V14" s="18">
        <f>[10]Novembro!$E$25</f>
        <v>80.541666666666671</v>
      </c>
      <c r="W14" s="18">
        <f>[10]Novembro!$E$26</f>
        <v>83.875</v>
      </c>
      <c r="X14" s="18">
        <f>[10]Novembro!$E$27</f>
        <v>80</v>
      </c>
      <c r="Y14" s="18">
        <f>[10]Novembro!$E$28</f>
        <v>84.666666666666671</v>
      </c>
      <c r="Z14" s="18">
        <f>[10]Novembro!$E$29</f>
        <v>86.208333333333329</v>
      </c>
      <c r="AA14" s="18">
        <f>[10]Novembro!$E$30</f>
        <v>76</v>
      </c>
      <c r="AB14" s="18">
        <f>[10]Novembro!$E$31</f>
        <v>67.875</v>
      </c>
      <c r="AC14" s="18">
        <f>[10]Novembro!$E$32</f>
        <v>55</v>
      </c>
      <c r="AD14" s="18">
        <f>[10]Novembro!$E$33</f>
        <v>68.956521739130437</v>
      </c>
      <c r="AE14" s="18">
        <f>[10]Novembro!$E$34</f>
        <v>74.166666666666671</v>
      </c>
      <c r="AF14" s="36">
        <f t="shared" si="1"/>
        <v>73.944263285024164</v>
      </c>
    </row>
    <row r="15" spans="1:33" ht="17.100000000000001" customHeight="1" x14ac:dyDescent="0.2">
      <c r="A15" s="16" t="s">
        <v>6</v>
      </c>
      <c r="B15" s="18">
        <f>[11]Novembro!$E$5</f>
        <v>77.208333333333329</v>
      </c>
      <c r="C15" s="18">
        <f>[11]Novembro!$E$6</f>
        <v>78.916666666666671</v>
      </c>
      <c r="D15" s="18">
        <f>[11]Novembro!$E$7</f>
        <v>74.166666666666671</v>
      </c>
      <c r="E15" s="18">
        <f>[11]Novembro!$E$8</f>
        <v>74.666666666666671</v>
      </c>
      <c r="F15" s="18">
        <f>[11]Novembro!$E$9</f>
        <v>58.541666666666664</v>
      </c>
      <c r="G15" s="18">
        <f>[11]Novembro!$E$10</f>
        <v>58.083333333333336</v>
      </c>
      <c r="H15" s="18">
        <f>[11]Novembro!$E$11</f>
        <v>60.375</v>
      </c>
      <c r="I15" s="18">
        <f>[11]Novembro!$E$12</f>
        <v>61.375</v>
      </c>
      <c r="J15" s="18">
        <f>[11]Novembro!$E$13</f>
        <v>61.291666666666664</v>
      </c>
      <c r="K15" s="18">
        <f>[11]Novembro!$E$14</f>
        <v>53.666666666666664</v>
      </c>
      <c r="L15" s="18">
        <f>[11]Novembro!$E$15</f>
        <v>58.375</v>
      </c>
      <c r="M15" s="18">
        <f>[11]Novembro!$E$15</f>
        <v>58.375</v>
      </c>
      <c r="N15" s="18">
        <f>[11]Novembro!$E$17</f>
        <v>72.958333333333329</v>
      </c>
      <c r="O15" s="18">
        <f>[11]Novembro!$E$18</f>
        <v>61.5</v>
      </c>
      <c r="P15" s="18">
        <f>[11]Novembro!$E$19</f>
        <v>58.625</v>
      </c>
      <c r="Q15" s="18">
        <f>[11]Novembro!$E$20</f>
        <v>79.458333333333329</v>
      </c>
      <c r="R15" s="18">
        <f>[11]Novembro!$E$21</f>
        <v>72.458333333333329</v>
      </c>
      <c r="S15" s="18">
        <f>[11]Novembro!$E$22</f>
        <v>67.666666666666671</v>
      </c>
      <c r="T15" s="18">
        <f>[11]Novembro!$E$23</f>
        <v>59.416666666666664</v>
      </c>
      <c r="U15" s="18">
        <f>[11]Novembro!$E$24</f>
        <v>60.541666666666664</v>
      </c>
      <c r="V15" s="18">
        <f>[11]Novembro!$E$25</f>
        <v>83.291666666666671</v>
      </c>
      <c r="W15" s="18">
        <f>[11]Novembro!$E$26</f>
        <v>81.625</v>
      </c>
      <c r="X15" s="18">
        <f>[11]Novembro!$E$27</f>
        <v>71.25</v>
      </c>
      <c r="Y15" s="18">
        <f>[11]Novembro!$E$28</f>
        <v>75.916666666666671</v>
      </c>
      <c r="Z15" s="18">
        <f>[11]Novembro!$E$29</f>
        <v>75.666666666666671</v>
      </c>
      <c r="AA15" s="18">
        <f>[11]Novembro!$E$30</f>
        <v>69.333333333333329</v>
      </c>
      <c r="AB15" s="18">
        <f>[11]Novembro!$E$31</f>
        <v>65.75</v>
      </c>
      <c r="AC15" s="18">
        <f>[11]Novembro!$E$32</f>
        <v>62.875</v>
      </c>
      <c r="AD15" s="18">
        <f>[11]Novembro!$E$33</f>
        <v>61.833333333333336</v>
      </c>
      <c r="AE15" s="18">
        <f>[11]Novembro!$E$34</f>
        <v>64.541666666666671</v>
      </c>
      <c r="AF15" s="36">
        <f t="shared" si="1"/>
        <v>67.325000000000003</v>
      </c>
    </row>
    <row r="16" spans="1:33" ht="17.100000000000001" customHeight="1" x14ac:dyDescent="0.2">
      <c r="A16" s="16" t="s">
        <v>7</v>
      </c>
      <c r="B16" s="18">
        <f>[12]Novembro!$E$5</f>
        <v>74.583333333333329</v>
      </c>
      <c r="C16" s="18">
        <f>[12]Novembro!$E$6</f>
        <v>82.375</v>
      </c>
      <c r="D16" s="18">
        <f>[12]Novembro!$E$7</f>
        <v>90.375</v>
      </c>
      <c r="E16" s="18">
        <f>[12]Novembro!$E$8</f>
        <v>68.833333333333329</v>
      </c>
      <c r="F16" s="18">
        <f>[12]Novembro!$E$9</f>
        <v>69.25</v>
      </c>
      <c r="G16" s="18">
        <f>[12]Novembro!$E$10</f>
        <v>65.375</v>
      </c>
      <c r="H16" s="18">
        <f>[12]Novembro!$E$11</f>
        <v>66.958333333333329</v>
      </c>
      <c r="I16" s="18">
        <f>[12]Novembro!$E$12</f>
        <v>60.958333333333336</v>
      </c>
      <c r="J16" s="18">
        <f>[12]Novembro!$E$13</f>
        <v>52.208333333333336</v>
      </c>
      <c r="K16" s="18">
        <f>[12]Novembro!$E$14</f>
        <v>55.583333333333336</v>
      </c>
      <c r="L16" s="18">
        <f>[12]Novembro!$E$15</f>
        <v>58.217391304347828</v>
      </c>
      <c r="M16" s="18">
        <f>[12]Novembro!$E$15</f>
        <v>58.217391304347828</v>
      </c>
      <c r="N16" s="18">
        <f>[12]Novembro!$E$17</f>
        <v>47.125</v>
      </c>
      <c r="O16" s="18">
        <f>[12]Novembro!$E$18</f>
        <v>51</v>
      </c>
      <c r="P16" s="18">
        <f>[12]Novembro!$E$19</f>
        <v>49.708333333333336</v>
      </c>
      <c r="Q16" s="18">
        <f>[12]Novembro!$E$20</f>
        <v>77.708333333333329</v>
      </c>
      <c r="R16" s="18">
        <f>[12]Novembro!$E$21</f>
        <v>77.541666666666671</v>
      </c>
      <c r="S16" s="18">
        <f>[12]Novembro!$E$22</f>
        <v>71.875</v>
      </c>
      <c r="T16" s="18">
        <f>[12]Novembro!$E$23</f>
        <v>69.291666666666671</v>
      </c>
      <c r="U16" s="18">
        <f>[12]Novembro!$E$24</f>
        <v>82.541666666666671</v>
      </c>
      <c r="V16" s="18">
        <f>[12]Novembro!$E$25</f>
        <v>82</v>
      </c>
      <c r="W16" s="18">
        <f>[12]Novembro!$E$26</f>
        <v>73.958333333333329</v>
      </c>
      <c r="X16" s="18">
        <f>[12]Novembro!$E$27</f>
        <v>73.625</v>
      </c>
      <c r="Y16" s="18">
        <f>[12]Novembro!$E$28</f>
        <v>69.708333333333329</v>
      </c>
      <c r="Z16" s="18">
        <f>[12]Novembro!$E$29</f>
        <v>69.416666666666671</v>
      </c>
      <c r="AA16" s="18">
        <f>[12]Novembro!$E$30</f>
        <v>67.625</v>
      </c>
      <c r="AB16" s="18">
        <f>[12]Novembro!$E$31</f>
        <v>54.125</v>
      </c>
      <c r="AC16" s="18">
        <f>[12]Novembro!$E$32</f>
        <v>55.125</v>
      </c>
      <c r="AD16" s="18">
        <f>[12]Novembro!$E$33</f>
        <v>67.166666666666671</v>
      </c>
      <c r="AE16" s="18">
        <f>[12]Novembro!$E$34</f>
        <v>76.5</v>
      </c>
      <c r="AF16" s="36">
        <f>AVERAGE(B16:AE16)</f>
        <v>67.29921497584543</v>
      </c>
    </row>
    <row r="17" spans="1:32" ht="17.100000000000001" customHeight="1" x14ac:dyDescent="0.2">
      <c r="A17" s="16" t="s">
        <v>8</v>
      </c>
      <c r="B17" s="18">
        <f>[13]Novembro!$E$5</f>
        <v>58.916666666666664</v>
      </c>
      <c r="C17" s="18">
        <f>[13]Novembro!$E$6</f>
        <v>68.5</v>
      </c>
      <c r="D17" s="18">
        <f>[13]Novembro!$E$7</f>
        <v>92.125</v>
      </c>
      <c r="E17" s="18">
        <f>[13]Novembro!$E$8</f>
        <v>67.875</v>
      </c>
      <c r="F17" s="18">
        <f>[13]Novembro!$E$9</f>
        <v>66.833333333333329</v>
      </c>
      <c r="G17" s="18">
        <f>[13]Novembro!$E$10</f>
        <v>64.708333333333329</v>
      </c>
      <c r="H17" s="18">
        <f>[13]Novembro!$E$11</f>
        <v>64.541666666666671</v>
      </c>
      <c r="I17" s="18">
        <f>[13]Novembro!$E$12</f>
        <v>66.666666666666671</v>
      </c>
      <c r="J17" s="18">
        <f>[13]Novembro!$E$13</f>
        <v>55.708333333333336</v>
      </c>
      <c r="K17" s="18">
        <f>[13]Novembro!$E$14</f>
        <v>53.041666666666664</v>
      </c>
      <c r="L17" s="18">
        <f>[13]Novembro!$E$15</f>
        <v>53.75</v>
      </c>
      <c r="M17" s="18">
        <f>[13]Novembro!$E$15</f>
        <v>53.75</v>
      </c>
      <c r="N17" s="18">
        <f>[13]Novembro!$E$17</f>
        <v>49.625</v>
      </c>
      <c r="O17" s="18">
        <f>[13]Novembro!$E$18</f>
        <v>48.791666666666664</v>
      </c>
      <c r="P17" s="18">
        <f>[13]Novembro!$E$19</f>
        <v>50.625</v>
      </c>
      <c r="Q17" s="18">
        <f>[13]Novembro!$E$20</f>
        <v>81.625</v>
      </c>
      <c r="R17" s="18">
        <f>[13]Novembro!$E$21</f>
        <v>79.625</v>
      </c>
      <c r="S17" s="18">
        <f>[13]Novembro!$E$22</f>
        <v>73.5</v>
      </c>
      <c r="T17" s="18">
        <f>[13]Novembro!$E$23</f>
        <v>66.458333333333329</v>
      </c>
      <c r="U17" s="18">
        <f>[13]Novembro!$E$24</f>
        <v>83.041666666666671</v>
      </c>
      <c r="V17" s="18">
        <f>[13]Novembro!$E$25</f>
        <v>86.833333333333329</v>
      </c>
      <c r="W17" s="18">
        <f>[13]Novembro!$E$26</f>
        <v>80.375</v>
      </c>
      <c r="X17" s="18">
        <f>[13]Novembro!$E$27</f>
        <v>72.708333333333329</v>
      </c>
      <c r="Y17" s="18">
        <f>[13]Novembro!$E$28</f>
        <v>70.666666666666671</v>
      </c>
      <c r="Z17" s="18">
        <f>[13]Novembro!$E$29</f>
        <v>72.791666666666671</v>
      </c>
      <c r="AA17" s="18">
        <f>[13]Novembro!$E$30</f>
        <v>69.833333333333329</v>
      </c>
      <c r="AB17" s="18">
        <f>[13]Novembro!$E$31</f>
        <v>65.041666666666671</v>
      </c>
      <c r="AC17" s="18">
        <f>[13]Novembro!$E$32</f>
        <v>60.125</v>
      </c>
      <c r="AD17" s="18">
        <f>[13]Novembro!$E$33</f>
        <v>77.333333333333329</v>
      </c>
      <c r="AE17" s="18">
        <f>[13]Novembro!$E$34</f>
        <v>79.333333333333329</v>
      </c>
      <c r="AF17" s="36">
        <f t="shared" ref="AF17:AF32" si="3">AVERAGE(B17:AE17)</f>
        <v>67.824999999999989</v>
      </c>
    </row>
    <row r="18" spans="1:32" ht="17.100000000000001" customHeight="1" x14ac:dyDescent="0.2">
      <c r="A18" s="16" t="s">
        <v>9</v>
      </c>
      <c r="B18" s="18">
        <f>[14]Novembro!$E$5</f>
        <v>57.833333333333336</v>
      </c>
      <c r="C18" s="18">
        <f>[14]Novembro!$E$6</f>
        <v>69.291666666666671</v>
      </c>
      <c r="D18" s="18">
        <f>[14]Novembro!$E$7</f>
        <v>87.625</v>
      </c>
      <c r="E18" s="18">
        <f>[14]Novembro!$E$8</f>
        <v>67.541666666666671</v>
      </c>
      <c r="F18" s="18">
        <f>[14]Novembro!$E$9</f>
        <v>62.166666666666664</v>
      </c>
      <c r="G18" s="18">
        <f>[14]Novembro!$E$10</f>
        <v>64.958333333333329</v>
      </c>
      <c r="H18" s="18">
        <f>[14]Novembro!$E$11</f>
        <v>62.75</v>
      </c>
      <c r="I18" s="18">
        <f>[14]Novembro!$E$12</f>
        <v>61.166666666666664</v>
      </c>
      <c r="J18" s="18">
        <f>[14]Novembro!$E$13</f>
        <v>49.125</v>
      </c>
      <c r="K18" s="18">
        <f>[14]Novembro!$E$14</f>
        <v>51.208333333333336</v>
      </c>
      <c r="L18" s="18">
        <f>[14]Novembro!$E$15</f>
        <v>51.791666666666664</v>
      </c>
      <c r="M18" s="18">
        <f>[14]Novembro!$E$15</f>
        <v>51.791666666666664</v>
      </c>
      <c r="N18" s="18">
        <f>[14]Novembro!$E$17</f>
        <v>46.166666666666664</v>
      </c>
      <c r="O18" s="18">
        <f>[14]Novembro!$E$18</f>
        <v>48.541666666666664</v>
      </c>
      <c r="P18" s="18">
        <f>[14]Novembro!$E$19</f>
        <v>48.666666666666664</v>
      </c>
      <c r="Q18" s="18">
        <f>[14]Novembro!$E$20</f>
        <v>71.458333333333329</v>
      </c>
      <c r="R18" s="18">
        <f>[14]Novembro!$E$21</f>
        <v>75.416666666666671</v>
      </c>
      <c r="S18" s="18">
        <f>[14]Novembro!$E$22</f>
        <v>73.25</v>
      </c>
      <c r="T18" s="18">
        <f>[14]Novembro!$E$23</f>
        <v>67.791666666666671</v>
      </c>
      <c r="U18" s="18">
        <f>[14]Novembro!$E$24</f>
        <v>80.875</v>
      </c>
      <c r="V18" s="18">
        <f>[14]Novembro!$E$25</f>
        <v>83.208333333333329</v>
      </c>
      <c r="W18" s="18">
        <f>[14]Novembro!$E$26</f>
        <v>77.041666666666671</v>
      </c>
      <c r="X18" s="18">
        <f>[14]Novembro!$E$27</f>
        <v>71.75</v>
      </c>
      <c r="Y18" s="18">
        <f>[14]Novembro!$E$28</f>
        <v>68.958333333333329</v>
      </c>
      <c r="Z18" s="18">
        <f>[14]Novembro!$E$29</f>
        <v>69.916666666666671</v>
      </c>
      <c r="AA18" s="18">
        <f>[14]Novembro!$E$30</f>
        <v>65.375</v>
      </c>
      <c r="AB18" s="18">
        <f>[14]Novembro!$E$31</f>
        <v>56.166666666666664</v>
      </c>
      <c r="AC18" s="18">
        <f>[14]Novembro!$E$32</f>
        <v>53.75</v>
      </c>
      <c r="AD18" s="18">
        <f>[14]Novembro!$E$33</f>
        <v>59.958333333333336</v>
      </c>
      <c r="AE18" s="18">
        <f>[14]Novembro!$E$34</f>
        <v>70.75</v>
      </c>
      <c r="AF18" s="36">
        <f t="shared" si="3"/>
        <v>64.209722222222226</v>
      </c>
    </row>
    <row r="19" spans="1:32" ht="17.100000000000001" customHeight="1" x14ac:dyDescent="0.2">
      <c r="A19" s="16" t="s">
        <v>49</v>
      </c>
      <c r="B19" s="18">
        <f>[15]Novembro!$E$5</f>
        <v>70.333333333333329</v>
      </c>
      <c r="C19" s="18">
        <f>[15]Novembro!$E$6</f>
        <v>81.625</v>
      </c>
      <c r="D19" s="18">
        <f>[15]Novembro!$E$7</f>
        <v>88.833333333333329</v>
      </c>
      <c r="E19" s="18">
        <f>[15]Novembro!$E$8</f>
        <v>67.208333333333329</v>
      </c>
      <c r="F19" s="18">
        <f>[15]Novembro!$E$9</f>
        <v>64.041666666666671</v>
      </c>
      <c r="G19" s="18">
        <f>[15]Novembro!$E$10</f>
        <v>63.541666666666664</v>
      </c>
      <c r="H19" s="18">
        <f>[15]Novembro!$E$11</f>
        <v>64.458333333333329</v>
      </c>
      <c r="I19" s="18">
        <f>[15]Novembro!$E$12</f>
        <v>64.583333333333329</v>
      </c>
      <c r="J19" s="18">
        <f>[15]Novembro!$E$13</f>
        <v>63.166666666666664</v>
      </c>
      <c r="K19" s="18">
        <f>[15]Novembro!$E$14</f>
        <v>55.5</v>
      </c>
      <c r="L19" s="18">
        <f>[15]Novembro!$E$15</f>
        <v>54.083333333333336</v>
      </c>
      <c r="M19" s="18">
        <f>[15]Novembro!$E$15</f>
        <v>54.083333333333336</v>
      </c>
      <c r="N19" s="18">
        <f>[15]Novembro!$E$17</f>
        <v>49.708333333333336</v>
      </c>
      <c r="O19" s="18">
        <f>[15]Novembro!$E$18</f>
        <v>50.875</v>
      </c>
      <c r="P19" s="18">
        <f>[15]Novembro!$E$19</f>
        <v>51.458333333333336</v>
      </c>
      <c r="Q19" s="18">
        <f>[15]Novembro!$E$20</f>
        <v>79.375</v>
      </c>
      <c r="R19" s="18">
        <f>[15]Novembro!$E$21</f>
        <v>74.75</v>
      </c>
      <c r="S19" s="18">
        <f>[15]Novembro!$E$22</f>
        <v>70.125</v>
      </c>
      <c r="T19" s="18">
        <f>[15]Novembro!$E$23</f>
        <v>62.541666666666664</v>
      </c>
      <c r="U19" s="18">
        <f>[15]Novembro!$E$24</f>
        <v>78.833333333333329</v>
      </c>
      <c r="V19" s="18">
        <f>[15]Novembro!$E$25</f>
        <v>82.666666666666671</v>
      </c>
      <c r="W19" s="18">
        <f>[15]Novembro!$E$26</f>
        <v>71.125</v>
      </c>
      <c r="X19" s="18">
        <f>[15]Novembro!$E$27</f>
        <v>69.333333333333329</v>
      </c>
      <c r="Y19" s="18">
        <f>[15]Novembro!$E$28</f>
        <v>66</v>
      </c>
      <c r="Z19" s="18">
        <f>[15]Novembro!$E$29</f>
        <v>64.583333333333329</v>
      </c>
      <c r="AA19" s="18">
        <f>[15]Novembro!$E$30</f>
        <v>66.25</v>
      </c>
      <c r="AB19" s="18">
        <f>[15]Novembro!$E$31</f>
        <v>61.291666666666664</v>
      </c>
      <c r="AC19" s="18">
        <f>[15]Novembro!$E$32</f>
        <v>62.458333333333336</v>
      </c>
      <c r="AD19" s="18">
        <f>[15]Novembro!$E$33</f>
        <v>63.041666666666664</v>
      </c>
      <c r="AE19" s="18">
        <f>[15]Novembro!$E$34</f>
        <v>61.416666666666664</v>
      </c>
      <c r="AF19" s="36">
        <f t="shared" si="3"/>
        <v>65.909722222222229</v>
      </c>
    </row>
    <row r="20" spans="1:32" ht="17.100000000000001" customHeight="1" x14ac:dyDescent="0.2">
      <c r="A20" s="16" t="s">
        <v>10</v>
      </c>
      <c r="B20" s="18">
        <f>[16]Novembro!$E$5</f>
        <v>55.583333333333336</v>
      </c>
      <c r="C20" s="18">
        <f>[16]Novembro!$E$6</f>
        <v>68.75</v>
      </c>
      <c r="D20" s="18">
        <f>[16]Novembro!$E$7</f>
        <v>91.541666666666671</v>
      </c>
      <c r="E20" s="18">
        <f>[16]Novembro!$E$8</f>
        <v>66.5</v>
      </c>
      <c r="F20" s="18">
        <f>[16]Novembro!$E$9</f>
        <v>65.875</v>
      </c>
      <c r="G20" s="18">
        <f>[16]Novembro!$E$10</f>
        <v>62.708333333333336</v>
      </c>
      <c r="H20" s="18">
        <f>[16]Novembro!$E$11</f>
        <v>60.291666666666664</v>
      </c>
      <c r="I20" s="18">
        <f>[16]Novembro!$E$12</f>
        <v>59.708333333333336</v>
      </c>
      <c r="J20" s="18">
        <f>[16]Novembro!$E$13</f>
        <v>49.791666666666664</v>
      </c>
      <c r="K20" s="18">
        <f>[16]Novembro!$E$14</f>
        <v>50.541666666666664</v>
      </c>
      <c r="L20" s="18">
        <f>[16]Novembro!$E$15</f>
        <v>52.25</v>
      </c>
      <c r="M20" s="18">
        <f>[16]Novembro!$E$15</f>
        <v>52.25</v>
      </c>
      <c r="N20" s="18">
        <f>[16]Novembro!$E$17</f>
        <v>46.583333333333336</v>
      </c>
      <c r="O20" s="18">
        <f>[16]Novembro!$E$18</f>
        <v>46.208333333333336</v>
      </c>
      <c r="P20" s="18">
        <f>[16]Novembro!$E$19</f>
        <v>47.291666666666664</v>
      </c>
      <c r="Q20" s="18">
        <f>[16]Novembro!$E$20</f>
        <v>76.666666666666671</v>
      </c>
      <c r="R20" s="18">
        <f>[16]Novembro!$E$21</f>
        <v>76.75</v>
      </c>
      <c r="S20" s="18">
        <f>[16]Novembro!$E$22</f>
        <v>72.875</v>
      </c>
      <c r="T20" s="18">
        <f>[16]Novembro!$E$23</f>
        <v>63.416666666666664</v>
      </c>
      <c r="U20" s="18">
        <f>[16]Novembro!$E$24</f>
        <v>80.666666666666671</v>
      </c>
      <c r="V20" s="18">
        <f>[16]Novembro!$E$25</f>
        <v>81.666666666666671</v>
      </c>
      <c r="W20" s="18">
        <f>[16]Novembro!$E$26</f>
        <v>74.708333333333329</v>
      </c>
      <c r="X20" s="18">
        <f>[16]Novembro!$E$27</f>
        <v>69.375</v>
      </c>
      <c r="Y20" s="18">
        <f>[16]Novembro!$E$28</f>
        <v>65.541666666666671</v>
      </c>
      <c r="Z20" s="18">
        <f>[16]Novembro!$E$29</f>
        <v>68.666666666666671</v>
      </c>
      <c r="AA20" s="18">
        <f>[16]Novembro!$E$30</f>
        <v>64.208333333333329</v>
      </c>
      <c r="AB20" s="18">
        <f>[16]Novembro!$E$31</f>
        <v>57.458333333333336</v>
      </c>
      <c r="AC20" s="18">
        <f>[16]Novembro!$E$32</f>
        <v>56.625</v>
      </c>
      <c r="AD20" s="18">
        <f>[16]Novembro!$E$33</f>
        <v>71.5</v>
      </c>
      <c r="AE20" s="18">
        <f>[16]Novembro!$E$34</f>
        <v>75.083333333333329</v>
      </c>
      <c r="AF20" s="36">
        <f t="shared" si="3"/>
        <v>64.36944444444444</v>
      </c>
    </row>
    <row r="21" spans="1:32" ht="17.100000000000001" customHeight="1" x14ac:dyDescent="0.2">
      <c r="A21" s="16" t="s">
        <v>11</v>
      </c>
      <c r="B21" s="18">
        <f>[17]Novembro!$E$5</f>
        <v>79.25</v>
      </c>
      <c r="C21" s="18">
        <f>[17]Novembro!$E$6</f>
        <v>67.769230769230774</v>
      </c>
      <c r="D21" s="18">
        <f>[17]Novembro!$E$7</f>
        <v>86.583333333333329</v>
      </c>
      <c r="E21" s="18">
        <f>[17]Novembro!$E$8</f>
        <v>66.041666666666671</v>
      </c>
      <c r="F21" s="18">
        <f>[17]Novembro!$E$9</f>
        <v>64.416666666666671</v>
      </c>
      <c r="G21" s="18">
        <f>[17]Novembro!$E$10</f>
        <v>67.5</v>
      </c>
      <c r="H21" s="18">
        <f>[17]Novembro!$E$11</f>
        <v>70.458333333333329</v>
      </c>
      <c r="I21" s="18">
        <f>[17]Novembro!$E$12</f>
        <v>69.5</v>
      </c>
      <c r="J21" s="18">
        <f>[17]Novembro!$E$13</f>
        <v>62.708333333333336</v>
      </c>
      <c r="K21" s="18">
        <f>[17]Novembro!$E$14</f>
        <v>61.375</v>
      </c>
      <c r="L21" s="18">
        <f>[17]Novembro!$E$15</f>
        <v>58.125</v>
      </c>
      <c r="M21" s="18">
        <f>[17]Novembro!$E$15</f>
        <v>58.125</v>
      </c>
      <c r="N21" s="18">
        <f>[17]Novembro!$E$17</f>
        <v>48.958333333333336</v>
      </c>
      <c r="O21" s="18">
        <f>[17]Novembro!$E$18</f>
        <v>53.083333333333336</v>
      </c>
      <c r="P21" s="18">
        <f>[17]Novembro!$E$19</f>
        <v>53.583333333333336</v>
      </c>
      <c r="Q21" s="18">
        <f>[17]Novembro!$E$20</f>
        <v>82.791666666666671</v>
      </c>
      <c r="R21" s="18">
        <f>[17]Novembro!$E$21</f>
        <v>77.916666666666671</v>
      </c>
      <c r="S21" s="18">
        <f>[17]Novembro!$E$22</f>
        <v>75.875</v>
      </c>
      <c r="T21" s="18">
        <f>[17]Novembro!$E$23</f>
        <v>70</v>
      </c>
      <c r="U21" s="18">
        <f>[17]Novembro!$E$24</f>
        <v>87.041666666666671</v>
      </c>
      <c r="V21" s="18">
        <f>[17]Novembro!$E$25</f>
        <v>86.708333333333329</v>
      </c>
      <c r="W21" s="18">
        <f>[17]Novembro!$E$26</f>
        <v>75</v>
      </c>
      <c r="X21" s="18">
        <f>[17]Novembro!$E$27</f>
        <v>74.541666666666671</v>
      </c>
      <c r="Y21" s="18">
        <f>[17]Novembro!$E$28</f>
        <v>73.458333333333329</v>
      </c>
      <c r="Z21" s="18">
        <f>[17]Novembro!$E$29</f>
        <v>69.291666666666671</v>
      </c>
      <c r="AA21" s="18">
        <f>[17]Novembro!$E$30</f>
        <v>68.666666666666671</v>
      </c>
      <c r="AB21" s="18">
        <f>[17]Novembro!$E$31</f>
        <v>65.083333333333329</v>
      </c>
      <c r="AC21" s="18">
        <f>[17]Novembro!$E$32</f>
        <v>61.416666666666664</v>
      </c>
      <c r="AD21" s="18">
        <f>[17]Novembro!$E$33</f>
        <v>68.333333333333329</v>
      </c>
      <c r="AE21" s="18">
        <f>[17]Novembro!$E$34</f>
        <v>71.75</v>
      </c>
      <c r="AF21" s="36">
        <f t="shared" si="3"/>
        <v>69.178418803418808</v>
      </c>
    </row>
    <row r="22" spans="1:32" ht="17.100000000000001" customHeight="1" x14ac:dyDescent="0.2">
      <c r="A22" s="16" t="s">
        <v>12</v>
      </c>
      <c r="B22" s="18">
        <f>[18]Novembro!$E$5</f>
        <v>73.333333333333329</v>
      </c>
      <c r="C22" s="18">
        <f>[18]Novembro!$E$6</f>
        <v>78.625</v>
      </c>
      <c r="D22" s="18">
        <f>[18]Novembro!$E$7</f>
        <v>84.208333333333329</v>
      </c>
      <c r="E22" s="18">
        <f>[18]Novembro!$E$8</f>
        <v>63.125</v>
      </c>
      <c r="F22" s="18">
        <f>[18]Novembro!$E$9</f>
        <v>51.708333333333336</v>
      </c>
      <c r="G22" s="18">
        <f>[18]Novembro!$E$10</f>
        <v>61.875</v>
      </c>
      <c r="H22" s="18">
        <f>[18]Novembro!$E$11</f>
        <v>63.5</v>
      </c>
      <c r="I22" s="18">
        <f>[18]Novembro!$E$12</f>
        <v>62.125</v>
      </c>
      <c r="J22" s="18">
        <f>[18]Novembro!$E$13</f>
        <v>61.208333333333336</v>
      </c>
      <c r="K22" s="18">
        <f>[18]Novembro!$E$14</f>
        <v>54.5</v>
      </c>
      <c r="L22" s="18">
        <f>[18]Novembro!$E$15</f>
        <v>54.25</v>
      </c>
      <c r="M22" s="18">
        <f>[18]Novembro!$E$15</f>
        <v>54.25</v>
      </c>
      <c r="N22" s="18">
        <f>[18]Novembro!$E$17</f>
        <v>52.708333333333336</v>
      </c>
      <c r="O22" s="18">
        <f>[18]Novembro!$E$18</f>
        <v>48.666666666666664</v>
      </c>
      <c r="P22" s="18">
        <f>[18]Novembro!$E$19</f>
        <v>51.208333333333336</v>
      </c>
      <c r="Q22" s="18">
        <f>[18]Novembro!$E$20</f>
        <v>79.541666666666671</v>
      </c>
      <c r="R22" s="18">
        <f>[18]Novembro!$E$21</f>
        <v>72.666666666666671</v>
      </c>
      <c r="S22" s="18">
        <f>[18]Novembro!$E$22</f>
        <v>70.375</v>
      </c>
      <c r="T22" s="18">
        <f>[18]Novembro!$E$23</f>
        <v>61.791666666666664</v>
      </c>
      <c r="U22" s="18">
        <f>[18]Novembro!$E$24</f>
        <v>77.833333333333329</v>
      </c>
      <c r="V22" s="18">
        <f>[18]Novembro!$E$25</f>
        <v>83.708333333333329</v>
      </c>
      <c r="W22" s="18">
        <f>[18]Novembro!$E$26</f>
        <v>75.875</v>
      </c>
      <c r="X22" s="18">
        <f>[18]Novembro!$E$27</f>
        <v>65.458333333333329</v>
      </c>
      <c r="Y22" s="18">
        <f>[18]Novembro!$E$28</f>
        <v>65.708333333333329</v>
      </c>
      <c r="Z22" s="18">
        <f>[18]Novembro!$E$29</f>
        <v>71.416666666666671</v>
      </c>
      <c r="AA22" s="18">
        <f>[18]Novembro!$E$30</f>
        <v>69.625</v>
      </c>
      <c r="AB22" s="18">
        <f>[18]Novembro!$E$31</f>
        <v>63.208333333333336</v>
      </c>
      <c r="AC22" s="18">
        <f>[18]Novembro!$E$32</f>
        <v>64.375</v>
      </c>
      <c r="AD22" s="18">
        <f>[18]Novembro!$E$33</f>
        <v>68.478260869565219</v>
      </c>
      <c r="AE22" s="18">
        <f>[18]Novembro!$E$34</f>
        <v>71.75</v>
      </c>
      <c r="AF22" s="36">
        <f t="shared" si="3"/>
        <v>65.903442028985495</v>
      </c>
    </row>
    <row r="23" spans="1:32" ht="17.100000000000001" customHeight="1" x14ac:dyDescent="0.2">
      <c r="A23" s="16" t="s">
        <v>13</v>
      </c>
      <c r="B23" s="18">
        <f>[19]Novembro!$E$5</f>
        <v>67.458333333333329</v>
      </c>
      <c r="C23" s="18">
        <f>[19]Novembro!$E$6</f>
        <v>69.875</v>
      </c>
      <c r="D23" s="18">
        <f>[19]Novembro!$E$7</f>
        <v>83.583333333333329</v>
      </c>
      <c r="E23" s="18">
        <f>[19]Novembro!$E$8</f>
        <v>73.083333333333329</v>
      </c>
      <c r="F23" s="18">
        <f>[19]Novembro!$E$9</f>
        <v>57.333333333333336</v>
      </c>
      <c r="G23" s="18">
        <f>[19]Novembro!$E$10</f>
        <v>60.708333333333336</v>
      </c>
      <c r="H23" s="18">
        <f>[19]Novembro!$E$11</f>
        <v>65.75</v>
      </c>
      <c r="I23" s="18">
        <f>[19]Novembro!$E$12</f>
        <v>63.041666666666664</v>
      </c>
      <c r="J23" s="18">
        <f>[19]Novembro!$E$13</f>
        <v>64.291666666666671</v>
      </c>
      <c r="K23" s="18">
        <f>[19]Novembro!$E$14</f>
        <v>56.166666666666664</v>
      </c>
      <c r="L23" s="18">
        <f>[19]Novembro!$E$15</f>
        <v>58.25</v>
      </c>
      <c r="M23" s="18">
        <f>[19]Novembro!$E$15</f>
        <v>58.25</v>
      </c>
      <c r="N23" s="18">
        <f>[19]Novembro!$E$17</f>
        <v>73.875</v>
      </c>
      <c r="O23" s="18">
        <f>[19]Novembro!$E$18</f>
        <v>63.708333333333336</v>
      </c>
      <c r="P23" s="18">
        <f>[19]Novembro!$E$19</f>
        <v>62.791666666666664</v>
      </c>
      <c r="Q23" s="18">
        <f>[19]Novembro!$E$20</f>
        <v>75.833333333333329</v>
      </c>
      <c r="R23" s="18">
        <f>[19]Novembro!$E$21</f>
        <v>74.833333333333329</v>
      </c>
      <c r="S23" s="18">
        <f>[19]Novembro!$E$22</f>
        <v>64.041666666666671</v>
      </c>
      <c r="T23" s="18">
        <f>[19]Novembro!$E$23</f>
        <v>61.541666666666664</v>
      </c>
      <c r="U23" s="18">
        <f>[19]Novembro!$E$24</f>
        <v>78.041666666666671</v>
      </c>
      <c r="V23" s="18">
        <f>[19]Novembro!$E$25</f>
        <v>91.125</v>
      </c>
      <c r="W23" s="18">
        <f>[19]Novembro!$E$26</f>
        <v>74.89473684210526</v>
      </c>
      <c r="X23" s="18">
        <f>[19]Novembro!$E$27</f>
        <v>36.833333333333336</v>
      </c>
      <c r="Y23" s="18" t="str">
        <f>[19]Novembro!$E$28</f>
        <v>*</v>
      </c>
      <c r="Z23" s="18">
        <f>[19]Novembro!$E$29</f>
        <v>57.875</v>
      </c>
      <c r="AA23" s="18">
        <f>[19]Novembro!$E$30</f>
        <v>70.125</v>
      </c>
      <c r="AB23" s="18">
        <f>[19]Novembro!$E$31</f>
        <v>76.5</v>
      </c>
      <c r="AC23" s="18">
        <f>[19]Novembro!$E$32</f>
        <v>68.708333333333329</v>
      </c>
      <c r="AD23" s="18">
        <f>[19]Novembro!$E$33</f>
        <v>70.166666666666671</v>
      </c>
      <c r="AE23" s="18">
        <f>[19]Novembro!$E$34</f>
        <v>66.25</v>
      </c>
      <c r="AF23" s="36">
        <f t="shared" si="3"/>
        <v>67.06677253478523</v>
      </c>
    </row>
    <row r="24" spans="1:32" ht="17.100000000000001" customHeight="1" x14ac:dyDescent="0.2">
      <c r="A24" s="16" t="s">
        <v>14</v>
      </c>
      <c r="B24" s="18">
        <f>[20]Novembro!$E$5</f>
        <v>64.083333333333329</v>
      </c>
      <c r="C24" s="18">
        <f>[20]Novembro!$E$6</f>
        <v>61.333333333333336</v>
      </c>
      <c r="D24" s="18">
        <f>[20]Novembro!$E$7</f>
        <v>76.208333333333329</v>
      </c>
      <c r="E24" s="18">
        <f>[20]Novembro!$E$8</f>
        <v>76.333333333333329</v>
      </c>
      <c r="F24" s="18">
        <f>[20]Novembro!$E$9</f>
        <v>76.291666666666671</v>
      </c>
      <c r="G24" s="18">
        <f>[20]Novembro!$E$10</f>
        <v>70.458333333333329</v>
      </c>
      <c r="H24" s="18">
        <f>[20]Novembro!$E$11</f>
        <v>72.375</v>
      </c>
      <c r="I24" s="18">
        <f>[20]Novembro!$E$12</f>
        <v>69.166666666666671</v>
      </c>
      <c r="J24" s="18">
        <f>[20]Novembro!$E$13</f>
        <v>55.291666666666664</v>
      </c>
      <c r="K24" s="18">
        <f>[20]Novembro!$E$14</f>
        <v>53.458333333333336</v>
      </c>
      <c r="L24" s="18">
        <f>[20]Novembro!$E$15</f>
        <v>63.416666666666664</v>
      </c>
      <c r="M24" s="18">
        <f>[20]Novembro!$E$15</f>
        <v>63.416666666666664</v>
      </c>
      <c r="N24" s="18">
        <f>[20]Novembro!$E$17</f>
        <v>62.708333333333336</v>
      </c>
      <c r="O24" s="18">
        <f>[20]Novembro!$E$18</f>
        <v>63.125</v>
      </c>
      <c r="P24" s="18">
        <f>[20]Novembro!$E$19</f>
        <v>54.75</v>
      </c>
      <c r="Q24" s="18">
        <f>[20]Novembro!$E$20</f>
        <v>62.125</v>
      </c>
      <c r="R24" s="18">
        <f>[20]Novembro!$E$21</f>
        <v>74.875</v>
      </c>
      <c r="S24" s="18">
        <f>[20]Novembro!$E$22</f>
        <v>71.25</v>
      </c>
      <c r="T24" s="18">
        <f>[20]Novembro!$E$23</f>
        <v>64.375</v>
      </c>
      <c r="U24" s="18">
        <f>[20]Novembro!$E$24</f>
        <v>61.083333333333336</v>
      </c>
      <c r="V24" s="18">
        <f>[20]Novembro!$E$25</f>
        <v>72.333333333333329</v>
      </c>
      <c r="W24" s="18">
        <f>[20]Novembro!$E$26</f>
        <v>79.375</v>
      </c>
      <c r="X24" s="18">
        <f>[20]Novembro!$E$27</f>
        <v>77.041666666666671</v>
      </c>
      <c r="Y24" s="18">
        <f>[20]Novembro!$E$28</f>
        <v>79.375</v>
      </c>
      <c r="Z24" s="18">
        <f>[20]Novembro!$E$29</f>
        <v>79.875</v>
      </c>
      <c r="AA24" s="18">
        <f>[20]Novembro!$E$30</f>
        <v>70.875</v>
      </c>
      <c r="AB24" s="18">
        <f>[20]Novembro!$E$31</f>
        <v>57.458333333333336</v>
      </c>
      <c r="AC24" s="18">
        <f>[20]Novembro!$E$32</f>
        <v>53.083333333333336</v>
      </c>
      <c r="AD24" s="18">
        <f>[20]Novembro!$E$33</f>
        <v>56.583333333333336</v>
      </c>
      <c r="AE24" s="18">
        <f>[20]Novembro!$E$34</f>
        <v>64.875</v>
      </c>
      <c r="AF24" s="36">
        <f t="shared" si="3"/>
        <v>66.899999999999991</v>
      </c>
    </row>
    <row r="25" spans="1:32" ht="17.100000000000001" customHeight="1" x14ac:dyDescent="0.2">
      <c r="A25" s="16" t="s">
        <v>15</v>
      </c>
      <c r="B25" s="18">
        <f>[21]Novembro!$E$5</f>
        <v>81.666666666666671</v>
      </c>
      <c r="C25" s="18">
        <f>[21]Novembro!$E$6</f>
        <v>84.166666666666671</v>
      </c>
      <c r="D25" s="18">
        <f>[21]Novembro!$E$7</f>
        <v>94.916666666666671</v>
      </c>
      <c r="E25" s="18">
        <f>[21]Novembro!$E$8</f>
        <v>73.916666666666671</v>
      </c>
      <c r="F25" s="18">
        <f>[21]Novembro!$E$9</f>
        <v>60.833333333333336</v>
      </c>
      <c r="G25" s="18">
        <f>[21]Novembro!$E$10</f>
        <v>67.208333333333329</v>
      </c>
      <c r="H25" s="18">
        <f>[21]Novembro!$E$11</f>
        <v>69.541666666666671</v>
      </c>
      <c r="I25" s="18">
        <f>[21]Novembro!$E$12</f>
        <v>66.708333333333329</v>
      </c>
      <c r="J25" s="18">
        <f>[21]Novembro!$E$13</f>
        <v>57.125</v>
      </c>
      <c r="K25" s="18">
        <f>[21]Novembro!$E$14</f>
        <v>56.25</v>
      </c>
      <c r="L25" s="18">
        <f>[21]Novembro!$E$15</f>
        <v>58.875</v>
      </c>
      <c r="M25" s="18">
        <f>[21]Novembro!$E$15</f>
        <v>58.875</v>
      </c>
      <c r="N25" s="18">
        <f>[21]Novembro!$E$17</f>
        <v>42.75</v>
      </c>
      <c r="O25" s="18">
        <f>[21]Novembro!$E$18</f>
        <v>53.666666666666664</v>
      </c>
      <c r="P25" s="18">
        <f>[21]Novembro!$E$19</f>
        <v>53.958333333333336</v>
      </c>
      <c r="Q25" s="18">
        <f>[21]Novembro!$E$20</f>
        <v>84.541666666666671</v>
      </c>
      <c r="R25" s="18">
        <f>[21]Novembro!$E$21</f>
        <v>80.041666666666671</v>
      </c>
      <c r="S25" s="18">
        <f>[21]Novembro!$E$22</f>
        <v>75.875</v>
      </c>
      <c r="T25" s="18">
        <f>[21]Novembro!$E$23</f>
        <v>70.75</v>
      </c>
      <c r="U25" s="18">
        <f>[21]Novembro!$E$24</f>
        <v>81.833333333333329</v>
      </c>
      <c r="V25" s="18">
        <f>[21]Novembro!$E$25</f>
        <v>86.875</v>
      </c>
      <c r="W25" s="18">
        <f>[21]Novembro!$E$26</f>
        <v>75.291666666666671</v>
      </c>
      <c r="X25" s="18">
        <f>[21]Novembro!$E$27</f>
        <v>74.75</v>
      </c>
      <c r="Y25" s="18">
        <f>[21]Novembro!$E$28</f>
        <v>72.083333333333329</v>
      </c>
      <c r="Z25" s="18">
        <f>[21]Novembro!$E$29</f>
        <v>72.625</v>
      </c>
      <c r="AA25" s="18">
        <f>[21]Novembro!$E$30</f>
        <v>73.583333333333329</v>
      </c>
      <c r="AB25" s="18">
        <f>[21]Novembro!$E$31</f>
        <v>59.291666666666664</v>
      </c>
      <c r="AC25" s="18">
        <f>[21]Novembro!$E$32</f>
        <v>59.625</v>
      </c>
      <c r="AD25" s="18">
        <f>[21]Novembro!$E$33</f>
        <v>72.291666666666671</v>
      </c>
      <c r="AE25" s="18">
        <f>[21]Novembro!$E$34</f>
        <v>74.5</v>
      </c>
      <c r="AF25" s="36">
        <f t="shared" si="3"/>
        <v>69.813888888888897</v>
      </c>
    </row>
    <row r="26" spans="1:32" ht="17.100000000000001" customHeight="1" x14ac:dyDescent="0.2">
      <c r="A26" s="16" t="s">
        <v>16</v>
      </c>
      <c r="B26" s="18">
        <f>[22]Novembro!$E$5</f>
        <v>64.625</v>
      </c>
      <c r="C26" s="18">
        <f>[22]Novembro!$E$6</f>
        <v>82.791666666666671</v>
      </c>
      <c r="D26" s="18">
        <f>[22]Novembro!$E$7</f>
        <v>87.333333333333329</v>
      </c>
      <c r="E26" s="18">
        <f>[22]Novembro!$E$8</f>
        <v>62.444444444444443</v>
      </c>
      <c r="F26" s="18">
        <f>[22]Novembro!$E$9</f>
        <v>66.333333333333329</v>
      </c>
      <c r="G26" s="18">
        <f>[22]Novembro!$E$10</f>
        <v>62.416666666666664</v>
      </c>
      <c r="H26" s="18">
        <f>[22]Novembro!$E$11</f>
        <v>62.166666666666664</v>
      </c>
      <c r="I26" s="18">
        <f>[22]Novembro!$E$12</f>
        <v>62.708333333333336</v>
      </c>
      <c r="J26" s="18">
        <f>[22]Novembro!$E$13</f>
        <v>58.916666666666664</v>
      </c>
      <c r="K26" s="18">
        <f>[22]Novembro!$E$14</f>
        <v>54</v>
      </c>
      <c r="L26" s="18">
        <f>[22]Novembro!$E$15</f>
        <v>59.75</v>
      </c>
      <c r="M26" s="18">
        <f>[22]Novembro!$E$15</f>
        <v>59.75</v>
      </c>
      <c r="N26" s="18">
        <f>[22]Novembro!$E$17</f>
        <v>52.666666666666664</v>
      </c>
      <c r="O26" s="18">
        <f>[22]Novembro!$E$18</f>
        <v>51.125</v>
      </c>
      <c r="P26" s="18">
        <f>[22]Novembro!$E$19</f>
        <v>49.333333333333336</v>
      </c>
      <c r="Q26" s="18">
        <f>[22]Novembro!$E$20</f>
        <v>82.958333333333329</v>
      </c>
      <c r="R26" s="18">
        <f>[22]Novembro!$E$21</f>
        <v>74.625</v>
      </c>
      <c r="S26" s="18">
        <f>[22]Novembro!$E$22</f>
        <v>70.333333333333329</v>
      </c>
      <c r="T26" s="18">
        <f>[22]Novembro!$E$23</f>
        <v>64.291666666666671</v>
      </c>
      <c r="U26" s="18">
        <f>[22]Novembro!$E$24</f>
        <v>85.875</v>
      </c>
      <c r="V26" s="18">
        <f>[22]Novembro!$E$25</f>
        <v>87</v>
      </c>
      <c r="W26" s="18">
        <f>[22]Novembro!$E$26</f>
        <v>75</v>
      </c>
      <c r="X26" s="18">
        <f>[22]Novembro!$E$27</f>
        <v>81.599999999999994</v>
      </c>
      <c r="Y26" s="18">
        <f>[22]Novembro!$E$28</f>
        <v>52.666666666666664</v>
      </c>
      <c r="Z26" s="18">
        <f>[22]Novembro!$E$29</f>
        <v>59</v>
      </c>
      <c r="AA26" s="18">
        <f>[22]Novembro!$E$30</f>
        <v>67.958333333333329</v>
      </c>
      <c r="AB26" s="18">
        <f>[22]Novembro!$E$31</f>
        <v>64.708333333333329</v>
      </c>
      <c r="AC26" s="18">
        <f>[22]Novembro!$E$32</f>
        <v>64.583333333333329</v>
      </c>
      <c r="AD26" s="18">
        <f>[22]Novembro!$E$33</f>
        <v>76.541666666666671</v>
      </c>
      <c r="AE26" s="18">
        <f>[22]Novembro!$E$34</f>
        <v>71.5</v>
      </c>
      <c r="AF26" s="36">
        <f>AVERAGE(B26:AE26)</f>
        <v>67.166759259259251</v>
      </c>
    </row>
    <row r="27" spans="1:32" ht="17.100000000000001" customHeight="1" x14ac:dyDescent="0.2">
      <c r="A27" s="16" t="s">
        <v>17</v>
      </c>
      <c r="B27" s="18">
        <f>[23]Novembro!$E$5</f>
        <v>77.833333333333329</v>
      </c>
      <c r="C27" s="18">
        <f>[23]Novembro!$E$6</f>
        <v>80.75</v>
      </c>
      <c r="D27" s="18">
        <f>[23]Novembro!$E$7</f>
        <v>81.375</v>
      </c>
      <c r="E27" s="18">
        <f>[23]Novembro!$E$8</f>
        <v>87.541666666666671</v>
      </c>
      <c r="F27" s="18">
        <f>[23]Novembro!$E$9</f>
        <v>70.875</v>
      </c>
      <c r="G27" s="18">
        <f>[23]Novembro!$E$10</f>
        <v>76.416666666666671</v>
      </c>
      <c r="H27" s="18">
        <f>[23]Novembro!$E$11</f>
        <v>69.708333333333329</v>
      </c>
      <c r="I27" s="18">
        <f>[23]Novembro!$E$12</f>
        <v>67.666666666666671</v>
      </c>
      <c r="J27" s="18">
        <f>[23]Novembro!$E$13</f>
        <v>63.333333333333336</v>
      </c>
      <c r="K27" s="18">
        <f>[23]Novembro!$E$14</f>
        <v>58.833333333333336</v>
      </c>
      <c r="L27" s="18">
        <f>[23]Novembro!$E$15</f>
        <v>57.083333333333336</v>
      </c>
      <c r="M27" s="18">
        <f>[23]Novembro!$E$15</f>
        <v>57.083333333333336</v>
      </c>
      <c r="N27" s="18">
        <f>[23]Novembro!$E$17</f>
        <v>56.5</v>
      </c>
      <c r="O27" s="18">
        <f>[23]Novembro!$E$18</f>
        <v>54.916666666666664</v>
      </c>
      <c r="P27" s="18">
        <f>[23]Novembro!$E$19</f>
        <v>53.708333333333336</v>
      </c>
      <c r="Q27" s="18">
        <f>[23]Novembro!$E$20</f>
        <v>78.375</v>
      </c>
      <c r="R27" s="18">
        <f>[23]Novembro!$E$21</f>
        <v>74.416666666666671</v>
      </c>
      <c r="S27" s="18">
        <f>[23]Novembro!$E$22</f>
        <v>73.541666666666671</v>
      </c>
      <c r="T27" s="18">
        <f>[23]Novembro!$E$23</f>
        <v>69.75</v>
      </c>
      <c r="U27" s="18">
        <f>[23]Novembro!$E$24</f>
        <v>82.083333333333329</v>
      </c>
      <c r="V27" s="18">
        <f>[23]Novembro!$E$25</f>
        <v>82.791666666666671</v>
      </c>
      <c r="W27" s="18">
        <f>[23]Novembro!$E$26</f>
        <v>75.416666666666671</v>
      </c>
      <c r="X27" s="18">
        <f>[23]Novembro!$E$27</f>
        <v>73.625</v>
      </c>
      <c r="Y27" s="18">
        <f>[23]Novembro!$E$28</f>
        <v>69.375</v>
      </c>
      <c r="Z27" s="18">
        <f>[23]Novembro!$E$29</f>
        <v>68.125</v>
      </c>
      <c r="AA27" s="18">
        <f>[23]Novembro!$E$30</f>
        <v>68.25</v>
      </c>
      <c r="AB27" s="18">
        <f>[23]Novembro!$E$31</f>
        <v>60.875</v>
      </c>
      <c r="AC27" s="18">
        <f>[23]Novembro!$E$32</f>
        <v>61</v>
      </c>
      <c r="AD27" s="18">
        <f>[23]Novembro!$E$33</f>
        <v>68.583333333333329</v>
      </c>
      <c r="AE27" s="18">
        <f>[23]Novembro!$E$34</f>
        <v>72.541666666666671</v>
      </c>
      <c r="AF27" s="36">
        <f t="shared" si="3"/>
        <v>69.745833333333337</v>
      </c>
    </row>
    <row r="28" spans="1:32" ht="17.100000000000001" customHeight="1" x14ac:dyDescent="0.2">
      <c r="A28" s="16" t="s">
        <v>18</v>
      </c>
      <c r="B28" s="18">
        <f>[24]Novembro!$E$5</f>
        <v>82.166666666666671</v>
      </c>
      <c r="C28" s="18">
        <f>[24]Novembro!$E$6</f>
        <v>83.708333333333329</v>
      </c>
      <c r="D28" s="18">
        <f>[24]Novembro!$E$7</f>
        <v>81.458333333333329</v>
      </c>
      <c r="E28" s="18">
        <f>[24]Novembro!$E$8</f>
        <v>81.666666666666671</v>
      </c>
      <c r="F28" s="18">
        <f>[24]Novembro!$E$9</f>
        <v>63.125</v>
      </c>
      <c r="G28" s="18">
        <f>[24]Novembro!$E$10</f>
        <v>67.958333333333329</v>
      </c>
      <c r="H28" s="18">
        <f>[24]Novembro!$E$11</f>
        <v>74.958333333333329</v>
      </c>
      <c r="I28" s="18">
        <f>[24]Novembro!$E$12</f>
        <v>69.708333333333329</v>
      </c>
      <c r="J28" s="18">
        <f>[24]Novembro!$E$13</f>
        <v>63.25</v>
      </c>
      <c r="K28" s="18">
        <f>[24]Novembro!$E$14</f>
        <v>58.833333333333336</v>
      </c>
      <c r="L28" s="18">
        <f>[24]Novembro!$E$15</f>
        <v>65.583333333333329</v>
      </c>
      <c r="M28" s="18">
        <f>[24]Novembro!$E$15</f>
        <v>65.583333333333329</v>
      </c>
      <c r="N28" s="18">
        <f>[24]Novembro!$E$17</f>
        <v>80.583333333333329</v>
      </c>
      <c r="O28" s="18">
        <f>[24]Novembro!$E$18</f>
        <v>64.666666666666671</v>
      </c>
      <c r="P28" s="18">
        <f>[24]Novembro!$E$19</f>
        <v>65</v>
      </c>
      <c r="Q28" s="18">
        <f>[24]Novembro!$E$20</f>
        <v>82.541666666666671</v>
      </c>
      <c r="R28" s="18">
        <f>[24]Novembro!$E$21</f>
        <v>78.5</v>
      </c>
      <c r="S28" s="18">
        <f>[24]Novembro!$E$22</f>
        <v>75.416666666666671</v>
      </c>
      <c r="T28" s="18">
        <f>[24]Novembro!$E$23</f>
        <v>65.791666666666671</v>
      </c>
      <c r="U28" s="18">
        <f>[24]Novembro!$E$24</f>
        <v>78.791666666666671</v>
      </c>
      <c r="V28" s="18">
        <f>[24]Novembro!$E$25</f>
        <v>91.166666666666671</v>
      </c>
      <c r="W28" s="18">
        <f>[24]Novembro!$E$26</f>
        <v>88.458333333333329</v>
      </c>
      <c r="X28" s="18">
        <f>[24]Novembro!$E$27</f>
        <v>77.833333333333329</v>
      </c>
      <c r="Y28" s="18">
        <f>[24]Novembro!$E$28</f>
        <v>81.791666666666671</v>
      </c>
      <c r="Z28" s="18">
        <f>[24]Novembro!$E$29</f>
        <v>78.666666666666671</v>
      </c>
      <c r="AA28" s="18">
        <f>[24]Novembro!$E$30</f>
        <v>80.75</v>
      </c>
      <c r="AB28" s="18">
        <f>[24]Novembro!$E$31</f>
        <v>72.083333333333329</v>
      </c>
      <c r="AC28" s="18">
        <f>[24]Novembro!$E$32</f>
        <v>65.291666666666671</v>
      </c>
      <c r="AD28" s="18">
        <f>[24]Novembro!$E$33</f>
        <v>65.083333333333329</v>
      </c>
      <c r="AE28" s="18">
        <f>[24]Novembro!$E$34</f>
        <v>74.125</v>
      </c>
      <c r="AF28" s="36">
        <f t="shared" si="3"/>
        <v>74.151388888888903</v>
      </c>
    </row>
    <row r="29" spans="1:32" ht="17.100000000000001" customHeight="1" x14ac:dyDescent="0.2">
      <c r="A29" s="16" t="s">
        <v>19</v>
      </c>
      <c r="B29" s="18">
        <f>[25]Novembro!$E$5</f>
        <v>58.208333333333336</v>
      </c>
      <c r="C29" s="18">
        <f>[25]Novembro!$E$6</f>
        <v>70.333333333333329</v>
      </c>
      <c r="D29" s="18">
        <f>[25]Novembro!$E$7</f>
        <v>88.791666666666671</v>
      </c>
      <c r="E29" s="18">
        <f>[25]Novembro!$E$8</f>
        <v>68.416666666666671</v>
      </c>
      <c r="F29" s="18">
        <f>[25]Novembro!$E$9</f>
        <v>64.041666666666671</v>
      </c>
      <c r="G29" s="18">
        <f>[25]Novembro!$E$10</f>
        <v>61.083333333333336</v>
      </c>
      <c r="H29" s="18">
        <f>[25]Novembro!$E$11</f>
        <v>61.958333333333336</v>
      </c>
      <c r="I29" s="18">
        <f>[25]Novembro!$E$12</f>
        <v>61.291666666666664</v>
      </c>
      <c r="J29" s="18">
        <f>[25]Novembro!$E$13</f>
        <v>55.791666666666664</v>
      </c>
      <c r="K29" s="18">
        <f>[25]Novembro!$E$14</f>
        <v>54.166666666666664</v>
      </c>
      <c r="L29" s="18">
        <f>[25]Novembro!$E$15</f>
        <v>61.416666666666664</v>
      </c>
      <c r="M29" s="18">
        <f>[25]Novembro!$E$15</f>
        <v>61.416666666666664</v>
      </c>
      <c r="N29" s="18">
        <f>[25]Novembro!$E$17</f>
        <v>48.416666666666664</v>
      </c>
      <c r="O29" s="18">
        <f>[25]Novembro!$E$18</f>
        <v>45.916666666666664</v>
      </c>
      <c r="P29" s="18">
        <f>[25]Novembro!$E$19</f>
        <v>48.083333333333336</v>
      </c>
      <c r="Q29" s="18">
        <f>[25]Novembro!$E$20</f>
        <v>85.083333333333329</v>
      </c>
      <c r="R29" s="18">
        <f>[25]Novembro!$E$21</f>
        <v>73.958333333333329</v>
      </c>
      <c r="S29" s="18">
        <f>[25]Novembro!$E$22</f>
        <v>73.541666666666671</v>
      </c>
      <c r="T29" s="18">
        <f>[25]Novembro!$E$23</f>
        <v>64.833333333333329</v>
      </c>
      <c r="U29" s="18">
        <f>[25]Novembro!$E$24</f>
        <v>80.916666666666671</v>
      </c>
      <c r="V29" s="18">
        <f>[25]Novembro!$E$25</f>
        <v>89.041666666666671</v>
      </c>
      <c r="W29" s="18">
        <f>[25]Novembro!$E$29</f>
        <v>69.833333333333329</v>
      </c>
      <c r="X29" s="18">
        <f>[25]Novembro!$E$27</f>
        <v>73.166666666666671</v>
      </c>
      <c r="Y29" s="18">
        <f>[25]Novembro!$E$28</f>
        <v>67.041666666666671</v>
      </c>
      <c r="Z29" s="18">
        <f>[25]Novembro!$E$29</f>
        <v>69.833333333333329</v>
      </c>
      <c r="AA29" s="18">
        <f>[25]Novembro!$E$30</f>
        <v>69.916666666666671</v>
      </c>
      <c r="AB29" s="18">
        <f>[25]Novembro!$E$31</f>
        <v>61.5</v>
      </c>
      <c r="AC29" s="18">
        <f>[25]Novembro!$E$32</f>
        <v>63.958333333333336</v>
      </c>
      <c r="AD29" s="18">
        <f>[25]Novembro!$E$33</f>
        <v>84</v>
      </c>
      <c r="AE29" s="18">
        <f>[25]Novembro!$E$34</f>
        <v>78.25</v>
      </c>
      <c r="AF29" s="36">
        <f t="shared" si="3"/>
        <v>67.140277777777769</v>
      </c>
    </row>
    <row r="30" spans="1:32" ht="17.100000000000001" customHeight="1" x14ac:dyDescent="0.2">
      <c r="A30" s="16" t="s">
        <v>31</v>
      </c>
      <c r="B30" s="18">
        <f>[26]Novembro!$E$5</f>
        <v>73.416666666666671</v>
      </c>
      <c r="C30" s="18">
        <f>[26]Novembro!$E$6</f>
        <v>77.666666666666671</v>
      </c>
      <c r="D30" s="18">
        <f>[26]Novembro!$E$7</f>
        <v>84.375</v>
      </c>
      <c r="E30" s="18">
        <f>[26]Novembro!$E$8</f>
        <v>68.833333333333329</v>
      </c>
      <c r="F30" s="18">
        <f>[26]Novembro!$E$9</f>
        <v>65.916666666666671</v>
      </c>
      <c r="G30" s="18">
        <f>[26]Novembro!$E$10</f>
        <v>67.916666666666671</v>
      </c>
      <c r="H30" s="18">
        <f>[26]Novembro!$E$11</f>
        <v>71.416666666666671</v>
      </c>
      <c r="I30" s="18">
        <f>[26]Novembro!$E$12</f>
        <v>59.791666666666664</v>
      </c>
      <c r="J30" s="18">
        <f>[26]Novembro!$E$13</f>
        <v>53.708333333333336</v>
      </c>
      <c r="K30" s="18">
        <f>[26]Novembro!$E$14</f>
        <v>54.5</v>
      </c>
      <c r="L30" s="18">
        <f>[26]Novembro!$E$15</f>
        <v>56.208333333333336</v>
      </c>
      <c r="M30" s="18">
        <f>[26]Novembro!$E$15</f>
        <v>56.208333333333336</v>
      </c>
      <c r="N30" s="18">
        <f>[26]Novembro!$E$17</f>
        <v>56.083333333333336</v>
      </c>
      <c r="O30" s="18">
        <f>[26]Novembro!$E$18</f>
        <v>53.083333333333336</v>
      </c>
      <c r="P30" s="18">
        <f>[26]Novembro!$E$19</f>
        <v>52</v>
      </c>
      <c r="Q30" s="18">
        <f>[26]Novembro!$E$20</f>
        <v>79.041666666666671</v>
      </c>
      <c r="R30" s="18">
        <f>[26]Novembro!$E$21</f>
        <v>73.208333333333329</v>
      </c>
      <c r="S30" s="18">
        <f>[26]Novembro!$E$22</f>
        <v>68.625</v>
      </c>
      <c r="T30" s="18">
        <f>[26]Novembro!$E$23</f>
        <v>65.916666666666671</v>
      </c>
      <c r="U30" s="18">
        <f>[26]Novembro!$E$24</f>
        <v>76.333333333333329</v>
      </c>
      <c r="V30" s="18">
        <f>[26]Novembro!$E$25</f>
        <v>78.5</v>
      </c>
      <c r="W30" s="18">
        <f>[26]Novembro!$E$26</f>
        <v>75.5</v>
      </c>
      <c r="X30" s="18">
        <f>[26]Novembro!$E$27</f>
        <v>73.375</v>
      </c>
      <c r="Y30" s="18">
        <f>[26]Novembro!$E$28</f>
        <v>70.375</v>
      </c>
      <c r="Z30" s="18">
        <f>[26]Novembro!$E$29</f>
        <v>66</v>
      </c>
      <c r="AA30" s="18">
        <f>[26]Novembro!$E$30</f>
        <v>66.416666666666671</v>
      </c>
      <c r="AB30" s="18">
        <f>[26]Novembro!$E$31</f>
        <v>58.791666666666664</v>
      </c>
      <c r="AC30" s="18">
        <f>[26]Novembro!$E$32</f>
        <v>54.583333333333336</v>
      </c>
      <c r="AD30" s="18">
        <f>[26]Novembro!$E$33</f>
        <v>56.875</v>
      </c>
      <c r="AE30" s="18">
        <f>[26]Novembro!$E$34</f>
        <v>69.708333333333329</v>
      </c>
      <c r="AF30" s="36">
        <f t="shared" si="3"/>
        <v>66.145833333333343</v>
      </c>
    </row>
    <row r="31" spans="1:32" ht="17.100000000000001" customHeight="1" x14ac:dyDescent="0.2">
      <c r="A31" s="16" t="s">
        <v>51</v>
      </c>
      <c r="B31" s="18">
        <f>[27]Novembro!$E$5</f>
        <v>74.458333333333329</v>
      </c>
      <c r="C31" s="18">
        <f>[27]Novembro!$E$6</f>
        <v>83.708333333333329</v>
      </c>
      <c r="D31" s="18">
        <f>[27]Novembro!$E$7</f>
        <v>82</v>
      </c>
      <c r="E31" s="18">
        <f>[27]Novembro!$E$8</f>
        <v>86</v>
      </c>
      <c r="F31" s="18">
        <f>[27]Novembro!$E$9</f>
        <v>76.458333333333329</v>
      </c>
      <c r="G31" s="18">
        <f>[27]Novembro!$E$10</f>
        <v>70.416666666666671</v>
      </c>
      <c r="H31" s="18">
        <f>[27]Novembro!$E$11</f>
        <v>70.125</v>
      </c>
      <c r="I31" s="18">
        <f>[27]Novembro!$E$12</f>
        <v>67</v>
      </c>
      <c r="J31" s="18">
        <f>[27]Novembro!$E$13</f>
        <v>61</v>
      </c>
      <c r="K31" s="18">
        <f>[27]Novembro!$E$14</f>
        <v>55.916666666666664</v>
      </c>
      <c r="L31" s="18">
        <f>[27]Novembro!$E$15</f>
        <v>63.833333333333336</v>
      </c>
      <c r="M31" s="18">
        <f>[27]Novembro!$E$15</f>
        <v>63.833333333333336</v>
      </c>
      <c r="N31" s="18">
        <f>[27]Novembro!$E$17</f>
        <v>73.458333333333329</v>
      </c>
      <c r="O31" s="18">
        <f>[27]Novembro!$E$18</f>
        <v>63.208333333333336</v>
      </c>
      <c r="P31" s="18">
        <f>[27]Novembro!$E$19</f>
        <v>69.916666666666671</v>
      </c>
      <c r="Q31" s="18">
        <f>[27]Novembro!$E$20</f>
        <v>81.75</v>
      </c>
      <c r="R31" s="18">
        <f>[27]Novembro!$E$21</f>
        <v>79.625</v>
      </c>
      <c r="S31" s="18">
        <f>[27]Novembro!$E$22</f>
        <v>69.291666666666671</v>
      </c>
      <c r="T31" s="18">
        <f>[27]Novembro!$E$23</f>
        <v>61.166666666666664</v>
      </c>
      <c r="U31" s="18">
        <f>[27]Novembro!$E$24</f>
        <v>71.041666666666671</v>
      </c>
      <c r="V31" s="18">
        <f>[27]Novembro!$E$25</f>
        <v>86.125</v>
      </c>
      <c r="W31" s="18">
        <f>[27]Novembro!$E$26</f>
        <v>80.208333333333329</v>
      </c>
      <c r="X31" s="18">
        <f>[27]Novembro!$E$27</f>
        <v>80</v>
      </c>
      <c r="Y31" s="18">
        <f>[27]Novembro!$E$28</f>
        <v>89.791666666666671</v>
      </c>
      <c r="Z31" s="18">
        <f>[27]Novembro!$E$29</f>
        <v>85.75</v>
      </c>
      <c r="AA31" s="18">
        <f>[27]Novembro!$E$30</f>
        <v>79.541666666666671</v>
      </c>
      <c r="AB31" s="18">
        <f>[27]Novembro!$E$31</f>
        <v>70.625</v>
      </c>
      <c r="AC31" s="18">
        <f>[27]Novembro!$E$32</f>
        <v>64.208333333333329</v>
      </c>
      <c r="AD31" s="18">
        <f>[27]Novembro!$E$33</f>
        <v>64.166666666666671</v>
      </c>
      <c r="AE31" s="18">
        <f>[27]Novembro!$E$34</f>
        <v>78.75</v>
      </c>
      <c r="AF31" s="36">
        <f t="shared" si="3"/>
        <v>73.445833333333354</v>
      </c>
    </row>
    <row r="32" spans="1:32" ht="17.100000000000001" customHeight="1" x14ac:dyDescent="0.2">
      <c r="A32" s="16" t="s">
        <v>20</v>
      </c>
      <c r="B32" s="18">
        <f>[28]Novembro!$E$5</f>
        <v>58.041666666666664</v>
      </c>
      <c r="C32" s="18">
        <f>[28]Novembro!$E$6</f>
        <v>57.833333333333336</v>
      </c>
      <c r="D32" s="18">
        <f>[28]Novembro!$E$7</f>
        <v>76.166666666666671</v>
      </c>
      <c r="E32" s="18">
        <f>[28]Novembro!$E$8</f>
        <v>81.416666666666671</v>
      </c>
      <c r="F32" s="18">
        <f>[28]Novembro!$E$9</f>
        <v>67.083333333333329</v>
      </c>
      <c r="G32" s="18">
        <f>[28]Novembro!$E$10</f>
        <v>66.666666666666671</v>
      </c>
      <c r="H32" s="18">
        <f>[28]Novembro!$E$11</f>
        <v>67.708333333333329</v>
      </c>
      <c r="I32" s="18">
        <f>[28]Novembro!$E$12</f>
        <v>62.875</v>
      </c>
      <c r="J32" s="18">
        <f>[28]Novembro!$E$13</f>
        <v>52.875</v>
      </c>
      <c r="K32" s="18">
        <f>[28]Novembro!$E$14</f>
        <v>50.5</v>
      </c>
      <c r="L32" s="18">
        <f>[28]Novembro!$E$15</f>
        <v>63.166666666666664</v>
      </c>
      <c r="M32" s="18">
        <f>[28]Novembro!$E$15</f>
        <v>63.166666666666664</v>
      </c>
      <c r="N32" s="18">
        <f>[28]Novembro!$E$17</f>
        <v>53.541666666666664</v>
      </c>
      <c r="O32" s="18">
        <f>[28]Novembro!$E$18</f>
        <v>45.958333333333336</v>
      </c>
      <c r="P32" s="18">
        <f>[28]Novembro!$E$19</f>
        <v>50.625</v>
      </c>
      <c r="Q32" s="18">
        <f>[28]Novembro!$E$20</f>
        <v>61.083333333333336</v>
      </c>
      <c r="R32" s="18">
        <f>[28]Novembro!$E$21</f>
        <v>66.708333333333329</v>
      </c>
      <c r="S32" s="18">
        <f>[28]Novembro!$E$22</f>
        <v>62.916666666666664</v>
      </c>
      <c r="T32" s="18">
        <f>[28]Novembro!$E$23</f>
        <v>54.875</v>
      </c>
      <c r="U32" s="18">
        <f>[28]Novembro!$E$24</f>
        <v>63.291666666666664</v>
      </c>
      <c r="V32" s="18">
        <f>[28]Novembro!$E$25</f>
        <v>73.375</v>
      </c>
      <c r="W32" s="18">
        <f>[28]Novembro!$E$26</f>
        <v>83.625</v>
      </c>
      <c r="X32" s="18">
        <f>[28]Novembro!$E$27</f>
        <v>77.5</v>
      </c>
      <c r="Y32" s="18">
        <f>[28]Novembro!$E$28</f>
        <v>70.791666666666671</v>
      </c>
      <c r="Z32" s="18">
        <f>[28]Novembro!$E$29</f>
        <v>71.416666666666671</v>
      </c>
      <c r="AA32" s="18">
        <f>[28]Novembro!$E$30</f>
        <v>71.291666666666671</v>
      </c>
      <c r="AB32" s="18">
        <f>[28]Novembro!$E$31</f>
        <v>56.916666666666664</v>
      </c>
      <c r="AC32" s="18">
        <f>[28]Novembro!$E$32</f>
        <v>50.25</v>
      </c>
      <c r="AD32" s="18">
        <f>[28]Novembro!$E$33</f>
        <v>52.708333333333336</v>
      </c>
      <c r="AE32" s="18">
        <f>[28]Novembro!$E$34</f>
        <v>66.125</v>
      </c>
      <c r="AF32" s="36">
        <f t="shared" si="3"/>
        <v>63.350000000000016</v>
      </c>
    </row>
    <row r="33" spans="1:33" s="5" customFormat="1" ht="17.100000000000001" customHeight="1" x14ac:dyDescent="0.2">
      <c r="A33" s="38" t="s">
        <v>34</v>
      </c>
      <c r="B33" s="32">
        <f t="shared" ref="B33:AF33" si="4">AVERAGE(B5:B32)</f>
        <v>68.819940476190467</v>
      </c>
      <c r="C33" s="32">
        <f t="shared" si="4"/>
        <v>75.049793956043942</v>
      </c>
      <c r="D33" s="32">
        <f t="shared" si="4"/>
        <v>84.438988095238074</v>
      </c>
      <c r="E33" s="32">
        <f t="shared" si="4"/>
        <v>72.868551587301582</v>
      </c>
      <c r="F33" s="32">
        <f t="shared" si="4"/>
        <v>64.730654761904745</v>
      </c>
      <c r="G33" s="32">
        <f t="shared" si="4"/>
        <v>65.834821428571431</v>
      </c>
      <c r="H33" s="32">
        <f t="shared" si="4"/>
        <v>66.418154761904759</v>
      </c>
      <c r="I33" s="32">
        <f t="shared" si="4"/>
        <v>64.495535714285708</v>
      </c>
      <c r="J33" s="32">
        <f t="shared" si="4"/>
        <v>58.294642857142868</v>
      </c>
      <c r="K33" s="32">
        <f t="shared" si="4"/>
        <v>55.65327380952381</v>
      </c>
      <c r="L33" s="32">
        <f t="shared" si="4"/>
        <v>58.915502070393373</v>
      </c>
      <c r="M33" s="32">
        <f t="shared" si="4"/>
        <v>59.189311594202898</v>
      </c>
      <c r="N33" s="32">
        <f t="shared" si="4"/>
        <v>58.666537267080741</v>
      </c>
      <c r="O33" s="32">
        <f t="shared" si="4"/>
        <v>54.946428571428569</v>
      </c>
      <c r="P33" s="32">
        <f t="shared" si="4"/>
        <v>54.598214285714278</v>
      </c>
      <c r="Q33" s="32">
        <f t="shared" si="4"/>
        <v>76.912202380952394</v>
      </c>
      <c r="R33" s="32">
        <f t="shared" si="4"/>
        <v>75.683035714285737</v>
      </c>
      <c r="S33" s="32">
        <f t="shared" si="4"/>
        <v>71.350942460317469</v>
      </c>
      <c r="T33" s="32">
        <f t="shared" si="4"/>
        <v>65.485119047619065</v>
      </c>
      <c r="U33" s="32">
        <f t="shared" si="4"/>
        <v>76.755952380952365</v>
      </c>
      <c r="V33" s="32">
        <f t="shared" si="4"/>
        <v>83.308035714285708</v>
      </c>
      <c r="W33" s="32">
        <f t="shared" si="4"/>
        <v>77.423323934837086</v>
      </c>
      <c r="X33" s="32">
        <f t="shared" si="4"/>
        <v>72.587163561076608</v>
      </c>
      <c r="Y33" s="32">
        <f t="shared" si="4"/>
        <v>71.896604938271622</v>
      </c>
      <c r="Z33" s="32">
        <f t="shared" si="4"/>
        <v>72.183035714285722</v>
      </c>
      <c r="AA33" s="32">
        <f t="shared" si="4"/>
        <v>70.31547619047619</v>
      </c>
      <c r="AB33" s="32">
        <f t="shared" si="4"/>
        <v>62.050595238095234</v>
      </c>
      <c r="AC33" s="32">
        <f t="shared" si="4"/>
        <v>59.407738095238081</v>
      </c>
      <c r="AD33" s="32">
        <f t="shared" si="4"/>
        <v>65.500646997929607</v>
      </c>
      <c r="AE33" s="32">
        <f t="shared" si="4"/>
        <v>71.660714285714292</v>
      </c>
      <c r="AF33" s="36">
        <f t="shared" si="4"/>
        <v>67.842281462561814</v>
      </c>
      <c r="AG33" s="8"/>
    </row>
    <row r="35" spans="1:33" x14ac:dyDescent="0.2">
      <c r="D35" s="46"/>
      <c r="E35" s="46" t="s">
        <v>55</v>
      </c>
      <c r="F35" s="46"/>
      <c r="G35" s="46"/>
      <c r="H35" s="46"/>
      <c r="N35" s="2" t="s">
        <v>56</v>
      </c>
      <c r="Y35" s="2" t="s">
        <v>58</v>
      </c>
    </row>
    <row r="36" spans="1:33" x14ac:dyDescent="0.2">
      <c r="K36" s="47"/>
      <c r="L36" s="47"/>
      <c r="M36" s="47"/>
      <c r="N36" s="47" t="s">
        <v>57</v>
      </c>
      <c r="O36" s="47"/>
      <c r="P36" s="47"/>
      <c r="Q36" s="47"/>
      <c r="Y36" s="47" t="s">
        <v>59</v>
      </c>
      <c r="Z36" s="47"/>
      <c r="AA36" s="47"/>
    </row>
    <row r="40" spans="1:33" x14ac:dyDescent="0.2">
      <c r="P40" s="2" t="s">
        <v>52</v>
      </c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workbookViewId="0">
      <selection activeCell="AE5" sqref="AE5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9" bestFit="1" customWidth="1"/>
    <col min="33" max="33" width="7.28515625" style="1" bestFit="1" customWidth="1"/>
    <col min="34" max="34" width="9.140625" style="1"/>
  </cols>
  <sheetData>
    <row r="1" spans="1:34" ht="20.100000000000001" customHeight="1" x14ac:dyDescent="0.2">
      <c r="A1" s="58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4" s="4" customFormat="1" ht="20.100000000000001" customHeight="1" x14ac:dyDescent="0.2">
      <c r="A2" s="56" t="s">
        <v>21</v>
      </c>
      <c r="B2" s="54" t="s">
        <v>60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7"/>
    </row>
    <row r="3" spans="1:34" s="5" customFormat="1" ht="20.100000000000001" customHeight="1" x14ac:dyDescent="0.2">
      <c r="A3" s="56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34" t="s">
        <v>41</v>
      </c>
      <c r="AG3" s="39" t="s">
        <v>40</v>
      </c>
      <c r="AH3" s="8"/>
    </row>
    <row r="4" spans="1:34" s="5" customFormat="1" ht="20.100000000000001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34" t="s">
        <v>39</v>
      </c>
      <c r="AG4" s="39" t="s">
        <v>39</v>
      </c>
      <c r="AH4" s="8"/>
    </row>
    <row r="5" spans="1:34" s="5" customFormat="1" ht="20.100000000000001" customHeight="1" x14ac:dyDescent="0.2">
      <c r="A5" s="16" t="s">
        <v>47</v>
      </c>
      <c r="B5" s="25">
        <f>[1]Novembro!$F$5</f>
        <v>77</v>
      </c>
      <c r="C5" s="25">
        <f>[1]Novembro!$F$6</f>
        <v>97</v>
      </c>
      <c r="D5" s="25">
        <f>[1]Novembro!$F$7</f>
        <v>91</v>
      </c>
      <c r="E5" s="25">
        <f>[1]Novembro!$F$8</f>
        <v>95</v>
      </c>
      <c r="F5" s="25">
        <f>[1]Novembro!$F$9</f>
        <v>80</v>
      </c>
      <c r="G5" s="25">
        <f>[1]Novembro!$F$10</f>
        <v>80</v>
      </c>
      <c r="H5" s="25">
        <f>[1]Novembro!$F$11</f>
        <v>85</v>
      </c>
      <c r="I5" s="25">
        <f>[1]Novembro!$F$12</f>
        <v>93</v>
      </c>
      <c r="J5" s="25">
        <f>[1]Novembro!$F$13</f>
        <v>91</v>
      </c>
      <c r="K5" s="25">
        <f>[1]Novembro!$F$14</f>
        <v>93</v>
      </c>
      <c r="L5" s="25">
        <f>[1]Novembro!$F$15</f>
        <v>84</v>
      </c>
      <c r="M5" s="25">
        <f>[1]Novembro!$F$16</f>
        <v>80</v>
      </c>
      <c r="N5" s="25">
        <f>[1]Novembro!$F$17</f>
        <v>97</v>
      </c>
      <c r="O5" s="25">
        <f>[1]Novembro!$F$18</f>
        <v>79</v>
      </c>
      <c r="P5" s="25">
        <f>[1]Novembro!$F$19</f>
        <v>93</v>
      </c>
      <c r="Q5" s="25">
        <f>[1]Novembro!$F$20</f>
        <v>96</v>
      </c>
      <c r="R5" s="25">
        <f>[1]Novembro!$F$21</f>
        <v>97</v>
      </c>
      <c r="S5" s="25">
        <f>[1]Novembro!$F$22</f>
        <v>95</v>
      </c>
      <c r="T5" s="25">
        <f>[1]Novembro!$F$23</f>
        <v>94</v>
      </c>
      <c r="U5" s="25">
        <f>[1]Novembro!$F$24</f>
        <v>91</v>
      </c>
      <c r="V5" s="25">
        <f>[1]Novembro!$F$25</f>
        <v>94</v>
      </c>
      <c r="W5" s="25">
        <f>[1]Novembro!$F$26</f>
        <v>96</v>
      </c>
      <c r="X5" s="25">
        <f>[1]Novembro!$F$27</f>
        <v>97</v>
      </c>
      <c r="Y5" s="25">
        <f>[1]Novembro!$F$28</f>
        <v>94</v>
      </c>
      <c r="Z5" s="25">
        <f>[1]Novembro!$F$29</f>
        <v>95</v>
      </c>
      <c r="AA5" s="25">
        <f>[1]Novembro!$F$30</f>
        <v>95</v>
      </c>
      <c r="AB5" s="25">
        <f>[1]Novembro!$F$31</f>
        <v>94</v>
      </c>
      <c r="AC5" s="25">
        <f>[1]Novembro!$F$32</f>
        <v>91</v>
      </c>
      <c r="AD5" s="25">
        <f>[1]Novembro!$F$33</f>
        <v>91</v>
      </c>
      <c r="AE5" s="25">
        <f>[1]Novembro!$F$34</f>
        <v>94</v>
      </c>
      <c r="AF5" s="35">
        <f t="shared" ref="AF5:AF30" si="1">MAX(B5:AE5)</f>
        <v>97</v>
      </c>
      <c r="AG5" s="40">
        <f t="shared" ref="AG5:AG30" si="2">AVERAGE(B5:AE5)</f>
        <v>90.966666666666669</v>
      </c>
      <c r="AH5" s="8"/>
    </row>
    <row r="6" spans="1:34" ht="17.100000000000001" customHeight="1" x14ac:dyDescent="0.2">
      <c r="A6" s="16" t="s">
        <v>0</v>
      </c>
      <c r="B6" s="18">
        <f>[2]Novembro!$F$5</f>
        <v>86</v>
      </c>
      <c r="C6" s="18">
        <f>[2]Novembro!$F$6</f>
        <v>93</v>
      </c>
      <c r="D6" s="18">
        <f>[2]Novembro!$F$7</f>
        <v>96</v>
      </c>
      <c r="E6" s="18">
        <f>[2]Novembro!$F$8</f>
        <v>94</v>
      </c>
      <c r="F6" s="18">
        <f>[2]Novembro!$F$9</f>
        <v>90</v>
      </c>
      <c r="G6" s="18">
        <f>[2]Novembro!$F$10</f>
        <v>92</v>
      </c>
      <c r="H6" s="18">
        <f>[2]Novembro!$F$11</f>
        <v>89</v>
      </c>
      <c r="I6" s="18">
        <f>[2]Novembro!$F$12</f>
        <v>93</v>
      </c>
      <c r="J6" s="18">
        <f>[2]Novembro!$F$13</f>
        <v>88</v>
      </c>
      <c r="K6" s="18">
        <f>[2]Novembro!$F$14</f>
        <v>79</v>
      </c>
      <c r="L6" s="18">
        <f>[2]Novembro!$F$15</f>
        <v>77</v>
      </c>
      <c r="M6" s="18">
        <f>[2]Novembro!$F$16</f>
        <v>95</v>
      </c>
      <c r="N6" s="18">
        <f>[2]Novembro!$F$17</f>
        <v>78</v>
      </c>
      <c r="O6" s="18">
        <f>[2]Novembro!$F$18</f>
        <v>85</v>
      </c>
      <c r="P6" s="18">
        <f>[2]Novembro!$F$19</f>
        <v>82</v>
      </c>
      <c r="Q6" s="18">
        <f>[2]Novembro!$F$20</f>
        <v>95</v>
      </c>
      <c r="R6" s="18">
        <f>[2]Novembro!$F$21</f>
        <v>94</v>
      </c>
      <c r="S6" s="18">
        <f>[2]Novembro!$F$22</f>
        <v>96</v>
      </c>
      <c r="T6" s="18">
        <f>[2]Novembro!$F$23</f>
        <v>93</v>
      </c>
      <c r="U6" s="18">
        <f>[2]Novembro!$F$24</f>
        <v>96</v>
      </c>
      <c r="V6" s="18">
        <f>[2]Novembro!$F$25</f>
        <v>96</v>
      </c>
      <c r="W6" s="18">
        <f>[2]Novembro!$F$26</f>
        <v>96</v>
      </c>
      <c r="X6" s="18">
        <f>[2]Novembro!$F$27</f>
        <v>94</v>
      </c>
      <c r="Y6" s="18">
        <f>[2]Novembro!$F$28</f>
        <v>94</v>
      </c>
      <c r="Z6" s="18">
        <f>[2]Novembro!$F$29</f>
        <v>95</v>
      </c>
      <c r="AA6" s="18">
        <f>[2]Novembro!$F$30</f>
        <v>94</v>
      </c>
      <c r="AB6" s="18">
        <f>[2]Novembro!$F$31</f>
        <v>93</v>
      </c>
      <c r="AC6" s="18">
        <f>[2]Novembro!$F$32</f>
        <v>93</v>
      </c>
      <c r="AD6" s="18">
        <f>[2]Novembro!$F$33</f>
        <v>94</v>
      </c>
      <c r="AE6" s="18">
        <f>[2]Novembro!$F$34</f>
        <v>96</v>
      </c>
      <c r="AF6" s="36">
        <f t="shared" si="1"/>
        <v>96</v>
      </c>
      <c r="AG6" s="37">
        <f t="shared" si="2"/>
        <v>91.2</v>
      </c>
    </row>
    <row r="7" spans="1:34" ht="17.100000000000001" customHeight="1" x14ac:dyDescent="0.2">
      <c r="A7" s="16" t="s">
        <v>1</v>
      </c>
      <c r="B7" s="18">
        <f>[3]Novembro!$F$5</f>
        <v>92</v>
      </c>
      <c r="C7" s="18">
        <f>[3]Novembro!$F$6</f>
        <v>93</v>
      </c>
      <c r="D7" s="18">
        <f>[3]Novembro!$F$7</f>
        <v>95</v>
      </c>
      <c r="E7" s="18">
        <f>[3]Novembro!$F$8</f>
        <v>89</v>
      </c>
      <c r="F7" s="18">
        <f>[3]Novembro!$F$9</f>
        <v>94</v>
      </c>
      <c r="G7" s="18">
        <f>[3]Novembro!$F$10</f>
        <v>86</v>
      </c>
      <c r="H7" s="18">
        <f>[3]Novembro!$F$11</f>
        <v>78</v>
      </c>
      <c r="I7" s="18">
        <f>[3]Novembro!$F$12</f>
        <v>87</v>
      </c>
      <c r="J7" s="18">
        <f>[3]Novembro!$F$13</f>
        <v>87</v>
      </c>
      <c r="K7" s="18">
        <f>[3]Novembro!$F$14</f>
        <v>79</v>
      </c>
      <c r="L7" s="18">
        <f>[3]Novembro!$F$15</f>
        <v>74</v>
      </c>
      <c r="M7" s="18">
        <f>[3]Novembro!$F$16</f>
        <v>78</v>
      </c>
      <c r="N7" s="18">
        <f>[3]Novembro!$F$17</f>
        <v>95</v>
      </c>
      <c r="O7" s="18">
        <f>[3]Novembro!$F$18</f>
        <v>74</v>
      </c>
      <c r="P7" s="18">
        <f>[3]Novembro!$F$19</f>
        <v>66</v>
      </c>
      <c r="Q7" s="18">
        <f>[3]Novembro!$F$20</f>
        <v>97</v>
      </c>
      <c r="R7" s="18">
        <f>[3]Novembro!$F$21</f>
        <v>95</v>
      </c>
      <c r="S7" s="18">
        <f>[3]Novembro!$F$22</f>
        <v>95</v>
      </c>
      <c r="T7" s="18">
        <f>[3]Novembro!$F$23</f>
        <v>83</v>
      </c>
      <c r="U7" s="18">
        <f>[3]Novembro!$F$24</f>
        <v>95</v>
      </c>
      <c r="V7" s="18">
        <f>[3]Novembro!$F$25</f>
        <v>96</v>
      </c>
      <c r="W7" s="18">
        <f>[3]Novembro!$F$26</f>
        <v>97</v>
      </c>
      <c r="X7" s="18">
        <f>[3]Novembro!$F$27</f>
        <v>95</v>
      </c>
      <c r="Y7" s="18">
        <f>[3]Novembro!$F$28</f>
        <v>81</v>
      </c>
      <c r="Z7" s="18">
        <f>[3]Novembro!$F$29</f>
        <v>96</v>
      </c>
      <c r="AA7" s="18">
        <f>[3]Novembro!$F$30</f>
        <v>91</v>
      </c>
      <c r="AB7" s="18">
        <f>[3]Novembro!$F$31</f>
        <v>88</v>
      </c>
      <c r="AC7" s="18">
        <f>[3]Novembro!$F$32</f>
        <v>95</v>
      </c>
      <c r="AD7" s="18">
        <f>[3]Novembro!$F$33</f>
        <v>90</v>
      </c>
      <c r="AE7" s="18">
        <f>[3]Novembro!$F$34</f>
        <v>81</v>
      </c>
      <c r="AF7" s="36">
        <f t="shared" si="1"/>
        <v>97</v>
      </c>
      <c r="AG7" s="37">
        <f t="shared" si="2"/>
        <v>88.066666666666663</v>
      </c>
    </row>
    <row r="8" spans="1:34" ht="17.100000000000001" customHeight="1" x14ac:dyDescent="0.2">
      <c r="A8" s="16" t="s">
        <v>53</v>
      </c>
      <c r="B8" s="18">
        <f>[4]Novembro!$F$5</f>
        <v>75</v>
      </c>
      <c r="C8" s="18">
        <f>[4]Novembro!$F$6</f>
        <v>76</v>
      </c>
      <c r="D8" s="18">
        <f>[4]Novembro!$F$7</f>
        <v>92</v>
      </c>
      <c r="E8" s="18">
        <f>[4]Novembro!$F$8</f>
        <v>93</v>
      </c>
      <c r="F8" s="18">
        <f>[4]Novembro!$F$9</f>
        <v>88</v>
      </c>
      <c r="G8" s="18">
        <f>[4]Novembro!$F$10</f>
        <v>77</v>
      </c>
      <c r="H8" s="18">
        <f>[4]Novembro!$F$11</f>
        <v>82</v>
      </c>
      <c r="I8" s="18">
        <f>[4]Novembro!$F$12</f>
        <v>88</v>
      </c>
      <c r="J8" s="18">
        <f>[4]Novembro!$F$13</f>
        <v>76</v>
      </c>
      <c r="K8" s="18">
        <f>[4]Novembro!$F$14</f>
        <v>69</v>
      </c>
      <c r="L8" s="18">
        <f>[4]Novembro!$F$15</f>
        <v>94</v>
      </c>
      <c r="M8" s="18">
        <f>[4]Novembro!$F$16</f>
        <v>94</v>
      </c>
      <c r="N8" s="18">
        <f>[4]Novembro!$F$17</f>
        <v>76</v>
      </c>
      <c r="O8" s="18">
        <f>[4]Novembro!$F$18</f>
        <v>67</v>
      </c>
      <c r="P8" s="18">
        <f>[4]Novembro!$F$19</f>
        <v>72</v>
      </c>
      <c r="Q8" s="18">
        <f>[4]Novembro!$F$20</f>
        <v>79</v>
      </c>
      <c r="R8" s="18">
        <f>[4]Novembro!$F$21</f>
        <v>91</v>
      </c>
      <c r="S8" s="18">
        <f>[4]Novembro!$F$22</f>
        <v>85</v>
      </c>
      <c r="T8" s="18">
        <f>[4]Novembro!$F$23</f>
        <v>81</v>
      </c>
      <c r="U8" s="18">
        <f>[4]Novembro!$F$24</f>
        <v>90</v>
      </c>
      <c r="V8" s="18">
        <f>[4]Novembro!$F$25</f>
        <v>95</v>
      </c>
      <c r="W8" s="18">
        <f>[4]Novembro!$F$26</f>
        <v>95</v>
      </c>
      <c r="X8" s="18">
        <f>[4]Novembro!$F$27</f>
        <v>87</v>
      </c>
      <c r="Y8" s="18">
        <f>[4]Novembro!$F$28</f>
        <v>87</v>
      </c>
      <c r="Z8" s="18">
        <f>[4]Novembro!$F$29</f>
        <v>92</v>
      </c>
      <c r="AA8" s="18">
        <f>[4]Novembro!$F$30</f>
        <v>94</v>
      </c>
      <c r="AB8" s="18">
        <f>[4]Novembro!$F$31</f>
        <v>84</v>
      </c>
      <c r="AC8" s="18">
        <f>[4]Novembro!$F$32</f>
        <v>84</v>
      </c>
      <c r="AD8" s="18">
        <f>[4]Novembro!$F$33</f>
        <v>78</v>
      </c>
      <c r="AE8" s="18">
        <f>[4]Novembro!$F$34</f>
        <v>87</v>
      </c>
      <c r="AF8" s="36">
        <f t="shared" ref="AF8" si="3">MAX(B8:AE8)</f>
        <v>95</v>
      </c>
      <c r="AG8" s="37">
        <f t="shared" ref="AG8" si="4">AVERAGE(B8:AE8)</f>
        <v>84.266666666666666</v>
      </c>
    </row>
    <row r="9" spans="1:34" ht="17.100000000000001" customHeight="1" x14ac:dyDescent="0.2">
      <c r="A9" s="16" t="s">
        <v>48</v>
      </c>
      <c r="B9" s="18">
        <f>[5]Novembro!$F$5</f>
        <v>82</v>
      </c>
      <c r="C9" s="18">
        <f>[5]Novembro!$F$6</f>
        <v>94</v>
      </c>
      <c r="D9" s="18">
        <f>[5]Novembro!$F$7</f>
        <v>96</v>
      </c>
      <c r="E9" s="18">
        <f>[5]Novembro!$F$8</f>
        <v>96</v>
      </c>
      <c r="F9" s="18">
        <f>[5]Novembro!$F$9</f>
        <v>100</v>
      </c>
      <c r="G9" s="18">
        <f>[5]Novembro!$F$10</f>
        <v>97</v>
      </c>
      <c r="H9" s="18">
        <f>[5]Novembro!$F$11</f>
        <v>79</v>
      </c>
      <c r="I9" s="18">
        <f>[5]Novembro!$F$12</f>
        <v>95</v>
      </c>
      <c r="J9" s="18">
        <f>[5]Novembro!$F$13</f>
        <v>87</v>
      </c>
      <c r="K9" s="18">
        <f>[5]Novembro!$F$14</f>
        <v>78</v>
      </c>
      <c r="L9" s="18">
        <f>[5]Novembro!$F$15</f>
        <v>79</v>
      </c>
      <c r="M9" s="18">
        <f>[5]Novembro!$F$16</f>
        <v>96</v>
      </c>
      <c r="N9" s="18">
        <f>[5]Novembro!$F$17</f>
        <v>97</v>
      </c>
      <c r="O9" s="18">
        <f>[5]Novembro!$F$18</f>
        <v>93</v>
      </c>
      <c r="P9" s="18">
        <f>[5]Novembro!$F$19</f>
        <v>90</v>
      </c>
      <c r="Q9" s="18">
        <f>[5]Novembro!$F$20</f>
        <v>95</v>
      </c>
      <c r="R9" s="18">
        <f>[5]Novembro!$F$21</f>
        <v>95</v>
      </c>
      <c r="S9" s="18">
        <f>[5]Novembro!$F$22</f>
        <v>99</v>
      </c>
      <c r="T9" s="18">
        <f>[5]Novembro!$F$23</f>
        <v>85</v>
      </c>
      <c r="U9" s="18">
        <f>[5]Novembro!$F$24</f>
        <v>96</v>
      </c>
      <c r="V9" s="18">
        <f>[5]Novembro!$F$25</f>
        <v>94</v>
      </c>
      <c r="W9" s="18">
        <f>[5]Novembro!$F$26</f>
        <v>97</v>
      </c>
      <c r="X9" s="18">
        <f>[5]Novembro!$F$27</f>
        <v>99</v>
      </c>
      <c r="Y9" s="18">
        <f>[5]Novembro!$F$28</f>
        <v>92</v>
      </c>
      <c r="Z9" s="18">
        <f>[5]Novembro!$F$29</f>
        <v>92</v>
      </c>
      <c r="AA9" s="18">
        <f>[5]Novembro!$F$30</f>
        <v>95</v>
      </c>
      <c r="AB9" s="18">
        <f>[5]Novembro!$F$31</f>
        <v>96</v>
      </c>
      <c r="AC9" s="18">
        <f>[5]Novembro!$F$32</f>
        <v>95</v>
      </c>
      <c r="AD9" s="18">
        <f>[5]Novembro!$F$33</f>
        <v>96</v>
      </c>
      <c r="AE9" s="18">
        <f>[5]Novembro!$F$34</f>
        <v>100</v>
      </c>
      <c r="AF9" s="36">
        <f t="shared" si="1"/>
        <v>100</v>
      </c>
      <c r="AG9" s="37">
        <f t="shared" si="2"/>
        <v>92.833333333333329</v>
      </c>
    </row>
    <row r="10" spans="1:34" ht="17.100000000000001" customHeight="1" x14ac:dyDescent="0.2">
      <c r="A10" s="16" t="s">
        <v>2</v>
      </c>
      <c r="B10" s="18">
        <f>[6]Novembro!$F$5</f>
        <v>90</v>
      </c>
      <c r="C10" s="18">
        <f>[6]Novembro!$F$6</f>
        <v>94</v>
      </c>
      <c r="D10" s="18">
        <f>[6]Novembro!$F$7</f>
        <v>96</v>
      </c>
      <c r="E10" s="18">
        <f>[6]Novembro!$F$8</f>
        <v>90</v>
      </c>
      <c r="F10" s="18">
        <f>[6]Novembro!$F$9</f>
        <v>87</v>
      </c>
      <c r="G10" s="18">
        <f>[6]Novembro!$F$10</f>
        <v>82</v>
      </c>
      <c r="H10" s="18">
        <f>[6]Novembro!$F$11</f>
        <v>89</v>
      </c>
      <c r="I10" s="18">
        <f>[6]Novembro!$F$12</f>
        <v>89</v>
      </c>
      <c r="J10" s="18">
        <f>[6]Novembro!$F$13</f>
        <v>76</v>
      </c>
      <c r="K10" s="18">
        <f>[6]Novembro!$F$14</f>
        <v>71</v>
      </c>
      <c r="L10" s="18">
        <f>[6]Novembro!$F$15</f>
        <v>86</v>
      </c>
      <c r="M10" s="18">
        <f>[6]Novembro!$F$16</f>
        <v>95</v>
      </c>
      <c r="N10" s="18">
        <f>[6]Novembro!$F$17</f>
        <v>94</v>
      </c>
      <c r="O10" s="18">
        <f>[6]Novembro!$F$18</f>
        <v>68</v>
      </c>
      <c r="P10" s="18">
        <f>[6]Novembro!$F$19</f>
        <v>67</v>
      </c>
      <c r="Q10" s="18">
        <f>[6]Novembro!$F$20</f>
        <v>95</v>
      </c>
      <c r="R10" s="18">
        <f>[6]Novembro!$F$21</f>
        <v>95</v>
      </c>
      <c r="S10" s="18">
        <f>[6]Novembro!$F$22</f>
        <v>95</v>
      </c>
      <c r="T10" s="18">
        <f>[6]Novembro!$F$23</f>
        <v>89</v>
      </c>
      <c r="U10" s="18">
        <f>[6]Novembro!$F$24</f>
        <v>93</v>
      </c>
      <c r="V10" s="18">
        <f>[6]Novembro!$F$25</f>
        <v>94</v>
      </c>
      <c r="W10" s="18">
        <f>[6]Novembro!$F$26</f>
        <v>95</v>
      </c>
      <c r="X10" s="18">
        <f>[6]Novembro!$F$27</f>
        <v>90</v>
      </c>
      <c r="Y10" s="18">
        <f>[6]Novembro!$F$28</f>
        <v>83</v>
      </c>
      <c r="Z10" s="18">
        <f>[6]Novembro!$F$29</f>
        <v>93</v>
      </c>
      <c r="AA10" s="18">
        <f>[6]Novembro!$F$30</f>
        <v>92</v>
      </c>
      <c r="AB10" s="18">
        <f>[6]Novembro!$F$31</f>
        <v>83</v>
      </c>
      <c r="AC10" s="18">
        <f>[6]Novembro!$F$32</f>
        <v>84</v>
      </c>
      <c r="AD10" s="18">
        <f>[6]Novembro!$F$33</f>
        <v>77</v>
      </c>
      <c r="AE10" s="18">
        <f>[6]Novembro!$F$34</f>
        <v>88</v>
      </c>
      <c r="AF10" s="36">
        <f t="shared" si="1"/>
        <v>96</v>
      </c>
      <c r="AG10" s="37">
        <f t="shared" si="2"/>
        <v>87.333333333333329</v>
      </c>
    </row>
    <row r="11" spans="1:34" ht="17.100000000000001" customHeight="1" x14ac:dyDescent="0.2">
      <c r="A11" s="16" t="s">
        <v>3</v>
      </c>
      <c r="B11" s="18">
        <f>[7]Novembro!$F$5</f>
        <v>88</v>
      </c>
      <c r="C11" s="18">
        <f>[7]Novembro!$F$6</f>
        <v>93</v>
      </c>
      <c r="D11" s="18">
        <f>[7]Novembro!$F$7</f>
        <v>94</v>
      </c>
      <c r="E11" s="18">
        <f>[7]Novembro!$F$8</f>
        <v>94</v>
      </c>
      <c r="F11" s="18">
        <f>[7]Novembro!$F$9</f>
        <v>94</v>
      </c>
      <c r="G11" s="18">
        <f>[7]Novembro!$F$10</f>
        <v>93</v>
      </c>
      <c r="H11" s="18">
        <f>[7]Novembro!$F$11</f>
        <v>90</v>
      </c>
      <c r="I11" s="18">
        <f>[7]Novembro!$F$12</f>
        <v>95</v>
      </c>
      <c r="J11" s="18">
        <f>[7]Novembro!$F$13</f>
        <v>84</v>
      </c>
      <c r="K11" s="18">
        <f>[7]Novembro!$F$14</f>
        <v>89</v>
      </c>
      <c r="L11" s="18">
        <f>[7]Novembro!$F$15</f>
        <v>88</v>
      </c>
      <c r="M11" s="18">
        <f>[7]Novembro!$F$16</f>
        <v>87</v>
      </c>
      <c r="N11" s="18">
        <f>[7]Novembro!$F$17</f>
        <v>88</v>
      </c>
      <c r="O11" s="18">
        <f>[7]Novembro!$F$18</f>
        <v>90</v>
      </c>
      <c r="P11" s="18">
        <f>[7]Novembro!$F$19</f>
        <v>83</v>
      </c>
      <c r="Q11" s="18">
        <f>[7]Novembro!$F$20</f>
        <v>81</v>
      </c>
      <c r="R11" s="18">
        <f>[7]Novembro!$F$21</f>
        <v>92</v>
      </c>
      <c r="S11" s="18">
        <f>[7]Novembro!$F$22</f>
        <v>94</v>
      </c>
      <c r="T11" s="18">
        <f>[7]Novembro!$F$23</f>
        <v>93</v>
      </c>
      <c r="U11" s="18">
        <f>[7]Novembro!$F$24</f>
        <v>91</v>
      </c>
      <c r="V11" s="18">
        <f>[7]Novembro!$F$25</f>
        <v>93</v>
      </c>
      <c r="W11" s="18">
        <f>[7]Novembro!$F$26</f>
        <v>93</v>
      </c>
      <c r="X11" s="18">
        <f>[7]Novembro!$F$27</f>
        <v>94</v>
      </c>
      <c r="Y11" s="18">
        <f>[7]Novembro!$F$28</f>
        <v>94</v>
      </c>
      <c r="Z11" s="18">
        <f>[7]Novembro!$F$29</f>
        <v>94</v>
      </c>
      <c r="AA11" s="18">
        <f>[7]Novembro!$F$30</f>
        <v>99</v>
      </c>
      <c r="AB11" s="18">
        <f>[7]Novembro!$F$31</f>
        <v>92</v>
      </c>
      <c r="AC11" s="18">
        <f>[7]Novembro!$F$32</f>
        <v>86</v>
      </c>
      <c r="AD11" s="18">
        <f>[7]Novembro!$F$33</f>
        <v>87</v>
      </c>
      <c r="AE11" s="18">
        <f>[7]Novembro!$F$34</f>
        <v>93</v>
      </c>
      <c r="AF11" s="36">
        <f t="shared" si="1"/>
        <v>99</v>
      </c>
      <c r="AG11" s="37">
        <f t="shared" si="2"/>
        <v>90.86666666666666</v>
      </c>
    </row>
    <row r="12" spans="1:34" ht="17.100000000000001" customHeight="1" x14ac:dyDescent="0.2">
      <c r="A12" s="16" t="s">
        <v>4</v>
      </c>
      <c r="B12" s="18">
        <f>[8]Novembro!$F$5</f>
        <v>94</v>
      </c>
      <c r="C12" s="18">
        <f>[8]Novembro!$F$6</f>
        <v>94</v>
      </c>
      <c r="D12" s="18">
        <f>[8]Novembro!$F$7</f>
        <v>94</v>
      </c>
      <c r="E12" s="18">
        <f>[8]Novembro!$F$8</f>
        <v>98</v>
      </c>
      <c r="F12" s="18">
        <f>[8]Novembro!$F$9</f>
        <v>91</v>
      </c>
      <c r="G12" s="18">
        <f>[8]Novembro!$F$10</f>
        <v>95</v>
      </c>
      <c r="H12" s="18">
        <f>[8]Novembro!$F$11</f>
        <v>95</v>
      </c>
      <c r="I12" s="18">
        <f>[8]Novembro!$F$12</f>
        <v>96</v>
      </c>
      <c r="J12" s="18">
        <f>[8]Novembro!$F$13</f>
        <v>87</v>
      </c>
      <c r="K12" s="18">
        <f>[8]Novembro!$F$14</f>
        <v>83</v>
      </c>
      <c r="L12" s="18">
        <f>[8]Novembro!$F$15</f>
        <v>80</v>
      </c>
      <c r="M12" s="18">
        <f>[8]Novembro!$F$16</f>
        <v>92</v>
      </c>
      <c r="N12" s="18">
        <f>[8]Novembro!$F$17</f>
        <v>94</v>
      </c>
      <c r="O12" s="18">
        <f>[8]Novembro!$F$18</f>
        <v>90</v>
      </c>
      <c r="P12" s="18">
        <f>[8]Novembro!$F$19</f>
        <v>83</v>
      </c>
      <c r="Q12" s="18">
        <f>[8]Novembro!$F$20</f>
        <v>94</v>
      </c>
      <c r="R12" s="18">
        <f>[8]Novembro!$F$21</f>
        <v>94</v>
      </c>
      <c r="S12" s="18">
        <f>[8]Novembro!$F$22</f>
        <v>94</v>
      </c>
      <c r="T12" s="18">
        <f>[8]Novembro!$F$23</f>
        <v>91</v>
      </c>
      <c r="U12" s="18">
        <f>[8]Novembro!$F$24</f>
        <v>90</v>
      </c>
      <c r="V12" s="18">
        <f>[8]Novembro!$F$25</f>
        <v>93</v>
      </c>
      <c r="W12" s="18">
        <f>[8]Novembro!$F$26</f>
        <v>94</v>
      </c>
      <c r="X12" s="18">
        <f>[8]Novembro!$F$27</f>
        <v>95</v>
      </c>
      <c r="Y12" s="18">
        <f>[8]Novembro!$F$28</f>
        <v>95</v>
      </c>
      <c r="Z12" s="18">
        <f>[8]Novembro!$F$29</f>
        <v>95</v>
      </c>
      <c r="AA12" s="18">
        <f>[8]Novembro!$F$30</f>
        <v>95</v>
      </c>
      <c r="AB12" s="18">
        <f>[8]Novembro!$F$31</f>
        <v>89</v>
      </c>
      <c r="AC12" s="18">
        <f>[8]Novembro!$F$32</f>
        <v>74</v>
      </c>
      <c r="AD12" s="18">
        <f>[8]Novembro!$F$33</f>
        <v>93</v>
      </c>
      <c r="AE12" s="18">
        <f>[8]Novembro!$F$34</f>
        <v>94</v>
      </c>
      <c r="AF12" s="36">
        <f t="shared" si="1"/>
        <v>98</v>
      </c>
      <c r="AG12" s="37">
        <f t="shared" si="2"/>
        <v>91.533333333333331</v>
      </c>
    </row>
    <row r="13" spans="1:34" ht="17.100000000000001" customHeight="1" x14ac:dyDescent="0.2">
      <c r="A13" s="16" t="s">
        <v>5</v>
      </c>
      <c r="B13" s="20">
        <f>[9]Novembro!$F$5</f>
        <v>85</v>
      </c>
      <c r="C13" s="20">
        <f>[9]Novembro!$F$6</f>
        <v>86</v>
      </c>
      <c r="D13" s="20">
        <f>[9]Novembro!$F$7</f>
        <v>93</v>
      </c>
      <c r="E13" s="20">
        <f>[9]Novembro!$F$8</f>
        <v>88</v>
      </c>
      <c r="F13" s="20">
        <f>[9]Novembro!$F$9</f>
        <v>65</v>
      </c>
      <c r="G13" s="20">
        <f>[9]Novembro!$F$10</f>
        <v>88</v>
      </c>
      <c r="H13" s="20">
        <f>[9]Novembro!$F$11</f>
        <v>70</v>
      </c>
      <c r="I13" s="20">
        <f>[9]Novembro!$F$12</f>
        <v>84</v>
      </c>
      <c r="J13" s="20">
        <f>[9]Novembro!$F$13</f>
        <v>77</v>
      </c>
      <c r="K13" s="20">
        <f>[9]Novembro!$F$14</f>
        <v>79</v>
      </c>
      <c r="L13" s="20">
        <f>[9]Novembro!$F$15</f>
        <v>72</v>
      </c>
      <c r="M13" s="20">
        <f>[9]Novembro!$F$16</f>
        <v>73</v>
      </c>
      <c r="N13" s="20">
        <f>[9]Novembro!$F$17</f>
        <v>90</v>
      </c>
      <c r="O13" s="20">
        <f>[9]Novembro!$F$18</f>
        <v>84</v>
      </c>
      <c r="P13" s="20">
        <f>[9]Novembro!$F$19</f>
        <v>70</v>
      </c>
      <c r="Q13" s="20">
        <f>[9]Novembro!$F$20</f>
        <v>91</v>
      </c>
      <c r="R13" s="20">
        <f>[9]Novembro!$F$21</f>
        <v>91</v>
      </c>
      <c r="S13" s="20">
        <f>[9]Novembro!$F$22</f>
        <v>86</v>
      </c>
      <c r="T13" s="20">
        <f>[9]Novembro!$F$23</f>
        <v>87</v>
      </c>
      <c r="U13" s="20">
        <f>[9]Novembro!$F$24</f>
        <v>92</v>
      </c>
      <c r="V13" s="20">
        <f>[9]Novembro!$F$25</f>
        <v>93</v>
      </c>
      <c r="W13" s="20">
        <f>[9]Novembro!$F$26</f>
        <v>94</v>
      </c>
      <c r="X13" s="20">
        <f>[9]Novembro!$F$27</f>
        <v>91</v>
      </c>
      <c r="Y13" s="20">
        <f>[9]Novembro!$F$28</f>
        <v>86</v>
      </c>
      <c r="Z13" s="20">
        <f>[9]Novembro!$F$29</f>
        <v>90</v>
      </c>
      <c r="AA13" s="20">
        <f>[9]Novembro!$F$30</f>
        <v>89</v>
      </c>
      <c r="AB13" s="20">
        <f>[9]Novembro!$F$31</f>
        <v>82</v>
      </c>
      <c r="AC13" s="20">
        <f>[9]Novembro!$F$32</f>
        <v>84</v>
      </c>
      <c r="AD13" s="20">
        <f>[9]Novembro!$F$33</f>
        <v>93</v>
      </c>
      <c r="AE13" s="20">
        <f>[9]Novembro!$F$34</f>
        <v>94</v>
      </c>
      <c r="AF13" s="36">
        <f t="shared" si="1"/>
        <v>94</v>
      </c>
      <c r="AG13" s="37">
        <f t="shared" si="2"/>
        <v>84.9</v>
      </c>
    </row>
    <row r="14" spans="1:34" ht="17.100000000000001" customHeight="1" x14ac:dyDescent="0.2">
      <c r="A14" s="16" t="s">
        <v>50</v>
      </c>
      <c r="B14" s="20">
        <f>[10]Novembro!$F$5</f>
        <v>93</v>
      </c>
      <c r="C14" s="20">
        <f>[10]Novembro!$F$6</f>
        <v>96</v>
      </c>
      <c r="D14" s="20">
        <f>[10]Novembro!$F$7</f>
        <v>96</v>
      </c>
      <c r="E14" s="20">
        <f>[10]Novembro!$F$8</f>
        <v>97</v>
      </c>
      <c r="F14" s="20">
        <f>[10]Novembro!$F$9</f>
        <v>97</v>
      </c>
      <c r="G14" s="20">
        <f>[10]Novembro!$F$10</f>
        <v>95</v>
      </c>
      <c r="H14" s="20">
        <f>[10]Novembro!$F$11</f>
        <v>93</v>
      </c>
      <c r="I14" s="20">
        <f>[10]Novembro!$F$12</f>
        <v>93</v>
      </c>
      <c r="J14" s="20">
        <f>[10]Novembro!$F$13</f>
        <v>89</v>
      </c>
      <c r="K14" s="20">
        <f>[10]Novembro!$F$14</f>
        <v>84</v>
      </c>
      <c r="L14" s="20">
        <f>[10]Novembro!$F$15</f>
        <v>87</v>
      </c>
      <c r="M14" s="20">
        <f>[10]Novembro!$F$16</f>
        <v>96</v>
      </c>
      <c r="N14" s="20">
        <f>[10]Novembro!$F$17</f>
        <v>98</v>
      </c>
      <c r="O14" s="20">
        <f>[10]Novembro!$F$18</f>
        <v>93</v>
      </c>
      <c r="P14" s="20">
        <f>[10]Novembro!$F$19</f>
        <v>89</v>
      </c>
      <c r="Q14" s="20">
        <f>[10]Novembro!$F$20</f>
        <v>94</v>
      </c>
      <c r="R14" s="20">
        <f>[10]Novembro!$F$21</f>
        <v>96</v>
      </c>
      <c r="S14" s="20">
        <f>[10]Novembro!$F$22</f>
        <v>94</v>
      </c>
      <c r="T14" s="20">
        <f>[10]Novembro!$F$23</f>
        <v>93</v>
      </c>
      <c r="U14" s="20">
        <f>[10]Novembro!$F$24</f>
        <v>90</v>
      </c>
      <c r="V14" s="20">
        <f>[10]Novembro!$F$25</f>
        <v>95</v>
      </c>
      <c r="W14" s="20">
        <f>[10]Novembro!$F$26</f>
        <v>97</v>
      </c>
      <c r="X14" s="20">
        <f>[10]Novembro!$F$27</f>
        <v>96</v>
      </c>
      <c r="Y14" s="20">
        <f>[10]Novembro!$F$28</f>
        <v>96</v>
      </c>
      <c r="Z14" s="20">
        <f>[10]Novembro!$F$29</f>
        <v>97</v>
      </c>
      <c r="AA14" s="20">
        <f>[10]Novembro!$F$30</f>
        <v>98</v>
      </c>
      <c r="AB14" s="20">
        <f>[10]Novembro!$F$31</f>
        <v>95</v>
      </c>
      <c r="AC14" s="20">
        <f>[10]Novembro!$F$32</f>
        <v>91</v>
      </c>
      <c r="AD14" s="20">
        <f>[10]Novembro!$F$33</f>
        <v>88</v>
      </c>
      <c r="AE14" s="20">
        <f>[10]Novembro!$F$34</f>
        <v>94</v>
      </c>
      <c r="AF14" s="36">
        <f t="shared" si="1"/>
        <v>98</v>
      </c>
      <c r="AG14" s="37">
        <f t="shared" si="2"/>
        <v>93.666666666666671</v>
      </c>
    </row>
    <row r="15" spans="1:34" ht="17.100000000000001" customHeight="1" x14ac:dyDescent="0.2">
      <c r="A15" s="16" t="s">
        <v>6</v>
      </c>
      <c r="B15" s="20">
        <f>[11]Novembro!$F$5</f>
        <v>92</v>
      </c>
      <c r="C15" s="20">
        <f>[11]Novembro!$F$6</f>
        <v>92</v>
      </c>
      <c r="D15" s="20">
        <f>[11]Novembro!$F$7</f>
        <v>93</v>
      </c>
      <c r="E15" s="20">
        <f>[11]Novembro!$F$8</f>
        <v>93</v>
      </c>
      <c r="F15" s="20">
        <f>[11]Novembro!$F$9</f>
        <v>88</v>
      </c>
      <c r="G15" s="20">
        <f>[11]Novembro!$F$10</f>
        <v>88</v>
      </c>
      <c r="H15" s="20">
        <f>[11]Novembro!$F$11</f>
        <v>88</v>
      </c>
      <c r="I15" s="20">
        <f>[11]Novembro!$F$12</f>
        <v>91</v>
      </c>
      <c r="J15" s="20">
        <f>[11]Novembro!$F$13</f>
        <v>92</v>
      </c>
      <c r="K15" s="20">
        <f>[11]Novembro!$F$14</f>
        <v>84</v>
      </c>
      <c r="L15" s="20">
        <f>[11]Novembro!$F$15</f>
        <v>89</v>
      </c>
      <c r="M15" s="20">
        <f>[11]Novembro!$F$16</f>
        <v>91</v>
      </c>
      <c r="N15" s="20">
        <f>[11]Novembro!$F$17</f>
        <v>94</v>
      </c>
      <c r="O15" s="20">
        <f>[11]Novembro!$F$18</f>
        <v>91</v>
      </c>
      <c r="P15" s="20">
        <f>[11]Novembro!$F$19</f>
        <v>87</v>
      </c>
      <c r="Q15" s="20">
        <f>[11]Novembro!$F$20</f>
        <v>93</v>
      </c>
      <c r="R15" s="20">
        <f>[11]Novembro!$F$21</f>
        <v>94</v>
      </c>
      <c r="S15" s="20">
        <f>[11]Novembro!$F$22</f>
        <v>93</v>
      </c>
      <c r="T15" s="20">
        <f>[11]Novembro!$F$23</f>
        <v>89</v>
      </c>
      <c r="U15" s="20">
        <f>[11]Novembro!$F$24</f>
        <v>87</v>
      </c>
      <c r="V15" s="20">
        <f>[11]Novembro!$F$25</f>
        <v>93</v>
      </c>
      <c r="W15" s="20">
        <f>[11]Novembro!$F$26</f>
        <v>94</v>
      </c>
      <c r="X15" s="20">
        <f>[11]Novembro!$F$27</f>
        <v>94</v>
      </c>
      <c r="Y15" s="20">
        <f>[11]Novembro!$F$28</f>
        <v>93</v>
      </c>
      <c r="Z15" s="20">
        <f>[11]Novembro!$F$29</f>
        <v>93</v>
      </c>
      <c r="AA15" s="20">
        <f>[11]Novembro!$F$30</f>
        <v>94</v>
      </c>
      <c r="AB15" s="20">
        <f>[11]Novembro!$F$31</f>
        <v>93</v>
      </c>
      <c r="AC15" s="20">
        <f>[11]Novembro!$F$32</f>
        <v>93</v>
      </c>
      <c r="AD15" s="20">
        <f>[11]Novembro!$F$33</f>
        <v>91</v>
      </c>
      <c r="AE15" s="20">
        <f>[11]Novembro!$F$34</f>
        <v>85</v>
      </c>
      <c r="AF15" s="36">
        <f t="shared" si="1"/>
        <v>94</v>
      </c>
      <c r="AG15" s="37">
        <f t="shared" si="2"/>
        <v>91.066666666666663</v>
      </c>
    </row>
    <row r="16" spans="1:34" ht="17.100000000000001" customHeight="1" x14ac:dyDescent="0.2">
      <c r="A16" s="16" t="s">
        <v>7</v>
      </c>
      <c r="B16" s="20">
        <f>[12]Novembro!$F$5</f>
        <v>93</v>
      </c>
      <c r="C16" s="20">
        <f>[12]Novembro!$F$6</f>
        <v>92</v>
      </c>
      <c r="D16" s="20">
        <f>[12]Novembro!$F$7</f>
        <v>96</v>
      </c>
      <c r="E16" s="20">
        <f>[12]Novembro!$F$8</f>
        <v>93</v>
      </c>
      <c r="F16" s="20">
        <f>[12]Novembro!$F$9</f>
        <v>88</v>
      </c>
      <c r="G16" s="20">
        <f>[12]Novembro!$F$10</f>
        <v>86</v>
      </c>
      <c r="H16" s="20">
        <f>[12]Novembro!$F$11</f>
        <v>85</v>
      </c>
      <c r="I16" s="20">
        <f>[12]Novembro!$F$12</f>
        <v>85</v>
      </c>
      <c r="J16" s="20">
        <f>[12]Novembro!$F$13</f>
        <v>77</v>
      </c>
      <c r="K16" s="20">
        <f>[12]Novembro!$F$14</f>
        <v>84</v>
      </c>
      <c r="L16" s="20">
        <f>[12]Novembro!$F$15</f>
        <v>81</v>
      </c>
      <c r="M16" s="20">
        <f>[12]Novembro!$F$16</f>
        <v>91</v>
      </c>
      <c r="N16" s="20">
        <f>[12]Novembro!$F$17</f>
        <v>80</v>
      </c>
      <c r="O16" s="20">
        <f>[12]Novembro!$F$18</f>
        <v>70</v>
      </c>
      <c r="P16" s="20">
        <f>[12]Novembro!$F$19</f>
        <v>69</v>
      </c>
      <c r="Q16" s="20">
        <f>[12]Novembro!$F$20</f>
        <v>95</v>
      </c>
      <c r="R16" s="20">
        <f>[12]Novembro!$F$21</f>
        <v>96</v>
      </c>
      <c r="S16" s="20">
        <f>[12]Novembro!$F$22</f>
        <v>91</v>
      </c>
      <c r="T16" s="20">
        <f>[12]Novembro!$F$23</f>
        <v>91</v>
      </c>
      <c r="U16" s="20">
        <f>[12]Novembro!$F$24</f>
        <v>96</v>
      </c>
      <c r="V16" s="20">
        <f>[12]Novembro!$F$25</f>
        <v>95</v>
      </c>
      <c r="W16" s="20">
        <f>[12]Novembro!$F$26</f>
        <v>97</v>
      </c>
      <c r="X16" s="20">
        <f>[12]Novembro!$F$27</f>
        <v>92</v>
      </c>
      <c r="Y16" s="20">
        <f>[12]Novembro!$F$28</f>
        <v>87</v>
      </c>
      <c r="Z16" s="20">
        <f>[12]Novembro!$F$29</f>
        <v>92</v>
      </c>
      <c r="AA16" s="20">
        <f>[12]Novembro!$F$30</f>
        <v>92</v>
      </c>
      <c r="AB16" s="20">
        <f>[12]Novembro!$F$31</f>
        <v>78</v>
      </c>
      <c r="AC16" s="20">
        <f>[12]Novembro!$F$32</f>
        <v>76</v>
      </c>
      <c r="AD16" s="20">
        <f>[12]Novembro!$F$33</f>
        <v>95</v>
      </c>
      <c r="AE16" s="20">
        <f>[12]Novembro!$F$34</f>
        <v>96</v>
      </c>
      <c r="AF16" s="36">
        <f t="shared" si="1"/>
        <v>97</v>
      </c>
      <c r="AG16" s="37">
        <f t="shared" si="2"/>
        <v>87.966666666666669</v>
      </c>
    </row>
    <row r="17" spans="1:33" ht="17.100000000000001" customHeight="1" x14ac:dyDescent="0.2">
      <c r="A17" s="16" t="s">
        <v>8</v>
      </c>
      <c r="B17" s="20">
        <f>[13]Novembro!$F$5</f>
        <v>74</v>
      </c>
      <c r="C17" s="20">
        <f>[13]Novembro!$F$6</f>
        <v>95</v>
      </c>
      <c r="D17" s="20">
        <f>[13]Novembro!$F$7</f>
        <v>97</v>
      </c>
      <c r="E17" s="20">
        <f>[13]Novembro!$F$8</f>
        <v>93</v>
      </c>
      <c r="F17" s="20">
        <f>[13]Novembro!$F$9</f>
        <v>87</v>
      </c>
      <c r="G17" s="20">
        <f>[13]Novembro!$F$10</f>
        <v>84</v>
      </c>
      <c r="H17" s="20">
        <f>[13]Novembro!$F$11</f>
        <v>84</v>
      </c>
      <c r="I17" s="20">
        <f>[13]Novembro!$F$12</f>
        <v>87</v>
      </c>
      <c r="J17" s="20">
        <f>[13]Novembro!$F$13</f>
        <v>73</v>
      </c>
      <c r="K17" s="20">
        <f>[13]Novembro!$F$14</f>
        <v>77</v>
      </c>
      <c r="L17" s="20">
        <f>[13]Novembro!$F$15</f>
        <v>77</v>
      </c>
      <c r="M17" s="20">
        <f>[13]Novembro!$F$16</f>
        <v>95</v>
      </c>
      <c r="N17" s="20">
        <f>[13]Novembro!$F$17</f>
        <v>77</v>
      </c>
      <c r="O17" s="20">
        <f>[13]Novembro!$F$18</f>
        <v>70</v>
      </c>
      <c r="P17" s="20">
        <f>[13]Novembro!$F$19</f>
        <v>71</v>
      </c>
      <c r="Q17" s="20">
        <f>[13]Novembro!$F$20</f>
        <v>95</v>
      </c>
      <c r="R17" s="20">
        <f>[13]Novembro!$F$21</f>
        <v>93</v>
      </c>
      <c r="S17" s="20">
        <f>[13]Novembro!$F$22</f>
        <v>93</v>
      </c>
      <c r="T17" s="20">
        <f>[13]Novembro!$F$23</f>
        <v>87</v>
      </c>
      <c r="U17" s="20">
        <f>[13]Novembro!$F$24</f>
        <v>96</v>
      </c>
      <c r="V17" s="20">
        <f>[13]Novembro!$F$25</f>
        <v>96</v>
      </c>
      <c r="W17" s="20">
        <f>[13]Novembro!$F$26</f>
        <v>96</v>
      </c>
      <c r="X17" s="20">
        <f>[13]Novembro!$F$27</f>
        <v>90</v>
      </c>
      <c r="Y17" s="20">
        <f>[13]Novembro!$F$28</f>
        <v>89</v>
      </c>
      <c r="Z17" s="20">
        <f>[13]Novembro!$F$29</f>
        <v>90</v>
      </c>
      <c r="AA17" s="20">
        <f>[13]Novembro!$F$30</f>
        <v>93</v>
      </c>
      <c r="AB17" s="20">
        <f>[13]Novembro!$F$31</f>
        <v>93</v>
      </c>
      <c r="AC17" s="20">
        <f>[13]Novembro!$F$32</f>
        <v>89</v>
      </c>
      <c r="AD17" s="20">
        <f>[13]Novembro!$F$33</f>
        <v>93</v>
      </c>
      <c r="AE17" s="20">
        <f>[13]Novembro!$F$34</f>
        <v>96</v>
      </c>
      <c r="AF17" s="36">
        <f t="shared" si="1"/>
        <v>97</v>
      </c>
      <c r="AG17" s="37">
        <f t="shared" si="2"/>
        <v>87.666666666666671</v>
      </c>
    </row>
    <row r="18" spans="1:33" ht="17.100000000000001" customHeight="1" x14ac:dyDescent="0.2">
      <c r="A18" s="16" t="s">
        <v>9</v>
      </c>
      <c r="B18" s="20">
        <f>[14]Novembro!$F$5</f>
        <v>72</v>
      </c>
      <c r="C18" s="20">
        <f>[14]Novembro!$F$6</f>
        <v>84</v>
      </c>
      <c r="D18" s="20">
        <f>[14]Novembro!$F$7</f>
        <v>96</v>
      </c>
      <c r="E18" s="20">
        <f>[14]Novembro!$F$8</f>
        <v>93</v>
      </c>
      <c r="F18" s="20">
        <f>[14]Novembro!$F$9</f>
        <v>84</v>
      </c>
      <c r="G18" s="20">
        <f>[14]Novembro!$F$10</f>
        <v>81</v>
      </c>
      <c r="H18" s="20">
        <f>[14]Novembro!$F$11</f>
        <v>78</v>
      </c>
      <c r="I18" s="20">
        <f>[14]Novembro!$F$12</f>
        <v>84</v>
      </c>
      <c r="J18" s="20">
        <f>[14]Novembro!$F$13</f>
        <v>71</v>
      </c>
      <c r="K18" s="20">
        <f>[14]Novembro!$F$14</f>
        <v>74</v>
      </c>
      <c r="L18" s="20">
        <f>[14]Novembro!$F$15</f>
        <v>74</v>
      </c>
      <c r="M18" s="20">
        <f>[14]Novembro!$F$16</f>
        <v>85</v>
      </c>
      <c r="N18" s="20">
        <f>[14]Novembro!$F$17</f>
        <v>66</v>
      </c>
      <c r="O18" s="20">
        <f>[14]Novembro!$F$18</f>
        <v>65</v>
      </c>
      <c r="P18" s="20">
        <f>[14]Novembro!$F$19</f>
        <v>71</v>
      </c>
      <c r="Q18" s="20">
        <f>[14]Novembro!$F$20</f>
        <v>94</v>
      </c>
      <c r="R18" s="20">
        <f>[14]Novembro!$F$21</f>
        <v>95</v>
      </c>
      <c r="S18" s="20">
        <f>[14]Novembro!$F$22</f>
        <v>87</v>
      </c>
      <c r="T18" s="20">
        <f>[14]Novembro!$F$23</f>
        <v>86</v>
      </c>
      <c r="U18" s="20">
        <f>[14]Novembro!$F$24</f>
        <v>96</v>
      </c>
      <c r="V18" s="20">
        <f>[14]Novembro!$F$25</f>
        <v>97</v>
      </c>
      <c r="W18" s="20">
        <f>[14]Novembro!$F$26</f>
        <v>97</v>
      </c>
      <c r="X18" s="20">
        <f>[14]Novembro!$F$27</f>
        <v>91</v>
      </c>
      <c r="Y18" s="20">
        <f>[14]Novembro!$F$28</f>
        <v>85</v>
      </c>
      <c r="Z18" s="20">
        <f>[14]Novembro!$F$29</f>
        <v>93</v>
      </c>
      <c r="AA18" s="20">
        <f>[14]Novembro!$F$30</f>
        <v>91</v>
      </c>
      <c r="AB18" s="20">
        <f>[14]Novembro!$F$31</f>
        <v>78</v>
      </c>
      <c r="AC18" s="20">
        <f>[14]Novembro!$F$32</f>
        <v>77</v>
      </c>
      <c r="AD18" s="20">
        <f>[14]Novembro!$F$33</f>
        <v>89</v>
      </c>
      <c r="AE18" s="20">
        <f>[14]Novembro!$F$34</f>
        <v>92</v>
      </c>
      <c r="AF18" s="36">
        <f t="shared" si="1"/>
        <v>97</v>
      </c>
      <c r="AG18" s="37">
        <f t="shared" si="2"/>
        <v>84.2</v>
      </c>
    </row>
    <row r="19" spans="1:33" ht="17.100000000000001" customHeight="1" x14ac:dyDescent="0.2">
      <c r="A19" s="16" t="s">
        <v>49</v>
      </c>
      <c r="B19" s="20">
        <f>[15]Novembro!$F$5</f>
        <v>93</v>
      </c>
      <c r="C19" s="20">
        <f>[15]Novembro!$F$6</f>
        <v>94</v>
      </c>
      <c r="D19" s="20">
        <f>[15]Novembro!$F$7</f>
        <v>95</v>
      </c>
      <c r="E19" s="20">
        <f>[15]Novembro!$F$8</f>
        <v>93</v>
      </c>
      <c r="F19" s="20">
        <f>[15]Novembro!$F$9</f>
        <v>93</v>
      </c>
      <c r="G19" s="20">
        <f>[15]Novembro!$F$10</f>
        <v>90</v>
      </c>
      <c r="H19" s="20">
        <f>[15]Novembro!$F$11</f>
        <v>78</v>
      </c>
      <c r="I19" s="20">
        <f>[15]Novembro!$F$12</f>
        <v>94</v>
      </c>
      <c r="J19" s="20">
        <f>[15]Novembro!$F$13</f>
        <v>91</v>
      </c>
      <c r="K19" s="20">
        <f>[15]Novembro!$F$14</f>
        <v>78</v>
      </c>
      <c r="L19" s="20">
        <f>[15]Novembro!$F$15</f>
        <v>72</v>
      </c>
      <c r="M19" s="20">
        <f>[15]Novembro!$F$16</f>
        <v>85</v>
      </c>
      <c r="N19" s="20">
        <f>[15]Novembro!$F$17</f>
        <v>84</v>
      </c>
      <c r="O19" s="20">
        <f>[15]Novembro!$F$18</f>
        <v>71</v>
      </c>
      <c r="P19" s="20">
        <f>[15]Novembro!$F$19</f>
        <v>66</v>
      </c>
      <c r="Q19" s="20">
        <f>[15]Novembro!$F$20</f>
        <v>96</v>
      </c>
      <c r="R19" s="20">
        <f>[15]Novembro!$F$21</f>
        <v>93</v>
      </c>
      <c r="S19" s="20">
        <f>[15]Novembro!$F$22</f>
        <v>95</v>
      </c>
      <c r="T19" s="20">
        <f>[15]Novembro!$F$23</f>
        <v>78</v>
      </c>
      <c r="U19" s="20">
        <f>[15]Novembro!$F$24</f>
        <v>95</v>
      </c>
      <c r="V19" s="20">
        <f>[15]Novembro!$F$25</f>
        <v>95</v>
      </c>
      <c r="W19" s="20">
        <f>[15]Novembro!$F$26</f>
        <v>96</v>
      </c>
      <c r="X19" s="20">
        <f>[15]Novembro!$F$27</f>
        <v>91</v>
      </c>
      <c r="Y19" s="20">
        <f>[15]Novembro!$F$28</f>
        <v>83</v>
      </c>
      <c r="Z19" s="20">
        <f>[15]Novembro!$F$29</f>
        <v>89</v>
      </c>
      <c r="AA19" s="20">
        <f>[15]Novembro!$F$30</f>
        <v>84</v>
      </c>
      <c r="AB19" s="20">
        <f>[15]Novembro!$F$31</f>
        <v>90</v>
      </c>
      <c r="AC19" s="20">
        <f>[15]Novembro!$F$32</f>
        <v>91</v>
      </c>
      <c r="AD19" s="20">
        <f>[15]Novembro!$F$33</f>
        <v>87</v>
      </c>
      <c r="AE19" s="20">
        <f>[15]Novembro!$F$34</f>
        <v>92</v>
      </c>
      <c r="AF19" s="36">
        <f t="shared" si="1"/>
        <v>96</v>
      </c>
      <c r="AG19" s="37">
        <f t="shared" si="2"/>
        <v>87.733333333333334</v>
      </c>
    </row>
    <row r="20" spans="1:33" ht="17.100000000000001" customHeight="1" x14ac:dyDescent="0.2">
      <c r="A20" s="16" t="s">
        <v>10</v>
      </c>
      <c r="B20" s="20">
        <f>[16]Novembro!$F$5</f>
        <v>68</v>
      </c>
      <c r="C20" s="20">
        <f>[16]Novembro!$F$6</f>
        <v>93</v>
      </c>
      <c r="D20" s="20">
        <f>[16]Novembro!$F$7</f>
        <v>95</v>
      </c>
      <c r="E20" s="20">
        <f>[16]Novembro!$F$8</f>
        <v>91</v>
      </c>
      <c r="F20" s="20">
        <f>[16]Novembro!$F$9</f>
        <v>90</v>
      </c>
      <c r="G20" s="20">
        <f>[16]Novembro!$F$10</f>
        <v>81</v>
      </c>
      <c r="H20" s="20">
        <f>[16]Novembro!$F$11</f>
        <v>76</v>
      </c>
      <c r="I20" s="20">
        <f>[16]Novembro!$F$12</f>
        <v>83</v>
      </c>
      <c r="J20" s="20">
        <f>[16]Novembro!$F$13</f>
        <v>69</v>
      </c>
      <c r="K20" s="20">
        <f>[16]Novembro!$F$14</f>
        <v>71</v>
      </c>
      <c r="L20" s="20">
        <f>[16]Novembro!$F$15</f>
        <v>74</v>
      </c>
      <c r="M20" s="20">
        <f>[16]Novembro!$F$16</f>
        <v>91</v>
      </c>
      <c r="N20" s="20">
        <f>[16]Novembro!$F$17</f>
        <v>78</v>
      </c>
      <c r="O20" s="20">
        <f>[16]Novembro!$F$18</f>
        <v>66</v>
      </c>
      <c r="P20" s="20">
        <f>[16]Novembro!$F$19</f>
        <v>67</v>
      </c>
      <c r="Q20" s="20">
        <f>[16]Novembro!$F$20</f>
        <v>95</v>
      </c>
      <c r="R20" s="20">
        <f>[16]Novembro!$F$21</f>
        <v>93</v>
      </c>
      <c r="S20" s="20">
        <f>[16]Novembro!$F$22</f>
        <v>94</v>
      </c>
      <c r="T20" s="20">
        <f>[16]Novembro!$F$23</f>
        <v>83</v>
      </c>
      <c r="U20" s="20">
        <f>[16]Novembro!$F$24</f>
        <v>96</v>
      </c>
      <c r="V20" s="20">
        <f>[16]Novembro!$F$25</f>
        <v>93</v>
      </c>
      <c r="W20" s="20">
        <f>[16]Novembro!$F$26</f>
        <v>95</v>
      </c>
      <c r="X20" s="20">
        <f>[16]Novembro!$F$27</f>
        <v>89</v>
      </c>
      <c r="Y20" s="20">
        <f>[16]Novembro!$F$28</f>
        <v>83</v>
      </c>
      <c r="Z20" s="20">
        <f>[16]Novembro!$F$29</f>
        <v>93</v>
      </c>
      <c r="AA20" s="20">
        <f>[16]Novembro!$F$30</f>
        <v>91</v>
      </c>
      <c r="AB20" s="20">
        <f>[16]Novembro!$F$31</f>
        <v>88</v>
      </c>
      <c r="AC20" s="20">
        <f>[16]Novembro!$F$32</f>
        <v>82</v>
      </c>
      <c r="AD20" s="20">
        <f>[16]Novembro!$F$33</f>
        <v>93</v>
      </c>
      <c r="AE20" s="20">
        <f>[16]Novembro!$F$34</f>
        <v>95</v>
      </c>
      <c r="AF20" s="36">
        <f t="shared" si="1"/>
        <v>96</v>
      </c>
      <c r="AG20" s="37">
        <f t="shared" si="2"/>
        <v>85.2</v>
      </c>
    </row>
    <row r="21" spans="1:33" ht="17.100000000000001" customHeight="1" x14ac:dyDescent="0.2">
      <c r="A21" s="16" t="s">
        <v>11</v>
      </c>
      <c r="B21" s="20">
        <f>[17]Novembro!$F$5</f>
        <v>100</v>
      </c>
      <c r="C21" s="20">
        <f>[17]Novembro!$F$6</f>
        <v>97</v>
      </c>
      <c r="D21" s="20">
        <f>[17]Novembro!$F$7</f>
        <v>100</v>
      </c>
      <c r="E21" s="20">
        <f>[17]Novembro!$F$8</f>
        <v>93</v>
      </c>
      <c r="F21" s="20">
        <f>[17]Novembro!$F$9</f>
        <v>93</v>
      </c>
      <c r="G21" s="20">
        <f>[17]Novembro!$F$10</f>
        <v>91</v>
      </c>
      <c r="H21" s="20">
        <f>[17]Novembro!$F$11</f>
        <v>85</v>
      </c>
      <c r="I21" s="20">
        <f>[17]Novembro!$F$12</f>
        <v>100</v>
      </c>
      <c r="J21" s="20">
        <f>[17]Novembro!$F$13</f>
        <v>97</v>
      </c>
      <c r="K21" s="20">
        <f>[17]Novembro!$F$14</f>
        <v>98</v>
      </c>
      <c r="L21" s="20">
        <f>[17]Novembro!$F$15</f>
        <v>87</v>
      </c>
      <c r="M21" s="20">
        <f>[17]Novembro!$F$16</f>
        <v>98</v>
      </c>
      <c r="N21" s="20">
        <f>[17]Novembro!$F$17</f>
        <v>82</v>
      </c>
      <c r="O21" s="20">
        <f>[17]Novembro!$F$18</f>
        <v>80</v>
      </c>
      <c r="P21" s="20">
        <f>[17]Novembro!$F$19</f>
        <v>90</v>
      </c>
      <c r="Q21" s="20">
        <f>[17]Novembro!$F$20</f>
        <v>100</v>
      </c>
      <c r="R21" s="20">
        <f>[17]Novembro!$F$21</f>
        <v>99</v>
      </c>
      <c r="S21" s="20">
        <f>[17]Novembro!$F$22</f>
        <v>100</v>
      </c>
      <c r="T21" s="20">
        <f>[17]Novembro!$F$23</f>
        <v>99</v>
      </c>
      <c r="U21" s="20">
        <f>[17]Novembro!$F$24</f>
        <v>100</v>
      </c>
      <c r="V21" s="20">
        <f>[17]Novembro!$F$25</f>
        <v>100</v>
      </c>
      <c r="W21" s="20">
        <f>[17]Novembro!$F$26</f>
        <v>100</v>
      </c>
      <c r="X21" s="20">
        <f>[17]Novembro!$F$27</f>
        <v>96</v>
      </c>
      <c r="Y21" s="20">
        <f>[17]Novembro!$F$28</f>
        <v>97</v>
      </c>
      <c r="Z21" s="20">
        <f>[17]Novembro!$F$29</f>
        <v>100</v>
      </c>
      <c r="AA21" s="20">
        <f>[17]Novembro!$F$30</f>
        <v>100</v>
      </c>
      <c r="AB21" s="20">
        <f>[17]Novembro!$F$31</f>
        <v>99</v>
      </c>
      <c r="AC21" s="20">
        <f>[17]Novembro!$F$32</f>
        <v>98</v>
      </c>
      <c r="AD21" s="20">
        <f>[17]Novembro!$F$33</f>
        <v>97</v>
      </c>
      <c r="AE21" s="20">
        <f>[17]Novembro!$F$34</f>
        <v>100</v>
      </c>
      <c r="AF21" s="36">
        <f t="shared" si="1"/>
        <v>100</v>
      </c>
      <c r="AG21" s="37">
        <f t="shared" si="2"/>
        <v>95.86666666666666</v>
      </c>
    </row>
    <row r="22" spans="1:33" ht="17.100000000000001" customHeight="1" x14ac:dyDescent="0.2">
      <c r="A22" s="16" t="s">
        <v>12</v>
      </c>
      <c r="B22" s="20">
        <f>[18]Novembro!$F$5</f>
        <v>88</v>
      </c>
      <c r="C22" s="20">
        <f>[18]Novembro!$F$6</f>
        <v>94</v>
      </c>
      <c r="D22" s="20">
        <f>[18]Novembro!$F$7</f>
        <v>94</v>
      </c>
      <c r="E22" s="20">
        <f>[18]Novembro!$F$8</f>
        <v>87</v>
      </c>
      <c r="F22" s="20">
        <f>[18]Novembro!$F$9</f>
        <v>82</v>
      </c>
      <c r="G22" s="20">
        <f>[18]Novembro!$F$10</f>
        <v>85</v>
      </c>
      <c r="H22" s="20">
        <f>[18]Novembro!$F$11</f>
        <v>76</v>
      </c>
      <c r="I22" s="20">
        <f>[18]Novembro!$F$12</f>
        <v>86</v>
      </c>
      <c r="J22" s="20">
        <f>[18]Novembro!$F$13</f>
        <v>89</v>
      </c>
      <c r="K22" s="20">
        <f>[18]Novembro!$F$14</f>
        <v>78</v>
      </c>
      <c r="L22" s="20">
        <f>[18]Novembro!$F$15</f>
        <v>77</v>
      </c>
      <c r="M22" s="20">
        <f>[18]Novembro!$F$16</f>
        <v>75</v>
      </c>
      <c r="N22" s="20">
        <f>[18]Novembro!$F$17</f>
        <v>87</v>
      </c>
      <c r="O22" s="20">
        <f>[18]Novembro!$F$18</f>
        <v>80</v>
      </c>
      <c r="P22" s="20">
        <f>[18]Novembro!$F$19</f>
        <v>71</v>
      </c>
      <c r="Q22" s="20">
        <f>[18]Novembro!$F$20</f>
        <v>96</v>
      </c>
      <c r="R22" s="20">
        <f>[18]Novembro!$F$21</f>
        <v>93</v>
      </c>
      <c r="S22" s="20">
        <f>[18]Novembro!$F$22</f>
        <v>95</v>
      </c>
      <c r="T22" s="20">
        <f>[18]Novembro!$F$23</f>
        <v>85</v>
      </c>
      <c r="U22" s="20">
        <f>[18]Novembro!$F$24</f>
        <v>95</v>
      </c>
      <c r="V22" s="20">
        <f>[18]Novembro!$F$25</f>
        <v>96</v>
      </c>
      <c r="W22" s="20">
        <f>[18]Novembro!$F$26</f>
        <v>96</v>
      </c>
      <c r="X22" s="20">
        <f>[18]Novembro!$F$27</f>
        <v>87</v>
      </c>
      <c r="Y22" s="20">
        <f>[18]Novembro!$F$28</f>
        <v>82</v>
      </c>
      <c r="Z22" s="20">
        <f>[18]Novembro!$F$29</f>
        <v>92</v>
      </c>
      <c r="AA22" s="20">
        <f>[18]Novembro!$F$30</f>
        <v>91</v>
      </c>
      <c r="AB22" s="20">
        <f>[18]Novembro!$F$31</f>
        <v>86</v>
      </c>
      <c r="AC22" s="20">
        <f>[18]Novembro!$F$32</f>
        <v>93</v>
      </c>
      <c r="AD22" s="20">
        <f>[18]Novembro!$F$33</f>
        <v>97</v>
      </c>
      <c r="AE22" s="20">
        <f>[18]Novembro!$F$34</f>
        <v>100</v>
      </c>
      <c r="AF22" s="36">
        <f t="shared" si="1"/>
        <v>100</v>
      </c>
      <c r="AG22" s="37">
        <f t="shared" si="2"/>
        <v>87.766666666666666</v>
      </c>
    </row>
    <row r="23" spans="1:33" ht="17.100000000000001" customHeight="1" x14ac:dyDescent="0.2">
      <c r="A23" s="16" t="s">
        <v>13</v>
      </c>
      <c r="B23" s="20">
        <f>[19]Novembro!$F$5</f>
        <v>82</v>
      </c>
      <c r="C23" s="20">
        <f>[19]Novembro!$F$6</f>
        <v>90</v>
      </c>
      <c r="D23" s="20">
        <f>[19]Novembro!$F$7</f>
        <v>93</v>
      </c>
      <c r="E23" s="20">
        <f>[19]Novembro!$F$8</f>
        <v>92</v>
      </c>
      <c r="F23" s="20">
        <f>[19]Novembro!$F$9</f>
        <v>83</v>
      </c>
      <c r="G23" s="20">
        <f>[19]Novembro!$F$10</f>
        <v>86</v>
      </c>
      <c r="H23" s="20">
        <f>[19]Novembro!$F$11</f>
        <v>81</v>
      </c>
      <c r="I23" s="20">
        <f>[19]Novembro!$F$12</f>
        <v>85</v>
      </c>
      <c r="J23" s="20">
        <f>[19]Novembro!$F$13</f>
        <v>87</v>
      </c>
      <c r="K23" s="20">
        <f>[19]Novembro!$F$14</f>
        <v>78</v>
      </c>
      <c r="L23" s="20">
        <f>[19]Novembro!$F$15</f>
        <v>85</v>
      </c>
      <c r="M23" s="20">
        <f>[19]Novembro!$F$16</f>
        <v>89</v>
      </c>
      <c r="N23" s="20">
        <f>[19]Novembro!$F$17</f>
        <v>93</v>
      </c>
      <c r="O23" s="20">
        <f>[19]Novembro!$F$18</f>
        <v>91</v>
      </c>
      <c r="P23" s="20">
        <f>[19]Novembro!$F$19</f>
        <v>84</v>
      </c>
      <c r="Q23" s="20">
        <f>[19]Novembro!$F$20</f>
        <v>82</v>
      </c>
      <c r="R23" s="20">
        <f>[19]Novembro!$F$21</f>
        <v>91</v>
      </c>
      <c r="S23" s="20">
        <f>[19]Novembro!$F$22</f>
        <v>89</v>
      </c>
      <c r="T23" s="20">
        <f>[19]Novembro!$F$23</f>
        <v>83</v>
      </c>
      <c r="U23" s="20">
        <f>[19]Novembro!$F$24</f>
        <v>88</v>
      </c>
      <c r="V23" s="20">
        <f>[19]Novembro!$F$25</f>
        <v>95</v>
      </c>
      <c r="W23" s="20">
        <f>[19]Novembro!$F$26</f>
        <v>96</v>
      </c>
      <c r="X23" s="20">
        <f>[19]Novembro!$F$27</f>
        <v>41</v>
      </c>
      <c r="Y23" s="20" t="str">
        <f>[19]Novembro!$F$28</f>
        <v>*</v>
      </c>
      <c r="Z23" s="20">
        <f>[19]Novembro!$F$29</f>
        <v>89</v>
      </c>
      <c r="AA23" s="20">
        <f>[19]Novembro!$F$30</f>
        <v>94</v>
      </c>
      <c r="AB23" s="20">
        <f>[19]Novembro!$F$31</f>
        <v>94</v>
      </c>
      <c r="AC23" s="20">
        <f>[19]Novembro!$F$32</f>
        <v>95</v>
      </c>
      <c r="AD23" s="20">
        <f>[19]Novembro!$F$33</f>
        <v>94</v>
      </c>
      <c r="AE23" s="20">
        <f>[19]Novembro!$F$34</f>
        <v>92</v>
      </c>
      <c r="AF23" s="36">
        <f t="shared" si="1"/>
        <v>96</v>
      </c>
      <c r="AG23" s="37">
        <f t="shared" si="2"/>
        <v>86.965517241379317</v>
      </c>
    </row>
    <row r="24" spans="1:33" ht="17.100000000000001" customHeight="1" x14ac:dyDescent="0.2">
      <c r="A24" s="16" t="s">
        <v>14</v>
      </c>
      <c r="B24" s="20">
        <f>[20]Novembro!$F$5</f>
        <v>90</v>
      </c>
      <c r="C24" s="20">
        <f>[20]Novembro!$F$6</f>
        <v>82</v>
      </c>
      <c r="D24" s="20">
        <f>[20]Novembro!$F$7</f>
        <v>91</v>
      </c>
      <c r="E24" s="20">
        <f>[20]Novembro!$F$8</f>
        <v>93</v>
      </c>
      <c r="F24" s="20">
        <f>[20]Novembro!$F$9</f>
        <v>95</v>
      </c>
      <c r="G24" s="20">
        <f>[20]Novembro!$F$10</f>
        <v>87</v>
      </c>
      <c r="H24" s="20">
        <f>[20]Novembro!$F$11</f>
        <v>88</v>
      </c>
      <c r="I24" s="20">
        <f>[20]Novembro!$F$12</f>
        <v>94</v>
      </c>
      <c r="J24" s="20">
        <f>[20]Novembro!$F$13</f>
        <v>85</v>
      </c>
      <c r="K24" s="20">
        <f>[20]Novembro!$F$14</f>
        <v>76</v>
      </c>
      <c r="L24" s="20">
        <f>[20]Novembro!$F$15</f>
        <v>77</v>
      </c>
      <c r="M24" s="20">
        <f>[20]Novembro!$F$16</f>
        <v>89</v>
      </c>
      <c r="N24" s="20">
        <f>[20]Novembro!$F$17</f>
        <v>91</v>
      </c>
      <c r="O24" s="20">
        <f>[20]Novembro!$F$18</f>
        <v>93</v>
      </c>
      <c r="P24" s="20">
        <f>[20]Novembro!$F$19</f>
        <v>83</v>
      </c>
      <c r="Q24" s="20">
        <f>[20]Novembro!$F$20</f>
        <v>88</v>
      </c>
      <c r="R24" s="20">
        <f>[20]Novembro!$F$21</f>
        <v>93</v>
      </c>
      <c r="S24" s="20">
        <f>[20]Novembro!$F$22</f>
        <v>92</v>
      </c>
      <c r="T24" s="20">
        <f>[20]Novembro!$F$23</f>
        <v>90</v>
      </c>
      <c r="U24" s="20">
        <f>[20]Novembro!$F$24</f>
        <v>85</v>
      </c>
      <c r="V24" s="20">
        <f>[20]Novembro!$F$25</f>
        <v>94</v>
      </c>
      <c r="W24" s="20">
        <f>[20]Novembro!$F$26</f>
        <v>94</v>
      </c>
      <c r="X24" s="20">
        <f>[20]Novembro!$F$27</f>
        <v>92</v>
      </c>
      <c r="Y24" s="20">
        <f>[20]Novembro!$F$28</f>
        <v>92</v>
      </c>
      <c r="Z24" s="20">
        <f>[20]Novembro!$F$29</f>
        <v>93</v>
      </c>
      <c r="AA24" s="20">
        <f>[20]Novembro!$F$30</f>
        <v>94</v>
      </c>
      <c r="AB24" s="20">
        <f>[20]Novembro!$F$31</f>
        <v>91</v>
      </c>
      <c r="AC24" s="20">
        <f>[20]Novembro!$F$32</f>
        <v>88</v>
      </c>
      <c r="AD24" s="20">
        <f>[20]Novembro!$F$33</f>
        <v>81</v>
      </c>
      <c r="AE24" s="20">
        <f>[20]Novembro!$F$34</f>
        <v>84</v>
      </c>
      <c r="AF24" s="36">
        <f t="shared" si="1"/>
        <v>95</v>
      </c>
      <c r="AG24" s="37">
        <f t="shared" si="2"/>
        <v>88.833333333333329</v>
      </c>
    </row>
    <row r="25" spans="1:33" ht="17.100000000000001" customHeight="1" x14ac:dyDescent="0.2">
      <c r="A25" s="16" t="s">
        <v>15</v>
      </c>
      <c r="B25" s="20">
        <f>[21]Novembro!$F$5</f>
        <v>96</v>
      </c>
      <c r="C25" s="20">
        <f>[21]Novembro!$F$6</f>
        <v>96</v>
      </c>
      <c r="D25" s="20">
        <f>[21]Novembro!$F$7</f>
        <v>98</v>
      </c>
      <c r="E25" s="20">
        <f>[21]Novembro!$F$8</f>
        <v>95</v>
      </c>
      <c r="F25" s="20">
        <f>[21]Novembro!$F$9</f>
        <v>77</v>
      </c>
      <c r="G25" s="20">
        <f>[21]Novembro!$F$10</f>
        <v>91</v>
      </c>
      <c r="H25" s="20">
        <f>[21]Novembro!$F$11</f>
        <v>85</v>
      </c>
      <c r="I25" s="20">
        <f>[21]Novembro!$F$12</f>
        <v>90</v>
      </c>
      <c r="J25" s="20">
        <f>[21]Novembro!$F$13</f>
        <v>84</v>
      </c>
      <c r="K25" s="20">
        <f>[21]Novembro!$F$14</f>
        <v>75</v>
      </c>
      <c r="L25" s="20">
        <f>[21]Novembro!$F$15</f>
        <v>89</v>
      </c>
      <c r="M25" s="20">
        <f>[21]Novembro!$F$16</f>
        <v>95</v>
      </c>
      <c r="N25" s="20">
        <f>[21]Novembro!$F$17</f>
        <v>65</v>
      </c>
      <c r="O25" s="20">
        <f>[21]Novembro!$F$18</f>
        <v>79</v>
      </c>
      <c r="P25" s="20">
        <f>[21]Novembro!$F$19</f>
        <v>77</v>
      </c>
      <c r="Q25" s="20">
        <f>[21]Novembro!$F$20</f>
        <v>98</v>
      </c>
      <c r="R25" s="20">
        <f>[21]Novembro!$F$21</f>
        <v>98</v>
      </c>
      <c r="S25" s="20">
        <f>[21]Novembro!$F$22</f>
        <v>95</v>
      </c>
      <c r="T25" s="20">
        <f>[21]Novembro!$F$23</f>
        <v>92</v>
      </c>
      <c r="U25" s="20">
        <f>[21]Novembro!$F$24</f>
        <v>98</v>
      </c>
      <c r="V25" s="20">
        <f>[21]Novembro!$F$25</f>
        <v>95</v>
      </c>
      <c r="W25" s="20">
        <f>[21]Novembro!$F$26</f>
        <v>99</v>
      </c>
      <c r="X25" s="20">
        <f>[21]Novembro!$F$27</f>
        <v>93</v>
      </c>
      <c r="Y25" s="20">
        <f>[21]Novembro!$F$28</f>
        <v>90</v>
      </c>
      <c r="Z25" s="20">
        <f>[21]Novembro!$F$29</f>
        <v>93</v>
      </c>
      <c r="AA25" s="20">
        <f>[21]Novembro!$F$30</f>
        <v>94</v>
      </c>
      <c r="AB25" s="20">
        <f>[21]Novembro!$F$31</f>
        <v>82</v>
      </c>
      <c r="AC25" s="20">
        <f>[21]Novembro!$F$32</f>
        <v>90</v>
      </c>
      <c r="AD25" s="20">
        <f>[21]Novembro!$F$33</f>
        <v>87</v>
      </c>
      <c r="AE25" s="20">
        <f>[21]Novembro!$F$34</f>
        <v>94</v>
      </c>
      <c r="AF25" s="36">
        <f t="shared" si="1"/>
        <v>99</v>
      </c>
      <c r="AG25" s="37">
        <f t="shared" si="2"/>
        <v>89.666666666666671</v>
      </c>
    </row>
    <row r="26" spans="1:33" ht="17.100000000000001" customHeight="1" x14ac:dyDescent="0.2">
      <c r="A26" s="16" t="s">
        <v>16</v>
      </c>
      <c r="B26" s="20">
        <f>[22]Novembro!$F$5</f>
        <v>83</v>
      </c>
      <c r="C26" s="20">
        <f>[22]Novembro!$F$6</f>
        <v>95</v>
      </c>
      <c r="D26" s="20">
        <f>[22]Novembro!$F$7</f>
        <v>95</v>
      </c>
      <c r="E26" s="20">
        <f>[22]Novembro!$F$8</f>
        <v>95</v>
      </c>
      <c r="F26" s="20">
        <f>[22]Novembro!$F$9</f>
        <v>92</v>
      </c>
      <c r="G26" s="20">
        <f>[22]Novembro!$F$10</f>
        <v>89</v>
      </c>
      <c r="H26" s="20">
        <f>[22]Novembro!$F$11</f>
        <v>87</v>
      </c>
      <c r="I26" s="20">
        <f>[22]Novembro!$F$12</f>
        <v>89</v>
      </c>
      <c r="J26" s="20">
        <f>[22]Novembro!$F$13</f>
        <v>75</v>
      </c>
      <c r="K26" s="20">
        <f>[22]Novembro!$F$14</f>
        <v>71</v>
      </c>
      <c r="L26" s="20">
        <f>[22]Novembro!$F$15</f>
        <v>73</v>
      </c>
      <c r="M26" s="20">
        <f>[22]Novembro!$F$16</f>
        <v>92</v>
      </c>
      <c r="N26" s="20">
        <f>[22]Novembro!$F$17</f>
        <v>80</v>
      </c>
      <c r="O26" s="20">
        <f>[22]Novembro!$F$18</f>
        <v>81</v>
      </c>
      <c r="P26" s="20">
        <f>[22]Novembro!$F$19</f>
        <v>69</v>
      </c>
      <c r="Q26" s="20">
        <f>[22]Novembro!$F$20</f>
        <v>96</v>
      </c>
      <c r="R26" s="20">
        <f>[22]Novembro!$F$21</f>
        <v>95</v>
      </c>
      <c r="S26" s="20">
        <f>[22]Novembro!$F$22</f>
        <v>93</v>
      </c>
      <c r="T26" s="20">
        <f>[22]Novembro!$F$23</f>
        <v>80</v>
      </c>
      <c r="U26" s="20">
        <f>[22]Novembro!$F$24</f>
        <v>96</v>
      </c>
      <c r="V26" s="20">
        <f>[22]Novembro!$F$25</f>
        <v>95</v>
      </c>
      <c r="W26" s="20">
        <f>[22]Novembro!$F$26</f>
        <v>95</v>
      </c>
      <c r="X26" s="20">
        <f>[22]Novembro!$F$27</f>
        <v>92</v>
      </c>
      <c r="Y26" s="20">
        <f>[22]Novembro!$F$28</f>
        <v>70</v>
      </c>
      <c r="Z26" s="20">
        <f>[22]Novembro!$F$29</f>
        <v>78</v>
      </c>
      <c r="AA26" s="20">
        <f>[22]Novembro!$F$30</f>
        <v>89</v>
      </c>
      <c r="AB26" s="20">
        <f>[22]Novembro!$F$31</f>
        <v>91</v>
      </c>
      <c r="AC26" s="20">
        <f>[22]Novembro!$F$32</f>
        <v>90</v>
      </c>
      <c r="AD26" s="20">
        <f>[22]Novembro!$F$33</f>
        <v>93</v>
      </c>
      <c r="AE26" s="20">
        <f>[22]Novembro!$F$34</f>
        <v>91</v>
      </c>
      <c r="AF26" s="36">
        <f t="shared" si="1"/>
        <v>96</v>
      </c>
      <c r="AG26" s="37">
        <f t="shared" si="2"/>
        <v>87</v>
      </c>
    </row>
    <row r="27" spans="1:33" ht="17.100000000000001" customHeight="1" x14ac:dyDescent="0.2">
      <c r="A27" s="16" t="s">
        <v>17</v>
      </c>
      <c r="B27" s="20">
        <f>[23]Novembro!$F$5</f>
        <v>93</v>
      </c>
      <c r="C27" s="20">
        <f>[23]Novembro!$F$6</f>
        <v>96</v>
      </c>
      <c r="D27" s="20">
        <f>[23]Novembro!$F$7</f>
        <v>96</v>
      </c>
      <c r="E27" s="20">
        <f>[23]Novembro!$F$8</f>
        <v>97</v>
      </c>
      <c r="F27" s="20">
        <f>[23]Novembro!$F$9</f>
        <v>97</v>
      </c>
      <c r="G27" s="20">
        <f>[23]Novembro!$F$10</f>
        <v>95</v>
      </c>
      <c r="H27" s="20">
        <f>[23]Novembro!$F$11</f>
        <v>93</v>
      </c>
      <c r="I27" s="20">
        <f>[23]Novembro!$F$12</f>
        <v>93</v>
      </c>
      <c r="J27" s="20">
        <f>[23]Novembro!$F$13</f>
        <v>89</v>
      </c>
      <c r="K27" s="20">
        <f>[23]Novembro!$F$14</f>
        <v>84</v>
      </c>
      <c r="L27" s="20">
        <f>[23]Novembro!$F$15</f>
        <v>83</v>
      </c>
      <c r="M27" s="20">
        <f>[23]Novembro!$F$16</f>
        <v>92</v>
      </c>
      <c r="N27" s="20">
        <f>[23]Novembro!$F$17</f>
        <v>94</v>
      </c>
      <c r="O27" s="20">
        <f>[23]Novembro!$F$18</f>
        <v>78</v>
      </c>
      <c r="P27" s="20">
        <f>[23]Novembro!$F$19</f>
        <v>81</v>
      </c>
      <c r="Q27" s="20">
        <f>[23]Novembro!$F$20</f>
        <v>95</v>
      </c>
      <c r="R27" s="20">
        <f>[23]Novembro!$F$21</f>
        <v>93</v>
      </c>
      <c r="S27" s="20">
        <f>[23]Novembro!$F$22</f>
        <v>90</v>
      </c>
      <c r="T27" s="20">
        <f>[23]Novembro!$F$23</f>
        <v>92</v>
      </c>
      <c r="U27" s="20">
        <f>[23]Novembro!$F$24</f>
        <v>95</v>
      </c>
      <c r="V27" s="20">
        <f>[23]Novembro!$F$25</f>
        <v>96</v>
      </c>
      <c r="W27" s="20">
        <f>[23]Novembro!$F$26</f>
        <v>96</v>
      </c>
      <c r="X27" s="20">
        <f>[23]Novembro!$F$27</f>
        <v>95</v>
      </c>
      <c r="Y27" s="20">
        <f>[23]Novembro!$F$28</f>
        <v>89</v>
      </c>
      <c r="Z27" s="20">
        <f>[23]Novembro!$F$29</f>
        <v>95</v>
      </c>
      <c r="AA27" s="20">
        <f>[23]Novembro!$F$30</f>
        <v>94</v>
      </c>
      <c r="AB27" s="20">
        <f>[23]Novembro!$F$31</f>
        <v>94</v>
      </c>
      <c r="AC27" s="20">
        <f>[23]Novembro!$F$32</f>
        <v>93</v>
      </c>
      <c r="AD27" s="20">
        <f>[23]Novembro!$F$33</f>
        <v>95</v>
      </c>
      <c r="AE27" s="20">
        <f>[23]Novembro!$F$34</f>
        <v>95</v>
      </c>
      <c r="AF27" s="36">
        <f t="shared" si="1"/>
        <v>97</v>
      </c>
      <c r="AG27" s="37">
        <f t="shared" si="2"/>
        <v>92.266666666666666</v>
      </c>
    </row>
    <row r="28" spans="1:33" ht="17.100000000000001" customHeight="1" x14ac:dyDescent="0.2">
      <c r="A28" s="16" t="s">
        <v>18</v>
      </c>
      <c r="B28" s="20">
        <f>[24]Novembro!$F$5</f>
        <v>97</v>
      </c>
      <c r="C28" s="20">
        <f>[24]Novembro!$F$6</f>
        <v>97</v>
      </c>
      <c r="D28" s="20">
        <f>[24]Novembro!$F$7</f>
        <v>97</v>
      </c>
      <c r="E28" s="20">
        <f>[24]Novembro!$F$8</f>
        <v>94</v>
      </c>
      <c r="F28" s="20">
        <f>[24]Novembro!$F$9</f>
        <v>93</v>
      </c>
      <c r="G28" s="20">
        <f>[24]Novembro!$F$10</f>
        <v>93</v>
      </c>
      <c r="H28" s="20">
        <f>[24]Novembro!$F$11</f>
        <v>92</v>
      </c>
      <c r="I28" s="20">
        <f>[24]Novembro!$F$12</f>
        <v>94</v>
      </c>
      <c r="J28" s="20">
        <f>[24]Novembro!$F$13</f>
        <v>87</v>
      </c>
      <c r="K28" s="20">
        <f>[24]Novembro!$F$14</f>
        <v>90</v>
      </c>
      <c r="L28" s="20">
        <f>[24]Novembro!$F$15</f>
        <v>89</v>
      </c>
      <c r="M28" s="20">
        <f>[24]Novembro!$F$16</f>
        <v>95</v>
      </c>
      <c r="N28" s="20">
        <f>[24]Novembro!$F$17</f>
        <v>97</v>
      </c>
      <c r="O28" s="20">
        <f>[24]Novembro!$F$18</f>
        <v>87</v>
      </c>
      <c r="P28" s="20">
        <f>[24]Novembro!$F$19</f>
        <v>90</v>
      </c>
      <c r="Q28" s="20">
        <f>[24]Novembro!$F$20</f>
        <v>96</v>
      </c>
      <c r="R28" s="20">
        <f>[24]Novembro!$F$21</f>
        <v>97</v>
      </c>
      <c r="S28" s="20">
        <f>[24]Novembro!$F$22</f>
        <v>95</v>
      </c>
      <c r="T28" s="20">
        <f>[24]Novembro!$F$23</f>
        <v>92</v>
      </c>
      <c r="U28" s="20">
        <f>[24]Novembro!$F$24</f>
        <v>95</v>
      </c>
      <c r="V28" s="20">
        <f>[24]Novembro!$F$25</f>
        <v>97</v>
      </c>
      <c r="W28" s="20">
        <f>[24]Novembro!$F$26</f>
        <v>97</v>
      </c>
      <c r="X28" s="20">
        <f>[24]Novembro!$F$27</f>
        <v>97</v>
      </c>
      <c r="Y28" s="20">
        <f>[24]Novembro!$F$28</f>
        <v>96</v>
      </c>
      <c r="Z28" s="20">
        <f>[24]Novembro!$F$29</f>
        <v>96</v>
      </c>
      <c r="AA28" s="20">
        <f>[24]Novembro!$F$30</f>
        <v>97</v>
      </c>
      <c r="AB28" s="20">
        <f>[24]Novembro!$F$31</f>
        <v>93</v>
      </c>
      <c r="AC28" s="20">
        <f>[24]Novembro!$F$32</f>
        <v>95</v>
      </c>
      <c r="AD28" s="20">
        <f>[24]Novembro!$F$33</f>
        <v>85</v>
      </c>
      <c r="AE28" s="20">
        <f>[24]Novembro!$F$34</f>
        <v>95</v>
      </c>
      <c r="AF28" s="36">
        <f t="shared" si="1"/>
        <v>97</v>
      </c>
      <c r="AG28" s="37">
        <f t="shared" si="2"/>
        <v>93.833333333333329</v>
      </c>
    </row>
    <row r="29" spans="1:33" ht="17.100000000000001" customHeight="1" x14ac:dyDescent="0.2">
      <c r="A29" s="16" t="s">
        <v>19</v>
      </c>
      <c r="B29" s="20">
        <f>[25]Novembro!$F$5</f>
        <v>74</v>
      </c>
      <c r="C29" s="20">
        <f>[25]Novembro!$F$6</f>
        <v>93</v>
      </c>
      <c r="D29" s="20">
        <f>[25]Novembro!$F$7</f>
        <v>96</v>
      </c>
      <c r="E29" s="20">
        <f>[25]Novembro!$F$8</f>
        <v>90</v>
      </c>
      <c r="F29" s="20">
        <f>[25]Novembro!$F$9</f>
        <v>78</v>
      </c>
      <c r="G29" s="20">
        <f>[25]Novembro!$F$10</f>
        <v>79</v>
      </c>
      <c r="H29" s="20">
        <f>[25]Novembro!$F$11</f>
        <v>82</v>
      </c>
      <c r="I29" s="20">
        <f>[25]Novembro!$F$12</f>
        <v>82</v>
      </c>
      <c r="J29" s="20">
        <f>[25]Novembro!$F$13</f>
        <v>81</v>
      </c>
      <c r="K29" s="20">
        <f>[25]Novembro!$F$14</f>
        <v>79</v>
      </c>
      <c r="L29" s="20">
        <f>[25]Novembro!$F$15</f>
        <v>86</v>
      </c>
      <c r="M29" s="20">
        <f>[25]Novembro!$F$16</f>
        <v>94</v>
      </c>
      <c r="N29" s="20">
        <f>[25]Novembro!$F$17</f>
        <v>78</v>
      </c>
      <c r="O29" s="20">
        <f>[25]Novembro!$F$18</f>
        <v>74</v>
      </c>
      <c r="P29" s="20">
        <f>[25]Novembro!$F$19</f>
        <v>65</v>
      </c>
      <c r="Q29" s="20">
        <f>[25]Novembro!$F$20</f>
        <v>96</v>
      </c>
      <c r="R29" s="20">
        <f>[25]Novembro!$F$21</f>
        <v>92</v>
      </c>
      <c r="S29" s="20">
        <f>[25]Novembro!$F$22</f>
        <v>93</v>
      </c>
      <c r="T29" s="20">
        <f>[25]Novembro!$F$23</f>
        <v>84</v>
      </c>
      <c r="U29" s="20">
        <f>[25]Novembro!$F$24</f>
        <v>96</v>
      </c>
      <c r="V29" s="20">
        <f>[25]Novembro!$F$25</f>
        <v>96</v>
      </c>
      <c r="W29" s="20">
        <f>[25]Novembro!$F$26</f>
        <v>96</v>
      </c>
      <c r="X29" s="20">
        <f>[25]Novembro!$F$27</f>
        <v>92</v>
      </c>
      <c r="Y29" s="20">
        <f>[25]Novembro!$F$28</f>
        <v>84</v>
      </c>
      <c r="Z29" s="20">
        <f>[25]Novembro!$F$29</f>
        <v>88</v>
      </c>
      <c r="AA29" s="20">
        <f>[25]Novembro!$F$30</f>
        <v>89</v>
      </c>
      <c r="AB29" s="20">
        <f>[25]Novembro!$F$31</f>
        <v>85</v>
      </c>
      <c r="AC29" s="20">
        <f>[25]Novembro!$F$32</f>
        <v>88</v>
      </c>
      <c r="AD29" s="20">
        <f>[25]Novembro!$F$33</f>
        <v>95</v>
      </c>
      <c r="AE29" s="20">
        <f>[25]Novembro!$F$34</f>
        <v>95</v>
      </c>
      <c r="AF29" s="36">
        <f t="shared" si="1"/>
        <v>96</v>
      </c>
      <c r="AG29" s="37">
        <f t="shared" si="2"/>
        <v>86.666666666666671</v>
      </c>
    </row>
    <row r="30" spans="1:33" ht="17.100000000000001" customHeight="1" x14ac:dyDescent="0.2">
      <c r="A30" s="16" t="s">
        <v>31</v>
      </c>
      <c r="B30" s="20">
        <f>[26]Novembro!$F$5</f>
        <v>95</v>
      </c>
      <c r="C30" s="20">
        <f>[26]Novembro!$F$6</f>
        <v>93</v>
      </c>
      <c r="D30" s="20">
        <f>[26]Novembro!$F$7</f>
        <v>96</v>
      </c>
      <c r="E30" s="20">
        <f>[26]Novembro!$F$8</f>
        <v>91</v>
      </c>
      <c r="F30" s="20">
        <f>[26]Novembro!$F$9</f>
        <v>89</v>
      </c>
      <c r="G30" s="20">
        <f>[26]Novembro!$F$10</f>
        <v>86</v>
      </c>
      <c r="H30" s="20">
        <f>[26]Novembro!$F$11</f>
        <v>83</v>
      </c>
      <c r="I30" s="20">
        <f>[26]Novembro!$F$12</f>
        <v>81</v>
      </c>
      <c r="J30" s="20">
        <f>[26]Novembro!$F$13</f>
        <v>67</v>
      </c>
      <c r="K30" s="20">
        <f>[26]Novembro!$F$14</f>
        <v>72</v>
      </c>
      <c r="L30" s="20">
        <f>[26]Novembro!$F$15</f>
        <v>80</v>
      </c>
      <c r="M30" s="20">
        <f>[26]Novembro!$F$16</f>
        <v>93</v>
      </c>
      <c r="N30" s="20">
        <f>[26]Novembro!$F$17</f>
        <v>90</v>
      </c>
      <c r="O30" s="20">
        <f>[26]Novembro!$F$18</f>
        <v>73</v>
      </c>
      <c r="P30" s="20">
        <f>[26]Novembro!$F$19</f>
        <v>68</v>
      </c>
      <c r="Q30" s="20">
        <f>[26]Novembro!$F$20</f>
        <v>92</v>
      </c>
      <c r="R30" s="20">
        <f>[26]Novembro!$F$21</f>
        <v>94</v>
      </c>
      <c r="S30" s="20">
        <f>[26]Novembro!$F$22</f>
        <v>93</v>
      </c>
      <c r="T30" s="20">
        <f>[26]Novembro!$F$23</f>
        <v>86</v>
      </c>
      <c r="U30" s="20">
        <f>[26]Novembro!$F$24</f>
        <v>94</v>
      </c>
      <c r="V30" s="20">
        <f>[26]Novembro!$F$25</f>
        <v>94</v>
      </c>
      <c r="W30" s="20">
        <f>[26]Novembro!$F$26</f>
        <v>96</v>
      </c>
      <c r="X30" s="20">
        <f>[26]Novembro!$F$27</f>
        <v>92</v>
      </c>
      <c r="Y30" s="20">
        <f>[26]Novembro!$F$28</f>
        <v>90</v>
      </c>
      <c r="Z30" s="20">
        <f>[26]Novembro!$F$29</f>
        <v>91</v>
      </c>
      <c r="AA30" s="20">
        <f>[26]Novembro!$F$30</f>
        <v>90</v>
      </c>
      <c r="AB30" s="20">
        <f>[26]Novembro!$F$31</f>
        <v>80</v>
      </c>
      <c r="AC30" s="20">
        <f>[26]Novembro!$F$32</f>
        <v>85</v>
      </c>
      <c r="AD30" s="20">
        <f>[26]Novembro!$F$33</f>
        <v>83</v>
      </c>
      <c r="AE30" s="20">
        <f>[26]Novembro!$F$34</f>
        <v>91</v>
      </c>
      <c r="AF30" s="36">
        <f t="shared" si="1"/>
        <v>96</v>
      </c>
      <c r="AG30" s="37">
        <f t="shared" si="2"/>
        <v>86.933333333333337</v>
      </c>
    </row>
    <row r="31" spans="1:33" ht="17.100000000000001" customHeight="1" x14ac:dyDescent="0.2">
      <c r="A31" s="16" t="s">
        <v>51</v>
      </c>
      <c r="B31" s="20">
        <f>[27]Novembro!$F$5</f>
        <v>93</v>
      </c>
      <c r="C31" s="20">
        <f>[27]Novembro!$F$6</f>
        <v>95</v>
      </c>
      <c r="D31" s="20">
        <f>[27]Novembro!$F$7</f>
        <v>96</v>
      </c>
      <c r="E31" s="20">
        <f>[27]Novembro!$F$8</f>
        <v>97</v>
      </c>
      <c r="F31" s="20">
        <f>[27]Novembro!$F$9</f>
        <v>97</v>
      </c>
      <c r="G31" s="20">
        <f>[27]Novembro!$F$10</f>
        <v>93</v>
      </c>
      <c r="H31" s="20">
        <f>[27]Novembro!$F$11</f>
        <v>91</v>
      </c>
      <c r="I31" s="20">
        <f>[27]Novembro!$F$12</f>
        <v>89</v>
      </c>
      <c r="J31" s="20">
        <f>[27]Novembro!$F$13</f>
        <v>86</v>
      </c>
      <c r="K31" s="20">
        <f>[27]Novembro!$F$14</f>
        <v>80</v>
      </c>
      <c r="L31" s="20">
        <f>[27]Novembro!$F$15</f>
        <v>95</v>
      </c>
      <c r="M31" s="20">
        <f>[27]Novembro!$F$16</f>
        <v>96</v>
      </c>
      <c r="N31" s="20">
        <f>[27]Novembro!$F$17</f>
        <v>95</v>
      </c>
      <c r="O31" s="20">
        <f>[27]Novembro!$F$18</f>
        <v>87</v>
      </c>
      <c r="P31" s="20">
        <f>[27]Novembro!$F$19</f>
        <v>90</v>
      </c>
      <c r="Q31" s="20">
        <f>[27]Novembro!$F$20</f>
        <v>93</v>
      </c>
      <c r="R31" s="20">
        <f>[27]Novembro!$F$21</f>
        <v>96</v>
      </c>
      <c r="S31" s="20">
        <f>[27]Novembro!$F$22</f>
        <v>88</v>
      </c>
      <c r="T31" s="20">
        <f>[27]Novembro!$F$23</f>
        <v>83</v>
      </c>
      <c r="U31" s="20">
        <f>[27]Novembro!$F$24</f>
        <v>93</v>
      </c>
      <c r="V31" s="20">
        <f>[27]Novembro!$F$25</f>
        <v>95</v>
      </c>
      <c r="W31" s="20">
        <f>[27]Novembro!$F$26</f>
        <v>94</v>
      </c>
      <c r="X31" s="20">
        <f>[27]Novembro!$F$27</f>
        <v>92</v>
      </c>
      <c r="Y31" s="20">
        <f>[27]Novembro!$F$28</f>
        <v>96</v>
      </c>
      <c r="Z31" s="20">
        <f>[27]Novembro!$F$29</f>
        <v>95</v>
      </c>
      <c r="AA31" s="20">
        <f>[27]Novembro!$F$30</f>
        <v>95</v>
      </c>
      <c r="AB31" s="20">
        <f>[27]Novembro!$F$31</f>
        <v>92</v>
      </c>
      <c r="AC31" s="20">
        <f>[27]Novembro!$F$32</f>
        <v>87</v>
      </c>
      <c r="AD31" s="20">
        <f>[27]Novembro!$F$33</f>
        <v>96</v>
      </c>
      <c r="AE31" s="20">
        <f>[27]Novembro!$F$34</f>
        <v>92</v>
      </c>
      <c r="AF31" s="36">
        <f t="shared" ref="AF31" si="5">MAX(B31:AE31)</f>
        <v>97</v>
      </c>
      <c r="AG31" s="37">
        <f t="shared" ref="AG31" si="6">AVERAGE(B31:AE31)</f>
        <v>92.233333333333334</v>
      </c>
    </row>
    <row r="32" spans="1:33" ht="17.100000000000001" customHeight="1" x14ac:dyDescent="0.2">
      <c r="A32" s="16" t="s">
        <v>20</v>
      </c>
      <c r="B32" s="20">
        <f>[28]Novembro!$F$5</f>
        <v>82</v>
      </c>
      <c r="C32" s="20">
        <f>[28]Novembro!$F$6</f>
        <v>78</v>
      </c>
      <c r="D32" s="20">
        <f>[28]Novembro!$F$7</f>
        <v>96</v>
      </c>
      <c r="E32" s="20">
        <f>[28]Novembro!$F$8</f>
        <v>93</v>
      </c>
      <c r="F32" s="20">
        <f>[28]Novembro!$F$9</f>
        <v>87</v>
      </c>
      <c r="G32" s="20">
        <f>[28]Novembro!$F$10</f>
        <v>80</v>
      </c>
      <c r="H32" s="20">
        <f>[28]Novembro!$F$11</f>
        <v>89</v>
      </c>
      <c r="I32" s="20">
        <f>[28]Novembro!$F$12</f>
        <v>87</v>
      </c>
      <c r="J32" s="20">
        <f>[28]Novembro!$F$13</f>
        <v>79</v>
      </c>
      <c r="K32" s="20">
        <f>[28]Novembro!$F$14</f>
        <v>70</v>
      </c>
      <c r="L32" s="20">
        <f>[28]Novembro!$F$15</f>
        <v>90</v>
      </c>
      <c r="M32" s="20">
        <f>[28]Novembro!$F$16</f>
        <v>87</v>
      </c>
      <c r="N32" s="20">
        <f>[28]Novembro!$F$17</f>
        <v>76</v>
      </c>
      <c r="O32" s="20">
        <f>[28]Novembro!$F$18</f>
        <v>58</v>
      </c>
      <c r="P32" s="20">
        <f>[28]Novembro!$F$19</f>
        <v>71</v>
      </c>
      <c r="Q32" s="20">
        <f>[28]Novembro!$F$20</f>
        <v>73</v>
      </c>
      <c r="R32" s="20">
        <f>[28]Novembro!$F$21</f>
        <v>89</v>
      </c>
      <c r="S32" s="20">
        <f>[28]Novembro!$F$22</f>
        <v>84</v>
      </c>
      <c r="T32" s="20">
        <f>[28]Novembro!$F$23</f>
        <v>80</v>
      </c>
      <c r="U32" s="20">
        <f>[28]Novembro!$F$24</f>
        <v>91</v>
      </c>
      <c r="V32" s="20">
        <f>[28]Novembro!$F$25</f>
        <v>89</v>
      </c>
      <c r="W32" s="20">
        <f>[28]Novembro!$F$26</f>
        <v>94</v>
      </c>
      <c r="X32" s="20">
        <f>[28]Novembro!$F$27</f>
        <v>92</v>
      </c>
      <c r="Y32" s="20">
        <f>[28]Novembro!$F$28</f>
        <v>93</v>
      </c>
      <c r="Z32" s="20">
        <f>[28]Novembro!$F$29</f>
        <v>91</v>
      </c>
      <c r="AA32" s="20">
        <f>[28]Novembro!$F$30</f>
        <v>94</v>
      </c>
      <c r="AB32" s="20">
        <f>[28]Novembro!$F$31</f>
        <v>84</v>
      </c>
      <c r="AC32" s="20">
        <f>[28]Novembro!$F$32</f>
        <v>79</v>
      </c>
      <c r="AD32" s="20">
        <f>[28]Novembro!$F$33</f>
        <v>83</v>
      </c>
      <c r="AE32" s="20">
        <f>[28]Novembro!$F$34</f>
        <v>87</v>
      </c>
      <c r="AF32" s="36">
        <f>MAX(B32:AE32)</f>
        <v>96</v>
      </c>
      <c r="AG32" s="37">
        <f>AVERAGE(B32:AE32)</f>
        <v>84.2</v>
      </c>
    </row>
    <row r="33" spans="1:34" s="5" customFormat="1" ht="17.100000000000001" customHeight="1" x14ac:dyDescent="0.2">
      <c r="A33" s="38" t="s">
        <v>33</v>
      </c>
      <c r="B33" s="32">
        <f t="shared" ref="B33:AF33" si="7">MAX(B5:B32)</f>
        <v>100</v>
      </c>
      <c r="C33" s="32">
        <f t="shared" si="7"/>
        <v>97</v>
      </c>
      <c r="D33" s="32">
        <f t="shared" si="7"/>
        <v>100</v>
      </c>
      <c r="E33" s="32">
        <f t="shared" si="7"/>
        <v>98</v>
      </c>
      <c r="F33" s="32">
        <f t="shared" si="7"/>
        <v>100</v>
      </c>
      <c r="G33" s="32">
        <f t="shared" si="7"/>
        <v>97</v>
      </c>
      <c r="H33" s="32">
        <f t="shared" si="7"/>
        <v>95</v>
      </c>
      <c r="I33" s="32">
        <f t="shared" si="7"/>
        <v>100</v>
      </c>
      <c r="J33" s="32">
        <f t="shared" si="7"/>
        <v>97</v>
      </c>
      <c r="K33" s="32">
        <f t="shared" si="7"/>
        <v>98</v>
      </c>
      <c r="L33" s="32">
        <f t="shared" si="7"/>
        <v>95</v>
      </c>
      <c r="M33" s="32">
        <f t="shared" si="7"/>
        <v>98</v>
      </c>
      <c r="N33" s="32">
        <f t="shared" si="7"/>
        <v>98</v>
      </c>
      <c r="O33" s="32">
        <f t="shared" si="7"/>
        <v>93</v>
      </c>
      <c r="P33" s="32">
        <f t="shared" si="7"/>
        <v>93</v>
      </c>
      <c r="Q33" s="32">
        <f t="shared" si="7"/>
        <v>100</v>
      </c>
      <c r="R33" s="32">
        <f t="shared" si="7"/>
        <v>99</v>
      </c>
      <c r="S33" s="32">
        <f t="shared" si="7"/>
        <v>100</v>
      </c>
      <c r="T33" s="32">
        <f t="shared" si="7"/>
        <v>99</v>
      </c>
      <c r="U33" s="32">
        <f t="shared" si="7"/>
        <v>100</v>
      </c>
      <c r="V33" s="32">
        <f t="shared" si="7"/>
        <v>100</v>
      </c>
      <c r="W33" s="32">
        <f t="shared" si="7"/>
        <v>100</v>
      </c>
      <c r="X33" s="32">
        <f t="shared" si="7"/>
        <v>99</v>
      </c>
      <c r="Y33" s="32">
        <f t="shared" si="7"/>
        <v>97</v>
      </c>
      <c r="Z33" s="32">
        <f t="shared" si="7"/>
        <v>100</v>
      </c>
      <c r="AA33" s="32">
        <f t="shared" si="7"/>
        <v>100</v>
      </c>
      <c r="AB33" s="32">
        <f t="shared" si="7"/>
        <v>99</v>
      </c>
      <c r="AC33" s="32">
        <f t="shared" si="7"/>
        <v>98</v>
      </c>
      <c r="AD33" s="32">
        <f t="shared" si="7"/>
        <v>97</v>
      </c>
      <c r="AE33" s="32">
        <f t="shared" si="7"/>
        <v>100</v>
      </c>
      <c r="AF33" s="36">
        <f t="shared" si="7"/>
        <v>100</v>
      </c>
      <c r="AG33" s="53">
        <f>AVERAGE(AG5:AG32)</f>
        <v>88.989244663382578</v>
      </c>
      <c r="AH33" s="8"/>
    </row>
    <row r="35" spans="1:34" x14ac:dyDescent="0.2">
      <c r="D35" s="46"/>
      <c r="E35" s="46" t="s">
        <v>55</v>
      </c>
      <c r="F35" s="46"/>
      <c r="G35" s="46"/>
      <c r="H35" s="46"/>
      <c r="N35" s="2" t="s">
        <v>56</v>
      </c>
      <c r="Y35" s="2" t="s">
        <v>58</v>
      </c>
    </row>
    <row r="36" spans="1:34" x14ac:dyDescent="0.2">
      <c r="K36" s="47"/>
      <c r="L36" s="47"/>
      <c r="M36" s="47"/>
      <c r="N36" s="47" t="s">
        <v>57</v>
      </c>
      <c r="O36" s="47"/>
      <c r="P36" s="47"/>
      <c r="Y36" s="47" t="s">
        <v>59</v>
      </c>
      <c r="Z36" s="47"/>
      <c r="AA36" s="47"/>
    </row>
    <row r="39" spans="1:34" x14ac:dyDescent="0.2">
      <c r="T39" s="2" t="s">
        <v>52</v>
      </c>
    </row>
  </sheetData>
  <mergeCells count="33">
    <mergeCell ref="L3:L4"/>
    <mergeCell ref="K3:K4"/>
    <mergeCell ref="V3:V4"/>
    <mergeCell ref="N3:N4"/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S3:S4"/>
    <mergeCell ref="A2:A4"/>
    <mergeCell ref="M3:M4"/>
    <mergeCell ref="Z3:Z4"/>
    <mergeCell ref="I3:I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workbookViewId="0">
      <selection activeCell="B2" sqref="B2:AG2"/>
    </sheetView>
  </sheetViews>
  <sheetFormatPr defaultRowHeight="12.75" x14ac:dyDescent="0.2"/>
  <cols>
    <col min="1" max="1" width="19.140625" style="2" bestFit="1" customWidth="1"/>
    <col min="2" max="25" width="5.42578125" style="2" bestFit="1" customWidth="1"/>
    <col min="26" max="26" width="6.42578125" style="2" bestFit="1" customWidth="1"/>
    <col min="27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x14ac:dyDescent="0.2">
      <c r="A1" s="55" t="s">
        <v>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33" s="4" customFormat="1" ht="20.100000000000001" customHeight="1" x14ac:dyDescent="0.2">
      <c r="A2" s="56" t="s">
        <v>21</v>
      </c>
      <c r="B2" s="54" t="s">
        <v>60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1:33" s="5" customFormat="1" ht="20.100000000000001" customHeight="1" x14ac:dyDescent="0.2">
      <c r="A3" s="56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34" t="s">
        <v>42</v>
      </c>
      <c r="AG3" s="39" t="s">
        <v>40</v>
      </c>
    </row>
    <row r="4" spans="1:33" s="5" customFormat="1" ht="20.100000000000001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34" t="s">
        <v>39</v>
      </c>
      <c r="AG4" s="39" t="s">
        <v>39</v>
      </c>
    </row>
    <row r="5" spans="1:33" s="5" customFormat="1" ht="20.100000000000001" customHeight="1" x14ac:dyDescent="0.2">
      <c r="A5" s="16" t="s">
        <v>47</v>
      </c>
      <c r="B5" s="25">
        <f>[1]Novembro!$G$5</f>
        <v>35</v>
      </c>
      <c r="C5" s="25">
        <f>[1]Novembro!$G$6</f>
        <v>46</v>
      </c>
      <c r="D5" s="25">
        <f>[1]Novembro!$G$7</f>
        <v>42</v>
      </c>
      <c r="E5" s="25">
        <f>[1]Novembro!$G$8</f>
        <v>46</v>
      </c>
      <c r="F5" s="25">
        <f>[1]Novembro!$G$9</f>
        <v>53</v>
      </c>
      <c r="G5" s="25">
        <f>[1]Novembro!$G$10</f>
        <v>38</v>
      </c>
      <c r="H5" s="25">
        <f>[1]Novembro!$G$11</f>
        <v>41</v>
      </c>
      <c r="I5" s="25">
        <f>[1]Novembro!$G$12</f>
        <v>29</v>
      </c>
      <c r="J5" s="25">
        <f>[1]Novembro!$G$13</f>
        <v>25</v>
      </c>
      <c r="K5" s="25">
        <f>[1]Novembro!$G$14</f>
        <v>28</v>
      </c>
      <c r="L5" s="25">
        <f>[1]Novembro!$G$15</f>
        <v>28</v>
      </c>
      <c r="M5" s="25">
        <f>[1]Novembro!$G$16</f>
        <v>52</v>
      </c>
      <c r="N5" s="25">
        <f>[1]Novembro!$G$17</f>
        <v>28</v>
      </c>
      <c r="O5" s="25">
        <f>[1]Novembro!$G$18</f>
        <v>32</v>
      </c>
      <c r="P5" s="25">
        <f>[1]Novembro!$G$19</f>
        <v>26</v>
      </c>
      <c r="Q5" s="25">
        <f>[1]Novembro!$G$20</f>
        <v>55</v>
      </c>
      <c r="R5" s="25">
        <f>[1]Novembro!$G$21</f>
        <v>40</v>
      </c>
      <c r="S5" s="25">
        <f>[1]Novembro!$G$22</f>
        <v>34</v>
      </c>
      <c r="T5" s="25">
        <f>[1]Novembro!$G$23</f>
        <v>36</v>
      </c>
      <c r="U5" s="25">
        <f>[1]Novembro!$G$24</f>
        <v>36</v>
      </c>
      <c r="V5" s="25">
        <f>[1]Novembro!$G$25</f>
        <v>42</v>
      </c>
      <c r="W5" s="25">
        <f>[1]Novembro!$G$26</f>
        <v>43</v>
      </c>
      <c r="X5" s="25">
        <f>[1]Novembro!$G$27</f>
        <v>43</v>
      </c>
      <c r="Y5" s="25">
        <f>[1]Novembro!$G$28</f>
        <v>40</v>
      </c>
      <c r="Z5" s="25">
        <f>[1]Novembro!$G$29</f>
        <v>35</v>
      </c>
      <c r="AA5" s="25">
        <f>[1]Novembro!$G$30</f>
        <v>29</v>
      </c>
      <c r="AB5" s="25">
        <f>[1]Novembro!$G$31</f>
        <v>25</v>
      </c>
      <c r="AC5" s="25">
        <f>[1]Novembro!$G$32</f>
        <v>18</v>
      </c>
      <c r="AD5" s="25">
        <f>[1]Novembro!$G$33</f>
        <v>20</v>
      </c>
      <c r="AE5" s="25">
        <f>[1]Novembro!$G$34</f>
        <v>37</v>
      </c>
      <c r="AF5" s="35">
        <f t="shared" ref="AF5:AF13" si="1">MIN(B5:AE5)</f>
        <v>18</v>
      </c>
      <c r="AG5" s="40">
        <f t="shared" ref="AG5:AG13" si="2">AVERAGE(B5:AE5)</f>
        <v>36.06666666666667</v>
      </c>
    </row>
    <row r="6" spans="1:33" ht="17.100000000000001" customHeight="1" x14ac:dyDescent="0.2">
      <c r="A6" s="16" t="s">
        <v>0</v>
      </c>
      <c r="B6" s="18">
        <f>[2]Novembro!$G$5</f>
        <v>44</v>
      </c>
      <c r="C6" s="18">
        <f>[2]Novembro!$G$6</f>
        <v>53</v>
      </c>
      <c r="D6" s="18">
        <f>[2]Novembro!$G$7</f>
        <v>78</v>
      </c>
      <c r="E6" s="18">
        <f>[2]Novembro!$G$8</f>
        <v>36</v>
      </c>
      <c r="F6" s="18">
        <f>[2]Novembro!$G$9</f>
        <v>31</v>
      </c>
      <c r="G6" s="18">
        <f>[2]Novembro!$G$10</f>
        <v>41</v>
      </c>
      <c r="H6" s="18">
        <f>[2]Novembro!$G$11</f>
        <v>42</v>
      </c>
      <c r="I6" s="18">
        <f>[2]Novembro!$G$12</f>
        <v>36</v>
      </c>
      <c r="J6" s="18">
        <f>[2]Novembro!$G$13</f>
        <v>30</v>
      </c>
      <c r="K6" s="18">
        <f>[2]Novembro!$G$14</f>
        <v>30</v>
      </c>
      <c r="L6" s="18">
        <f>[2]Novembro!$G$15</f>
        <v>38</v>
      </c>
      <c r="M6" s="18">
        <f>[2]Novembro!$G$16</f>
        <v>25</v>
      </c>
      <c r="N6" s="18">
        <f>[2]Novembro!$G$17</f>
        <v>21</v>
      </c>
      <c r="O6" s="18">
        <f>[2]Novembro!$G$18</f>
        <v>33</v>
      </c>
      <c r="P6" s="18">
        <f>[2]Novembro!$G$19</f>
        <v>25</v>
      </c>
      <c r="Q6" s="18">
        <f>[2]Novembro!$G$20</f>
        <v>50</v>
      </c>
      <c r="R6" s="18">
        <f>[2]Novembro!$G$21</f>
        <v>46</v>
      </c>
      <c r="S6" s="18">
        <f>[2]Novembro!$G$22</f>
        <v>40</v>
      </c>
      <c r="T6" s="18">
        <f>[2]Novembro!$G$23</f>
        <v>42</v>
      </c>
      <c r="U6" s="18">
        <f>[2]Novembro!$G$24</f>
        <v>57</v>
      </c>
      <c r="V6" s="18">
        <f>[2]Novembro!$G$25</f>
        <v>69</v>
      </c>
      <c r="W6" s="18">
        <f>[2]Novembro!$G$26</f>
        <v>37</v>
      </c>
      <c r="X6" s="18">
        <f>[2]Novembro!$G$27</f>
        <v>51</v>
      </c>
      <c r="Y6" s="18">
        <f>[2]Novembro!$G$28</f>
        <v>43</v>
      </c>
      <c r="Z6" s="18">
        <f>[2]Novembro!$G$29</f>
        <v>44</v>
      </c>
      <c r="AA6" s="18">
        <f>[2]Novembro!$G$30</f>
        <v>39</v>
      </c>
      <c r="AB6" s="18">
        <f>[2]Novembro!$G$31</f>
        <v>31</v>
      </c>
      <c r="AC6" s="18">
        <f>[2]Novembro!$G$32</f>
        <v>34</v>
      </c>
      <c r="AD6" s="18">
        <f>[2]Novembro!$G$33</f>
        <v>43</v>
      </c>
      <c r="AE6" s="18">
        <f>[2]Novembro!$G$34</f>
        <v>49</v>
      </c>
      <c r="AF6" s="41">
        <f t="shared" si="1"/>
        <v>21</v>
      </c>
      <c r="AG6" s="37">
        <f t="shared" si="2"/>
        <v>41.266666666666666</v>
      </c>
    </row>
    <row r="7" spans="1:33" ht="17.100000000000001" customHeight="1" x14ac:dyDescent="0.2">
      <c r="A7" s="16" t="s">
        <v>1</v>
      </c>
      <c r="B7" s="18">
        <f>[3]Novembro!$G$5</f>
        <v>46</v>
      </c>
      <c r="C7" s="18">
        <f>[3]Novembro!$G$6</f>
        <v>49</v>
      </c>
      <c r="D7" s="18">
        <f>[3]Novembro!$G$7</f>
        <v>55</v>
      </c>
      <c r="E7" s="18">
        <f>[3]Novembro!$G$8</f>
        <v>33</v>
      </c>
      <c r="F7" s="18">
        <f>[3]Novembro!$G$9</f>
        <v>29</v>
      </c>
      <c r="G7" s="18">
        <f>[3]Novembro!$G$10</f>
        <v>36</v>
      </c>
      <c r="H7" s="18">
        <f>[3]Novembro!$G$11</f>
        <v>55</v>
      </c>
      <c r="I7" s="18">
        <f>[3]Novembro!$G$12</f>
        <v>34</v>
      </c>
      <c r="J7" s="18">
        <f>[3]Novembro!$G$13</f>
        <v>37</v>
      </c>
      <c r="K7" s="18">
        <f>[3]Novembro!$G$14</f>
        <v>33</v>
      </c>
      <c r="L7" s="18">
        <f>[3]Novembro!$G$15</f>
        <v>33</v>
      </c>
      <c r="M7" s="18">
        <f>[3]Novembro!$G$16</f>
        <v>33</v>
      </c>
      <c r="N7" s="18">
        <f>[3]Novembro!$G$17</f>
        <v>29</v>
      </c>
      <c r="O7" s="18">
        <f>[3]Novembro!$G$18</f>
        <v>29</v>
      </c>
      <c r="P7" s="18">
        <f>[3]Novembro!$G$19</f>
        <v>31</v>
      </c>
      <c r="Q7" s="18">
        <f>[3]Novembro!$G$20</f>
        <v>52</v>
      </c>
      <c r="R7" s="18">
        <f>[3]Novembro!$G$21</f>
        <v>44</v>
      </c>
      <c r="S7" s="18">
        <f>[3]Novembro!$G$22</f>
        <v>38</v>
      </c>
      <c r="T7" s="18">
        <f>[3]Novembro!$G$23</f>
        <v>40</v>
      </c>
      <c r="U7" s="18">
        <f>[3]Novembro!$G$24</f>
        <v>60</v>
      </c>
      <c r="V7" s="18">
        <f>[3]Novembro!$G$25</f>
        <v>51</v>
      </c>
      <c r="W7" s="18">
        <f>[3]Novembro!$G$26</f>
        <v>35</v>
      </c>
      <c r="X7" s="18">
        <f>[3]Novembro!$G$27</f>
        <v>40</v>
      </c>
      <c r="Y7" s="18">
        <f>[3]Novembro!$G$28</f>
        <v>43</v>
      </c>
      <c r="Z7" s="18">
        <f>[3]Novembro!$G$29</f>
        <v>40</v>
      </c>
      <c r="AA7" s="18">
        <f>[3]Novembro!$G$30</f>
        <v>43</v>
      </c>
      <c r="AB7" s="18">
        <f>[3]Novembro!$G$31</f>
        <v>34</v>
      </c>
      <c r="AC7" s="18">
        <f>[3]Novembro!$G$32</f>
        <v>32</v>
      </c>
      <c r="AD7" s="18">
        <f>[3]Novembro!$G$33</f>
        <v>31</v>
      </c>
      <c r="AE7" s="18">
        <f>[3]Novembro!$G$34</f>
        <v>38</v>
      </c>
      <c r="AF7" s="41">
        <f t="shared" si="1"/>
        <v>29</v>
      </c>
      <c r="AG7" s="37">
        <f t="shared" si="2"/>
        <v>39.43333333333333</v>
      </c>
    </row>
    <row r="8" spans="1:33" ht="17.100000000000001" customHeight="1" x14ac:dyDescent="0.2">
      <c r="A8" s="16" t="s">
        <v>53</v>
      </c>
      <c r="B8" s="18">
        <f>[4]Novembro!$G$5</f>
        <v>40</v>
      </c>
      <c r="C8" s="18">
        <f>[4]Novembro!$G$6</f>
        <v>42</v>
      </c>
      <c r="D8" s="18">
        <f>[4]Novembro!$G$7</f>
        <v>52</v>
      </c>
      <c r="E8" s="18">
        <f>[4]Novembro!$G$8</f>
        <v>29</v>
      </c>
      <c r="F8" s="18">
        <f>[4]Novembro!$G$9</f>
        <v>45</v>
      </c>
      <c r="G8" s="18">
        <f>[4]Novembro!$G$10</f>
        <v>48</v>
      </c>
      <c r="H8" s="18">
        <f>[4]Novembro!$G$11</f>
        <v>44</v>
      </c>
      <c r="I8" s="18">
        <f>[4]Novembro!$G$12</f>
        <v>39</v>
      </c>
      <c r="J8" s="18">
        <f>[4]Novembro!$G$13</f>
        <v>30</v>
      </c>
      <c r="K8" s="18">
        <f>[4]Novembro!$G$14</f>
        <v>32</v>
      </c>
      <c r="L8" s="18">
        <f>[4]Novembro!$G$15</f>
        <v>27</v>
      </c>
      <c r="M8" s="18">
        <f>[4]Novembro!$G$16</f>
        <v>48</v>
      </c>
      <c r="N8" s="18">
        <f>[4]Novembro!$G$17</f>
        <v>29</v>
      </c>
      <c r="O8" s="18">
        <f>[4]Novembro!$G$18</f>
        <v>36</v>
      </c>
      <c r="P8" s="18">
        <f>[4]Novembro!$G$19</f>
        <v>33</v>
      </c>
      <c r="Q8" s="18">
        <f>[4]Novembro!$G$20</f>
        <v>48</v>
      </c>
      <c r="R8" s="18">
        <f>[4]Novembro!$G$21</f>
        <v>41</v>
      </c>
      <c r="S8" s="18">
        <f>[4]Novembro!$G$22</f>
        <v>45</v>
      </c>
      <c r="T8" s="18">
        <f>[4]Novembro!$G$23</f>
        <v>30</v>
      </c>
      <c r="U8" s="18">
        <f>[4]Novembro!$G$24</f>
        <v>65</v>
      </c>
      <c r="V8" s="18">
        <f>[4]Novembro!$G$25</f>
        <v>51</v>
      </c>
      <c r="W8" s="18">
        <f>[4]Novembro!$G$26</f>
        <v>67</v>
      </c>
      <c r="X8" s="18">
        <f>[4]Novembro!$G$27</f>
        <v>54</v>
      </c>
      <c r="Y8" s="18">
        <f>[4]Novembro!$G$28</f>
        <v>50</v>
      </c>
      <c r="Z8" s="18">
        <f>[4]Novembro!$G$29</f>
        <v>48</v>
      </c>
      <c r="AA8" s="18">
        <f>[4]Novembro!$G$30</f>
        <v>33</v>
      </c>
      <c r="AB8" s="18">
        <f>[4]Novembro!$G$31</f>
        <v>34</v>
      </c>
      <c r="AC8" s="18">
        <f>[4]Novembro!$G$32</f>
        <v>29</v>
      </c>
      <c r="AD8" s="18">
        <f>[4]Novembro!$G$33</f>
        <v>30</v>
      </c>
      <c r="AE8" s="18">
        <f>[4]Novembro!$G$34</f>
        <v>43</v>
      </c>
      <c r="AF8" s="41">
        <f t="shared" ref="AF8" si="3">MIN(B8:AE8)</f>
        <v>27</v>
      </c>
      <c r="AG8" s="37">
        <f t="shared" ref="AG8" si="4">AVERAGE(B8:AE8)</f>
        <v>41.4</v>
      </c>
    </row>
    <row r="9" spans="1:33" ht="17.100000000000001" customHeight="1" x14ac:dyDescent="0.2">
      <c r="A9" s="16" t="s">
        <v>48</v>
      </c>
      <c r="B9" s="18">
        <f>[5]Novembro!$G$5</f>
        <v>48</v>
      </c>
      <c r="C9" s="18">
        <f>[5]Novembro!$G$6</f>
        <v>52</v>
      </c>
      <c r="D9" s="18">
        <f>[5]Novembro!$G$7</f>
        <v>74</v>
      </c>
      <c r="E9" s="18">
        <f>[5]Novembro!$G$8</f>
        <v>39</v>
      </c>
      <c r="F9" s="18">
        <f>[5]Novembro!$G$9</f>
        <v>39</v>
      </c>
      <c r="G9" s="18">
        <f>[5]Novembro!$G$10</f>
        <v>37</v>
      </c>
      <c r="H9" s="18">
        <f>[5]Novembro!$G$11</f>
        <v>38</v>
      </c>
      <c r="I9" s="18">
        <f>[5]Novembro!$G$12</f>
        <v>32</v>
      </c>
      <c r="J9" s="18">
        <f>[5]Novembro!$G$13</f>
        <v>38</v>
      </c>
      <c r="K9" s="18">
        <f>[5]Novembro!$G$14</f>
        <v>31</v>
      </c>
      <c r="L9" s="18">
        <f>[5]Novembro!$G$15</f>
        <v>39</v>
      </c>
      <c r="M9" s="18">
        <f>[5]Novembro!$G$16</f>
        <v>30</v>
      </c>
      <c r="N9" s="18">
        <f>[5]Novembro!$G$17</f>
        <v>23</v>
      </c>
      <c r="O9" s="18">
        <f>[5]Novembro!$G$18</f>
        <v>31</v>
      </c>
      <c r="P9" s="18">
        <f>[5]Novembro!$G$19</f>
        <v>32</v>
      </c>
      <c r="Q9" s="18">
        <f>[5]Novembro!$G$20</f>
        <v>56</v>
      </c>
      <c r="R9" s="18">
        <f>[5]Novembro!$G$21</f>
        <v>50</v>
      </c>
      <c r="S9" s="18">
        <f>[5]Novembro!$G$22</f>
        <v>41</v>
      </c>
      <c r="T9" s="18">
        <f>[5]Novembro!$G$23</f>
        <v>41</v>
      </c>
      <c r="U9" s="18">
        <f>[5]Novembro!$G$24</f>
        <v>60</v>
      </c>
      <c r="V9" s="18">
        <f>[5]Novembro!$G$25</f>
        <v>64</v>
      </c>
      <c r="W9" s="18">
        <f>[5]Novembro!$G$26</f>
        <v>34</v>
      </c>
      <c r="X9" s="18">
        <f>[5]Novembro!$G$27</f>
        <v>38</v>
      </c>
      <c r="Y9" s="18">
        <f>[5]Novembro!$G$28</f>
        <v>40</v>
      </c>
      <c r="Z9" s="18">
        <f>[5]Novembro!$G$29</f>
        <v>41</v>
      </c>
      <c r="AA9" s="18">
        <f>[5]Novembro!$G$30</f>
        <v>35</v>
      </c>
      <c r="AB9" s="18">
        <f>[5]Novembro!$G$31</f>
        <v>33</v>
      </c>
      <c r="AC9" s="18">
        <f>[5]Novembro!$G$32</f>
        <v>34</v>
      </c>
      <c r="AD9" s="18">
        <f>[5]Novembro!$G$33</f>
        <v>32</v>
      </c>
      <c r="AE9" s="18">
        <f>[5]Novembro!$G$34</f>
        <v>45</v>
      </c>
      <c r="AF9" s="41">
        <f t="shared" si="1"/>
        <v>23</v>
      </c>
      <c r="AG9" s="37">
        <f t="shared" si="2"/>
        <v>40.9</v>
      </c>
    </row>
    <row r="10" spans="1:33" ht="17.100000000000001" customHeight="1" x14ac:dyDescent="0.2">
      <c r="A10" s="16" t="s">
        <v>2</v>
      </c>
      <c r="B10" s="18">
        <f>[6]Novembro!$G$5</f>
        <v>48</v>
      </c>
      <c r="C10" s="18">
        <f>[6]Novembro!$G$6</f>
        <v>46</v>
      </c>
      <c r="D10" s="18">
        <f>[6]Novembro!$G$7</f>
        <v>55</v>
      </c>
      <c r="E10" s="18">
        <f>[6]Novembro!$G$8</f>
        <v>44</v>
      </c>
      <c r="F10" s="18">
        <f>[6]Novembro!$G$9</f>
        <v>34</v>
      </c>
      <c r="G10" s="18">
        <f>[6]Novembro!$G$10</f>
        <v>33</v>
      </c>
      <c r="H10" s="18">
        <f>[6]Novembro!$G$11</f>
        <v>49</v>
      </c>
      <c r="I10" s="18">
        <f>[6]Novembro!$G$12</f>
        <v>31</v>
      </c>
      <c r="J10" s="18">
        <f>[6]Novembro!$G$13</f>
        <v>39</v>
      </c>
      <c r="K10" s="18">
        <f>[6]Novembro!$G$14</f>
        <v>36</v>
      </c>
      <c r="L10" s="18">
        <f>[6]Novembro!$G$15</f>
        <v>40</v>
      </c>
      <c r="M10" s="18">
        <f>[6]Novembro!$G$16</f>
        <v>56</v>
      </c>
      <c r="N10" s="18">
        <f>[6]Novembro!$G$17</f>
        <v>36</v>
      </c>
      <c r="O10" s="18">
        <f>[6]Novembro!$G$18</f>
        <v>40</v>
      </c>
      <c r="P10" s="18">
        <f>[6]Novembro!$G$19</f>
        <v>35</v>
      </c>
      <c r="Q10" s="18">
        <f>[6]Novembro!$G$20</f>
        <v>50</v>
      </c>
      <c r="R10" s="18">
        <f>[6]Novembro!$G$21</f>
        <v>45</v>
      </c>
      <c r="S10" s="18">
        <f>[6]Novembro!$G$22</f>
        <v>42</v>
      </c>
      <c r="T10" s="18">
        <f>[6]Novembro!$G$23</f>
        <v>40</v>
      </c>
      <c r="U10" s="18">
        <f>[6]Novembro!$G$24</f>
        <v>59</v>
      </c>
      <c r="V10" s="18">
        <f>[6]Novembro!$G$25</f>
        <v>52</v>
      </c>
      <c r="W10" s="18">
        <f>[6]Novembro!$G$26</f>
        <v>46</v>
      </c>
      <c r="X10" s="18">
        <f>[6]Novembro!$G$27</f>
        <v>41</v>
      </c>
      <c r="Y10" s="18">
        <f>[6]Novembro!$G$28</f>
        <v>39</v>
      </c>
      <c r="Z10" s="18">
        <f>[6]Novembro!$G$29</f>
        <v>41</v>
      </c>
      <c r="AA10" s="18">
        <f>[6]Novembro!$G$30</f>
        <v>42</v>
      </c>
      <c r="AB10" s="18">
        <f>[6]Novembro!$G$31</f>
        <v>30</v>
      </c>
      <c r="AC10" s="18">
        <f>[6]Novembro!$G$32</f>
        <v>32</v>
      </c>
      <c r="AD10" s="18">
        <f>[6]Novembro!$G$33</f>
        <v>31</v>
      </c>
      <c r="AE10" s="18">
        <f>[6]Novembro!$G$34</f>
        <v>48</v>
      </c>
      <c r="AF10" s="41">
        <f t="shared" si="1"/>
        <v>30</v>
      </c>
      <c r="AG10" s="37">
        <f t="shared" si="2"/>
        <v>42</v>
      </c>
    </row>
    <row r="11" spans="1:33" ht="17.100000000000001" customHeight="1" x14ac:dyDescent="0.2">
      <c r="A11" s="16" t="s">
        <v>3</v>
      </c>
      <c r="B11" s="18">
        <f>[7]Novembro!$G$5</f>
        <v>32</v>
      </c>
      <c r="C11" s="18">
        <f>[7]Novembro!$G$6</f>
        <v>35</v>
      </c>
      <c r="D11" s="18">
        <f>[7]Novembro!$G$7</f>
        <v>56</v>
      </c>
      <c r="E11" s="18">
        <f>[7]Novembro!$G$8</f>
        <v>60</v>
      </c>
      <c r="F11" s="18">
        <f>[7]Novembro!$G$9</f>
        <v>45</v>
      </c>
      <c r="G11" s="18">
        <f>[7]Novembro!$G$10</f>
        <v>39</v>
      </c>
      <c r="H11" s="18">
        <f>[7]Novembro!$G$11</f>
        <v>42</v>
      </c>
      <c r="I11" s="18">
        <f>[7]Novembro!$G$12</f>
        <v>35</v>
      </c>
      <c r="J11" s="18">
        <f>[7]Novembro!$G$13</f>
        <v>31</v>
      </c>
      <c r="K11" s="18">
        <f>[7]Novembro!$G$14</f>
        <v>41</v>
      </c>
      <c r="L11" s="18">
        <f>[7]Novembro!$G$15</f>
        <v>35</v>
      </c>
      <c r="M11" s="18">
        <f>[7]Novembro!$G$16</f>
        <v>33</v>
      </c>
      <c r="N11" s="18">
        <f>[7]Novembro!$G$17</f>
        <v>33</v>
      </c>
      <c r="O11" s="18">
        <f>[7]Novembro!$G$18</f>
        <v>37</v>
      </c>
      <c r="P11" s="18">
        <f>[7]Novembro!$G$19</f>
        <v>32</v>
      </c>
      <c r="Q11" s="18">
        <f>[7]Novembro!$G$20</f>
        <v>30</v>
      </c>
      <c r="R11" s="18">
        <f>[7]Novembro!$G$21</f>
        <v>38</v>
      </c>
      <c r="S11" s="18">
        <f>[7]Novembro!$G$22</f>
        <v>39</v>
      </c>
      <c r="T11" s="18">
        <f>[7]Novembro!$G$23</f>
        <v>34</v>
      </c>
      <c r="U11" s="18">
        <f>[7]Novembro!$G$24</f>
        <v>32</v>
      </c>
      <c r="V11" s="18">
        <f>[7]Novembro!$G$25</f>
        <v>45</v>
      </c>
      <c r="W11" s="18">
        <f>[7]Novembro!$G$26</f>
        <v>48</v>
      </c>
      <c r="X11" s="18">
        <f>[7]Novembro!$G$27</f>
        <v>47</v>
      </c>
      <c r="Y11" s="18">
        <f>[7]Novembro!$G$28</f>
        <v>56</v>
      </c>
      <c r="Z11" s="18">
        <f>[7]Novembro!$G$29</f>
        <v>65</v>
      </c>
      <c r="AA11" s="18">
        <f>[7]Novembro!$G$30</f>
        <v>42</v>
      </c>
      <c r="AB11" s="18">
        <f>[7]Novembro!$G$31</f>
        <v>25</v>
      </c>
      <c r="AC11" s="18">
        <f>[7]Novembro!$G$32</f>
        <v>29</v>
      </c>
      <c r="AD11" s="18">
        <f>[7]Novembro!$G$33</f>
        <v>32</v>
      </c>
      <c r="AE11" s="18">
        <f>[7]Novembro!$G$34</f>
        <v>37</v>
      </c>
      <c r="AF11" s="41">
        <f t="shared" si="1"/>
        <v>25</v>
      </c>
      <c r="AG11" s="37">
        <f t="shared" si="2"/>
        <v>39.5</v>
      </c>
    </row>
    <row r="12" spans="1:33" ht="17.100000000000001" customHeight="1" x14ac:dyDescent="0.2">
      <c r="A12" s="16" t="s">
        <v>4</v>
      </c>
      <c r="B12" s="18">
        <f>[8]Novembro!$G$5</f>
        <v>38</v>
      </c>
      <c r="C12" s="18">
        <f>[8]Novembro!$G$6</f>
        <v>44</v>
      </c>
      <c r="D12" s="18">
        <f>[8]Novembro!$G$7</f>
        <v>60</v>
      </c>
      <c r="E12" s="18">
        <f>[8]Novembro!$G$8</f>
        <v>70</v>
      </c>
      <c r="F12" s="18">
        <f>[8]Novembro!$G$9</f>
        <v>48</v>
      </c>
      <c r="G12" s="18">
        <f>[8]Novembro!$G$10</f>
        <v>46</v>
      </c>
      <c r="H12" s="18">
        <f>[8]Novembro!$G$11</f>
        <v>34</v>
      </c>
      <c r="I12" s="18">
        <f>[8]Novembro!$G$12</f>
        <v>41</v>
      </c>
      <c r="J12" s="18">
        <f>[8]Novembro!$G$13</f>
        <v>38</v>
      </c>
      <c r="K12" s="18">
        <f>[8]Novembro!$G$14</f>
        <v>35</v>
      </c>
      <c r="L12" s="18">
        <f>[8]Novembro!$G$15</f>
        <v>47</v>
      </c>
      <c r="M12" s="18">
        <f>[8]Novembro!$G$16</f>
        <v>47</v>
      </c>
      <c r="N12" s="18">
        <f>[8]Novembro!$G$17</f>
        <v>47</v>
      </c>
      <c r="O12" s="18">
        <f>[8]Novembro!$G$18</f>
        <v>36</v>
      </c>
      <c r="P12" s="18">
        <f>[8]Novembro!$G$19</f>
        <v>40</v>
      </c>
      <c r="Q12" s="18">
        <f>[8]Novembro!$G$20</f>
        <v>49</v>
      </c>
      <c r="R12" s="18">
        <f>[8]Novembro!$G$21</f>
        <v>50</v>
      </c>
      <c r="S12" s="18">
        <f>[8]Novembro!$G$22</f>
        <v>44</v>
      </c>
      <c r="T12" s="18">
        <f>[8]Novembro!$G$23</f>
        <v>36</v>
      </c>
      <c r="U12" s="18">
        <f>[8]Novembro!$G$24</f>
        <v>49</v>
      </c>
      <c r="V12" s="18">
        <f>[8]Novembro!$G$25</f>
        <v>50</v>
      </c>
      <c r="W12" s="18">
        <f>[8]Novembro!$G$26</f>
        <v>59</v>
      </c>
      <c r="X12" s="18">
        <f>[8]Novembro!$G$27</f>
        <v>62</v>
      </c>
      <c r="Y12" s="18">
        <f>[8]Novembro!$G$28</f>
        <v>56</v>
      </c>
      <c r="Z12" s="18">
        <f>[8]Novembro!$G$29</f>
        <v>57</v>
      </c>
      <c r="AA12" s="18">
        <f>[8]Novembro!$G$30</f>
        <v>48</v>
      </c>
      <c r="AB12" s="18">
        <f>[8]Novembro!$G$31</f>
        <v>24</v>
      </c>
      <c r="AC12" s="18">
        <f>[8]Novembro!$G$32</f>
        <v>32</v>
      </c>
      <c r="AD12" s="18">
        <f>[8]Novembro!$G$33</f>
        <v>33</v>
      </c>
      <c r="AE12" s="18">
        <f>[8]Novembro!$G$34</f>
        <v>50</v>
      </c>
      <c r="AF12" s="41">
        <f t="shared" si="1"/>
        <v>24</v>
      </c>
      <c r="AG12" s="37">
        <f t="shared" si="2"/>
        <v>45.666666666666664</v>
      </c>
    </row>
    <row r="13" spans="1:33" ht="17.100000000000001" customHeight="1" x14ac:dyDescent="0.2">
      <c r="A13" s="16" t="s">
        <v>5</v>
      </c>
      <c r="B13" s="20">
        <f>[9]Novembro!$G$5</f>
        <v>41</v>
      </c>
      <c r="C13" s="20">
        <f>[9]Novembro!$G$6</f>
        <v>62</v>
      </c>
      <c r="D13" s="20">
        <f>[9]Novembro!$G$7</f>
        <v>70</v>
      </c>
      <c r="E13" s="20">
        <f>[9]Novembro!$G$8</f>
        <v>23</v>
      </c>
      <c r="F13" s="20">
        <f>[9]Novembro!$G$9</f>
        <v>27</v>
      </c>
      <c r="G13" s="20">
        <f>[9]Novembro!$G$10</f>
        <v>28</v>
      </c>
      <c r="H13" s="20">
        <f>[9]Novembro!$G$11</f>
        <v>37</v>
      </c>
      <c r="I13" s="20">
        <f>[9]Novembro!$G$12</f>
        <v>31</v>
      </c>
      <c r="J13" s="20">
        <f>[9]Novembro!$G$13</f>
        <v>30</v>
      </c>
      <c r="K13" s="20">
        <f>[9]Novembro!$G$14</f>
        <v>27</v>
      </c>
      <c r="L13" s="20">
        <f>[9]Novembro!$G$15</f>
        <v>31</v>
      </c>
      <c r="M13" s="20">
        <f>[9]Novembro!$G$16</f>
        <v>28</v>
      </c>
      <c r="N13" s="20">
        <f>[9]Novembro!$G$17</f>
        <v>36</v>
      </c>
      <c r="O13" s="20">
        <f>[9]Novembro!$G$18</f>
        <v>29</v>
      </c>
      <c r="P13" s="20">
        <f>[9]Novembro!$G$19</f>
        <v>33</v>
      </c>
      <c r="Q13" s="20">
        <f>[9]Novembro!$G$20</f>
        <v>61</v>
      </c>
      <c r="R13" s="20">
        <f>[9]Novembro!$G$21</f>
        <v>41</v>
      </c>
      <c r="S13" s="20">
        <f>[9]Novembro!$G$22</f>
        <v>33</v>
      </c>
      <c r="T13" s="20">
        <f>[9]Novembro!$G$23</f>
        <v>51</v>
      </c>
      <c r="U13" s="20">
        <f>[9]Novembro!$G$24</f>
        <v>62</v>
      </c>
      <c r="V13" s="20">
        <f>[9]Novembro!$G$25</f>
        <v>61</v>
      </c>
      <c r="W13" s="20">
        <f>[9]Novembro!$G$26</f>
        <v>33</v>
      </c>
      <c r="X13" s="20">
        <f>[9]Novembro!$G$27</f>
        <v>14</v>
      </c>
      <c r="Y13" s="20">
        <f>[9]Novembro!$G$28</f>
        <v>44</v>
      </c>
      <c r="Z13" s="20">
        <f>[9]Novembro!$G$29</f>
        <v>45</v>
      </c>
      <c r="AA13" s="20">
        <f>[9]Novembro!$G$30</f>
        <v>35</v>
      </c>
      <c r="AB13" s="20">
        <f>[9]Novembro!$G$31</f>
        <v>35</v>
      </c>
      <c r="AC13" s="20">
        <f>[9]Novembro!$G$32</f>
        <v>26</v>
      </c>
      <c r="AD13" s="20">
        <f>[9]Novembro!$G$33</f>
        <v>33</v>
      </c>
      <c r="AE13" s="20">
        <f>[9]Novembro!$G$34</f>
        <v>50</v>
      </c>
      <c r="AF13" s="41">
        <f t="shared" si="1"/>
        <v>14</v>
      </c>
      <c r="AG13" s="37">
        <f t="shared" si="2"/>
        <v>38.56666666666667</v>
      </c>
    </row>
    <row r="14" spans="1:33" ht="17.100000000000001" customHeight="1" x14ac:dyDescent="0.2">
      <c r="A14" s="16" t="s">
        <v>50</v>
      </c>
      <c r="B14" s="20">
        <f>[10]Novembro!$G$5</f>
        <v>42</v>
      </c>
      <c r="C14" s="20">
        <f>[10]Novembro!$G$6</f>
        <v>49</v>
      </c>
      <c r="D14" s="20">
        <f>[10]Novembro!$G$7</f>
        <v>51</v>
      </c>
      <c r="E14" s="20">
        <f>[10]Novembro!$G$8</f>
        <v>62</v>
      </c>
      <c r="F14" s="20">
        <f>[10]Novembro!$G$9</f>
        <v>41</v>
      </c>
      <c r="G14" s="20">
        <f>[10]Novembro!$G$10</f>
        <v>43</v>
      </c>
      <c r="H14" s="20">
        <f>[10]Novembro!$G$11</f>
        <v>34</v>
      </c>
      <c r="I14" s="20">
        <f>[10]Novembro!$G$12</f>
        <v>34</v>
      </c>
      <c r="J14" s="20">
        <f>[10]Novembro!$G$13</f>
        <v>33</v>
      </c>
      <c r="K14" s="20">
        <f>[10]Novembro!$G$14</f>
        <v>35</v>
      </c>
      <c r="L14" s="20">
        <f>[10]Novembro!$G$15</f>
        <v>42</v>
      </c>
      <c r="M14" s="20">
        <f>[10]Novembro!$G$16</f>
        <v>48</v>
      </c>
      <c r="N14" s="20">
        <f>[10]Novembro!$G$17</f>
        <v>38</v>
      </c>
      <c r="O14" s="20">
        <f>[10]Novembro!$G$18</f>
        <v>34</v>
      </c>
      <c r="P14" s="20">
        <f>[10]Novembro!$G$19</f>
        <v>35</v>
      </c>
      <c r="Q14" s="20">
        <f>[10]Novembro!$G$20</f>
        <v>50</v>
      </c>
      <c r="R14" s="20">
        <f>[10]Novembro!$G$21</f>
        <v>41</v>
      </c>
      <c r="S14" s="20">
        <f>[10]Novembro!$G$22</f>
        <v>45</v>
      </c>
      <c r="T14" s="20">
        <f>[10]Novembro!$G$23</f>
        <v>38</v>
      </c>
      <c r="U14" s="20">
        <f>[10]Novembro!$G$24</f>
        <v>49</v>
      </c>
      <c r="V14" s="20">
        <f>[10]Novembro!$G$25</f>
        <v>46</v>
      </c>
      <c r="W14" s="20">
        <f>[10]Novembro!$G$26</f>
        <v>57</v>
      </c>
      <c r="X14" s="20">
        <f>[10]Novembro!$G$27</f>
        <v>44</v>
      </c>
      <c r="Y14" s="20">
        <f>[10]Novembro!$G$28</f>
        <v>57</v>
      </c>
      <c r="Z14" s="20">
        <f>[10]Novembro!$G$29</f>
        <v>66</v>
      </c>
      <c r="AA14" s="20">
        <f>[10]Novembro!$G$30</f>
        <v>40</v>
      </c>
      <c r="AB14" s="20">
        <f>[10]Novembro!$G$31</f>
        <v>30</v>
      </c>
      <c r="AC14" s="20">
        <f>[10]Novembro!$G$32</f>
        <v>26</v>
      </c>
      <c r="AD14" s="20">
        <f>[10]Novembro!$G$33</f>
        <v>38</v>
      </c>
      <c r="AE14" s="20">
        <f>[10]Novembro!$G$34</f>
        <v>46</v>
      </c>
      <c r="AF14" s="41">
        <f>MIN(B14:AE14)</f>
        <v>26</v>
      </c>
      <c r="AG14" s="37">
        <f>AVERAGE(B14:AE14)</f>
        <v>43.133333333333333</v>
      </c>
    </row>
    <row r="15" spans="1:33" ht="17.100000000000001" customHeight="1" x14ac:dyDescent="0.2">
      <c r="A15" s="16" t="s">
        <v>6</v>
      </c>
      <c r="B15" s="20">
        <f>[11]Novembro!$G$5</f>
        <v>53</v>
      </c>
      <c r="C15" s="20">
        <f>[11]Novembro!$G$6</f>
        <v>42</v>
      </c>
      <c r="D15" s="20">
        <f>[11]Novembro!$G$7</f>
        <v>46</v>
      </c>
      <c r="E15" s="20">
        <f>[11]Novembro!$G$8</f>
        <v>51</v>
      </c>
      <c r="F15" s="20">
        <f>[11]Novembro!$G$9</f>
        <v>20</v>
      </c>
      <c r="G15" s="20">
        <f>[11]Novembro!$G$10</f>
        <v>27</v>
      </c>
      <c r="H15" s="20">
        <f>[11]Novembro!$G$11</f>
        <v>31</v>
      </c>
      <c r="I15" s="20">
        <f>[11]Novembro!$G$12</f>
        <v>31</v>
      </c>
      <c r="J15" s="20">
        <f>[11]Novembro!$G$13</f>
        <v>31</v>
      </c>
      <c r="K15" s="20">
        <f>[11]Novembro!$G$14</f>
        <v>26</v>
      </c>
      <c r="L15" s="20">
        <f>[11]Novembro!$G$15</f>
        <v>32</v>
      </c>
      <c r="M15" s="20">
        <f>[11]Novembro!$G$16</f>
        <v>56</v>
      </c>
      <c r="N15" s="20">
        <f>[11]Novembro!$G$17</f>
        <v>39</v>
      </c>
      <c r="O15" s="20">
        <f>[11]Novembro!$G$18</f>
        <v>28</v>
      </c>
      <c r="P15" s="20">
        <f>[11]Novembro!$G$19</f>
        <v>34</v>
      </c>
      <c r="Q15" s="20">
        <f>[11]Novembro!$G$20</f>
        <v>54</v>
      </c>
      <c r="R15" s="20">
        <f>[11]Novembro!$G$21</f>
        <v>37</v>
      </c>
      <c r="S15" s="20">
        <f>[11]Novembro!$G$22</f>
        <v>32</v>
      </c>
      <c r="T15" s="20">
        <f>[11]Novembro!$G$23</f>
        <v>27</v>
      </c>
      <c r="U15" s="20">
        <f>[11]Novembro!$G$24</f>
        <v>35</v>
      </c>
      <c r="V15" s="20">
        <f>[11]Novembro!$G$25</f>
        <v>56</v>
      </c>
      <c r="W15" s="20">
        <f>[11]Novembro!$G$26</f>
        <v>55</v>
      </c>
      <c r="X15" s="20">
        <f>[11]Novembro!$G$27</f>
        <v>38</v>
      </c>
      <c r="Y15" s="20">
        <f>[11]Novembro!$G$28</f>
        <v>60</v>
      </c>
      <c r="Z15" s="20">
        <f>[11]Novembro!$G$29</f>
        <v>42</v>
      </c>
      <c r="AA15" s="20">
        <f>[11]Novembro!$G$30</f>
        <v>34</v>
      </c>
      <c r="AB15" s="20">
        <f>[11]Novembro!$G$31</f>
        <v>33</v>
      </c>
      <c r="AC15" s="20">
        <f>[11]Novembro!$G$32</f>
        <v>26</v>
      </c>
      <c r="AD15" s="20">
        <f>[11]Novembro!$G$33</f>
        <v>31</v>
      </c>
      <c r="AE15" s="20">
        <f>[11]Novembro!$G$34</f>
        <v>34</v>
      </c>
      <c r="AF15" s="41">
        <f t="shared" ref="AF15:AF30" si="5">MIN(B15:AE15)</f>
        <v>20</v>
      </c>
      <c r="AG15" s="37">
        <f t="shared" ref="AG15:AG30" si="6">AVERAGE(B15:AE15)</f>
        <v>38.033333333333331</v>
      </c>
    </row>
    <row r="16" spans="1:33" ht="17.100000000000001" customHeight="1" x14ac:dyDescent="0.2">
      <c r="A16" s="16" t="s">
        <v>7</v>
      </c>
      <c r="B16" s="20">
        <f>[12]Novembro!$G$5</f>
        <v>43</v>
      </c>
      <c r="C16" s="20">
        <f>[12]Novembro!$G$6</f>
        <v>57</v>
      </c>
      <c r="D16" s="20">
        <f>[12]Novembro!$G$7</f>
        <v>79</v>
      </c>
      <c r="E16" s="20">
        <f>[12]Novembro!$G$8</f>
        <v>37</v>
      </c>
      <c r="F16" s="20">
        <f>[12]Novembro!$G$9</f>
        <v>40</v>
      </c>
      <c r="G16" s="20">
        <f>[12]Novembro!$G$10</f>
        <v>46</v>
      </c>
      <c r="H16" s="20">
        <f>[12]Novembro!$G$11</f>
        <v>47</v>
      </c>
      <c r="I16" s="20">
        <f>[12]Novembro!$G$12</f>
        <v>31</v>
      </c>
      <c r="J16" s="20">
        <f>[12]Novembro!$G$13</f>
        <v>30</v>
      </c>
      <c r="K16" s="20">
        <f>[12]Novembro!$G$14</f>
        <v>28</v>
      </c>
      <c r="L16" s="20">
        <f>[12]Novembro!$G$15</f>
        <v>30</v>
      </c>
      <c r="M16" s="20">
        <f>[12]Novembro!$G$16</f>
        <v>24</v>
      </c>
      <c r="N16" s="20">
        <f>[12]Novembro!$G$17</f>
        <v>22</v>
      </c>
      <c r="O16" s="20">
        <f>[12]Novembro!$G$18</f>
        <v>36</v>
      </c>
      <c r="P16" s="20">
        <f>[12]Novembro!$G$19</f>
        <v>26</v>
      </c>
      <c r="Q16" s="20">
        <f>[12]Novembro!$G$20</f>
        <v>39</v>
      </c>
      <c r="R16" s="20">
        <f>[12]Novembro!$G$21</f>
        <v>46</v>
      </c>
      <c r="S16" s="20">
        <f>[12]Novembro!$G$22</f>
        <v>40</v>
      </c>
      <c r="T16" s="20">
        <f>[12]Novembro!$G$23</f>
        <v>43</v>
      </c>
      <c r="U16" s="20">
        <f>[12]Novembro!$G$24</f>
        <v>61</v>
      </c>
      <c r="V16" s="20">
        <f>[12]Novembro!$G$25</f>
        <v>55</v>
      </c>
      <c r="W16" s="20">
        <f>[12]Novembro!$G$26</f>
        <v>34</v>
      </c>
      <c r="X16" s="20">
        <f>[12]Novembro!$G$27</f>
        <v>51</v>
      </c>
      <c r="Y16" s="20">
        <f>[12]Novembro!$G$28</f>
        <v>44</v>
      </c>
      <c r="Z16" s="20">
        <f>[12]Novembro!$G$29</f>
        <v>42</v>
      </c>
      <c r="AA16" s="20">
        <f>[12]Novembro!$G$30</f>
        <v>40</v>
      </c>
      <c r="AB16" s="20">
        <f>[12]Novembro!$G$31</f>
        <v>31</v>
      </c>
      <c r="AC16" s="20">
        <f>[12]Novembro!$G$32</f>
        <v>32</v>
      </c>
      <c r="AD16" s="20">
        <f>[12]Novembro!$G$33</f>
        <v>34</v>
      </c>
      <c r="AE16" s="20">
        <f>[12]Novembro!$G$34</f>
        <v>47</v>
      </c>
      <c r="AF16" s="41">
        <f t="shared" si="5"/>
        <v>22</v>
      </c>
      <c r="AG16" s="37">
        <f t="shared" si="6"/>
        <v>40.5</v>
      </c>
    </row>
    <row r="17" spans="1:33" ht="17.100000000000001" customHeight="1" x14ac:dyDescent="0.2">
      <c r="A17" s="16" t="s">
        <v>8</v>
      </c>
      <c r="B17" s="20">
        <f>[13]Novembro!$G$5</f>
        <v>48</v>
      </c>
      <c r="C17" s="20">
        <f>[13]Novembro!$G$6</f>
        <v>51</v>
      </c>
      <c r="D17" s="20">
        <f>[13]Novembro!$G$7</f>
        <v>81</v>
      </c>
      <c r="E17" s="20">
        <f>[13]Novembro!$G$8</f>
        <v>40</v>
      </c>
      <c r="F17" s="20">
        <f>[13]Novembro!$G$9</f>
        <v>44</v>
      </c>
      <c r="G17" s="20">
        <f>[13]Novembro!$G$10</f>
        <v>44</v>
      </c>
      <c r="H17" s="20">
        <f>[13]Novembro!$G$11</f>
        <v>42</v>
      </c>
      <c r="I17" s="20">
        <f>[13]Novembro!$G$12</f>
        <v>44</v>
      </c>
      <c r="J17" s="20">
        <f>[13]Novembro!$G$13</f>
        <v>32</v>
      </c>
      <c r="K17" s="20">
        <f>[13]Novembro!$G$14</f>
        <v>32</v>
      </c>
      <c r="L17" s="20">
        <f>[13]Novembro!$G$15</f>
        <v>31</v>
      </c>
      <c r="M17" s="20">
        <f>[13]Novembro!$G$16</f>
        <v>28</v>
      </c>
      <c r="N17" s="20">
        <f>[13]Novembro!$G$17</f>
        <v>27</v>
      </c>
      <c r="O17" s="20">
        <f>[13]Novembro!$G$18</f>
        <v>31</v>
      </c>
      <c r="P17" s="20">
        <f>[13]Novembro!$G$19</f>
        <v>26</v>
      </c>
      <c r="Q17" s="20">
        <f>[13]Novembro!$G$20</f>
        <v>50</v>
      </c>
      <c r="R17" s="20">
        <f>[13]Novembro!$G$21</f>
        <v>47</v>
      </c>
      <c r="S17" s="20">
        <f>[13]Novembro!$G$22</f>
        <v>47</v>
      </c>
      <c r="T17" s="20">
        <f>[13]Novembro!$G$23</f>
        <v>40</v>
      </c>
      <c r="U17" s="20">
        <f>[13]Novembro!$G$24</f>
        <v>64</v>
      </c>
      <c r="V17" s="20">
        <f>[13]Novembro!$G$25</f>
        <v>55</v>
      </c>
      <c r="W17" s="20">
        <f>[13]Novembro!$G$26</f>
        <v>49</v>
      </c>
      <c r="X17" s="20">
        <f>[13]Novembro!$G$27</f>
        <v>51</v>
      </c>
      <c r="Y17" s="20">
        <f>[13]Novembro!$G$28</f>
        <v>49</v>
      </c>
      <c r="Z17" s="20">
        <f>[13]Novembro!$G$29</f>
        <v>49</v>
      </c>
      <c r="AA17" s="20">
        <f>[13]Novembro!$G$30</f>
        <v>35</v>
      </c>
      <c r="AB17" s="20">
        <f>[13]Novembro!$G$31</f>
        <v>34</v>
      </c>
      <c r="AC17" s="20">
        <f>[13]Novembro!$G$32</f>
        <v>33</v>
      </c>
      <c r="AD17" s="20">
        <f>[13]Novembro!$G$33</f>
        <v>52</v>
      </c>
      <c r="AE17" s="20">
        <f>[13]Novembro!$G$34</f>
        <v>53</v>
      </c>
      <c r="AF17" s="41">
        <f t="shared" si="5"/>
        <v>26</v>
      </c>
      <c r="AG17" s="37">
        <f t="shared" si="6"/>
        <v>43.633333333333333</v>
      </c>
    </row>
    <row r="18" spans="1:33" ht="17.100000000000001" customHeight="1" x14ac:dyDescent="0.2">
      <c r="A18" s="16" t="s">
        <v>9</v>
      </c>
      <c r="B18" s="20">
        <f>[14]Novembro!$G$5</f>
        <v>44</v>
      </c>
      <c r="C18" s="20">
        <f>[14]Novembro!$G$6</f>
        <v>51</v>
      </c>
      <c r="D18" s="20">
        <f>[14]Novembro!$G$7</f>
        <v>66</v>
      </c>
      <c r="E18" s="20">
        <f>[14]Novembro!$G$8</f>
        <v>32</v>
      </c>
      <c r="F18" s="20">
        <f>[14]Novembro!$G$9</f>
        <v>43</v>
      </c>
      <c r="G18" s="20">
        <f>[14]Novembro!$G$10</f>
        <v>49</v>
      </c>
      <c r="H18" s="20">
        <f>[14]Novembro!$G$11</f>
        <v>42</v>
      </c>
      <c r="I18" s="20">
        <f>[14]Novembro!$G$12</f>
        <v>36</v>
      </c>
      <c r="J18" s="20">
        <f>[14]Novembro!$G$13</f>
        <v>31</v>
      </c>
      <c r="K18" s="20">
        <f>[14]Novembro!$G$14</f>
        <v>30</v>
      </c>
      <c r="L18" s="20">
        <f>[14]Novembro!$G$15</f>
        <v>30</v>
      </c>
      <c r="M18" s="20">
        <f>[14]Novembro!$G$16</f>
        <v>24</v>
      </c>
      <c r="N18" s="20">
        <f>[14]Novembro!$G$17</f>
        <v>26</v>
      </c>
      <c r="O18" s="20">
        <f>[14]Novembro!$G$18</f>
        <v>34</v>
      </c>
      <c r="P18" s="20">
        <f>[14]Novembro!$G$19</f>
        <v>25</v>
      </c>
      <c r="Q18" s="20">
        <f>[14]Novembro!$G$20</f>
        <v>39</v>
      </c>
      <c r="R18" s="20">
        <f>[14]Novembro!$G$21</f>
        <v>38</v>
      </c>
      <c r="S18" s="20">
        <f>[14]Novembro!$G$22</f>
        <v>49</v>
      </c>
      <c r="T18" s="20">
        <f>[14]Novembro!$G$23</f>
        <v>41</v>
      </c>
      <c r="U18" s="20">
        <f>[14]Novembro!$G$24</f>
        <v>68</v>
      </c>
      <c r="V18" s="20">
        <f>[14]Novembro!$G$25</f>
        <v>54</v>
      </c>
      <c r="W18" s="20">
        <f>[14]Novembro!$G$26</f>
        <v>43</v>
      </c>
      <c r="X18" s="20">
        <f>[14]Novembro!$G$27</f>
        <v>48</v>
      </c>
      <c r="Y18" s="20">
        <f>[14]Novembro!$G$28</f>
        <v>47</v>
      </c>
      <c r="Z18" s="20">
        <f>[14]Novembro!$G$29</f>
        <v>39</v>
      </c>
      <c r="AA18" s="20">
        <f>[14]Novembro!$G$30</f>
        <v>30</v>
      </c>
      <c r="AB18" s="20">
        <f>[14]Novembro!$G$31</f>
        <v>30</v>
      </c>
      <c r="AC18" s="20">
        <f>[14]Novembro!$G$32</f>
        <v>31</v>
      </c>
      <c r="AD18" s="20">
        <f>[14]Novembro!$G$33</f>
        <v>32</v>
      </c>
      <c r="AE18" s="20">
        <f>[14]Novembro!$G$34</f>
        <v>48</v>
      </c>
      <c r="AF18" s="41">
        <f t="shared" si="5"/>
        <v>24</v>
      </c>
      <c r="AG18" s="37">
        <f t="shared" si="6"/>
        <v>40</v>
      </c>
    </row>
    <row r="19" spans="1:33" ht="17.100000000000001" customHeight="1" x14ac:dyDescent="0.2">
      <c r="A19" s="16" t="s">
        <v>49</v>
      </c>
      <c r="B19" s="20">
        <f>[15]Novembro!$G$5</f>
        <v>53</v>
      </c>
      <c r="C19" s="20">
        <f>[15]Novembro!$G$6</f>
        <v>58</v>
      </c>
      <c r="D19" s="20">
        <f>[15]Novembro!$G$7</f>
        <v>76</v>
      </c>
      <c r="E19" s="20">
        <f>[15]Novembro!$G$8</f>
        <v>34</v>
      </c>
      <c r="F19" s="20">
        <f>[15]Novembro!$G$9</f>
        <v>31</v>
      </c>
      <c r="G19" s="20">
        <f>[15]Novembro!$G$10</f>
        <v>34</v>
      </c>
      <c r="H19" s="20">
        <f>[15]Novembro!$G$11</f>
        <v>51</v>
      </c>
      <c r="I19" s="20">
        <f>[15]Novembro!$G$12</f>
        <v>30</v>
      </c>
      <c r="J19" s="20">
        <f>[15]Novembro!$G$13</f>
        <v>39</v>
      </c>
      <c r="K19" s="20">
        <f>[15]Novembro!$G$14</f>
        <v>34</v>
      </c>
      <c r="L19" s="20">
        <f>[15]Novembro!$G$15</f>
        <v>33</v>
      </c>
      <c r="M19" s="20">
        <f>[15]Novembro!$G$16</f>
        <v>27</v>
      </c>
      <c r="N19" s="20">
        <f>[15]Novembro!$G$17</f>
        <v>22</v>
      </c>
      <c r="O19" s="20">
        <f>[15]Novembro!$G$18</f>
        <v>31</v>
      </c>
      <c r="P19" s="20">
        <f>[15]Novembro!$G$19</f>
        <v>33</v>
      </c>
      <c r="Q19" s="20">
        <f>[15]Novembro!$G$20</f>
        <v>49</v>
      </c>
      <c r="R19" s="20">
        <f>[15]Novembro!$G$21</f>
        <v>45</v>
      </c>
      <c r="S19" s="20">
        <f>[15]Novembro!$G$22</f>
        <v>42</v>
      </c>
      <c r="T19" s="20">
        <f>[15]Novembro!$G$23</f>
        <v>42</v>
      </c>
      <c r="U19" s="20">
        <f>[15]Novembro!$G$24</f>
        <v>58</v>
      </c>
      <c r="V19" s="20">
        <f>[15]Novembro!$G$25</f>
        <v>54</v>
      </c>
      <c r="W19" s="20">
        <f>[15]Novembro!$G$26</f>
        <v>36</v>
      </c>
      <c r="X19" s="20">
        <f>[15]Novembro!$G$27</f>
        <v>44</v>
      </c>
      <c r="Y19" s="20">
        <f>[15]Novembro!$G$28</f>
        <v>43</v>
      </c>
      <c r="Z19" s="20">
        <f>[15]Novembro!$G$29</f>
        <v>41</v>
      </c>
      <c r="AA19" s="20">
        <f>[15]Novembro!$G$30</f>
        <v>40</v>
      </c>
      <c r="AB19" s="20">
        <f>[15]Novembro!$G$31</f>
        <v>35</v>
      </c>
      <c r="AC19" s="20">
        <f>[15]Novembro!$G$32</f>
        <v>33</v>
      </c>
      <c r="AD19" s="20">
        <f>[15]Novembro!$G$33</f>
        <v>34</v>
      </c>
      <c r="AE19" s="20">
        <f>[15]Novembro!$G$34</f>
        <v>36</v>
      </c>
      <c r="AF19" s="41">
        <f t="shared" si="5"/>
        <v>22</v>
      </c>
      <c r="AG19" s="37">
        <f t="shared" si="6"/>
        <v>40.6</v>
      </c>
    </row>
    <row r="20" spans="1:33" ht="17.100000000000001" customHeight="1" x14ac:dyDescent="0.2">
      <c r="A20" s="16" t="s">
        <v>10</v>
      </c>
      <c r="B20" s="20">
        <f>[16]Novembro!$G$5</f>
        <v>43</v>
      </c>
      <c r="C20" s="20">
        <f>[16]Novembro!$G$6</f>
        <v>43</v>
      </c>
      <c r="D20" s="20">
        <f>[16]Novembro!$G$7</f>
        <v>80</v>
      </c>
      <c r="E20" s="20">
        <f>[16]Novembro!$G$8</f>
        <v>34</v>
      </c>
      <c r="F20" s="20">
        <f>[16]Novembro!$G$9</f>
        <v>34</v>
      </c>
      <c r="G20" s="20">
        <f>[16]Novembro!$G$10</f>
        <v>44</v>
      </c>
      <c r="H20" s="20">
        <f>[16]Novembro!$G$11</f>
        <v>37</v>
      </c>
      <c r="I20" s="20">
        <f>[16]Novembro!$G$12</f>
        <v>33</v>
      </c>
      <c r="J20" s="20">
        <f>[16]Novembro!$G$13</f>
        <v>29</v>
      </c>
      <c r="K20" s="20">
        <f>[16]Novembro!$G$14</f>
        <v>28</v>
      </c>
      <c r="L20" s="20">
        <f>[16]Novembro!$G$15</f>
        <v>29</v>
      </c>
      <c r="M20" s="20">
        <f>[16]Novembro!$G$16</f>
        <v>26</v>
      </c>
      <c r="N20" s="20">
        <f>[16]Novembro!$G$17</f>
        <v>23</v>
      </c>
      <c r="O20" s="20">
        <f>[16]Novembro!$G$18</f>
        <v>31</v>
      </c>
      <c r="P20" s="20">
        <f>[16]Novembro!$G$19</f>
        <v>26</v>
      </c>
      <c r="Q20" s="20">
        <f>[16]Novembro!$G$20</f>
        <v>39</v>
      </c>
      <c r="R20" s="20">
        <f>[16]Novembro!$G$21</f>
        <v>41</v>
      </c>
      <c r="S20" s="20">
        <f>[16]Novembro!$G$22</f>
        <v>47</v>
      </c>
      <c r="T20" s="20">
        <f>[16]Novembro!$G$23</f>
        <v>45</v>
      </c>
      <c r="U20" s="20">
        <f>[16]Novembro!$G$24</f>
        <v>54</v>
      </c>
      <c r="V20" s="20">
        <f>[16]Novembro!$G$25</f>
        <v>56</v>
      </c>
      <c r="W20" s="20">
        <f>[16]Novembro!$G$26</f>
        <v>40</v>
      </c>
      <c r="X20" s="20">
        <f>[16]Novembro!$G$27</f>
        <v>47</v>
      </c>
      <c r="Y20" s="20">
        <f>[16]Novembro!$G$28</f>
        <v>42</v>
      </c>
      <c r="Z20" s="20">
        <f>[16]Novembro!$G$29</f>
        <v>39</v>
      </c>
      <c r="AA20" s="20">
        <f>[16]Novembro!$G$30</f>
        <v>34</v>
      </c>
      <c r="AB20" s="20">
        <f>[16]Novembro!$G$31</f>
        <v>30</v>
      </c>
      <c r="AC20" s="20">
        <f>[16]Novembro!$G$32</f>
        <v>28</v>
      </c>
      <c r="AD20" s="20">
        <f>[16]Novembro!$G$33</f>
        <v>32</v>
      </c>
      <c r="AE20" s="20">
        <f>[16]Novembro!$G$34</f>
        <v>46</v>
      </c>
      <c r="AF20" s="41">
        <f t="shared" si="5"/>
        <v>23</v>
      </c>
      <c r="AG20" s="37">
        <f t="shared" si="6"/>
        <v>38.666666666666664</v>
      </c>
    </row>
    <row r="21" spans="1:33" ht="17.100000000000001" customHeight="1" x14ac:dyDescent="0.2">
      <c r="A21" s="16" t="s">
        <v>11</v>
      </c>
      <c r="B21" s="20">
        <f>[17]Novembro!$G$5</f>
        <v>47</v>
      </c>
      <c r="C21" s="20">
        <f>[17]Novembro!$G$6</f>
        <v>48</v>
      </c>
      <c r="D21" s="20">
        <f>[17]Novembro!$G$7</f>
        <v>62</v>
      </c>
      <c r="E21" s="20">
        <f>[17]Novembro!$G$8</f>
        <v>31</v>
      </c>
      <c r="F21" s="20">
        <f>[17]Novembro!$G$9</f>
        <v>40</v>
      </c>
      <c r="G21" s="20">
        <f>[17]Novembro!$G$10</f>
        <v>41</v>
      </c>
      <c r="H21" s="20">
        <f>[17]Novembro!$G$11</f>
        <v>50</v>
      </c>
      <c r="I21" s="20">
        <f>[17]Novembro!$G$12</f>
        <v>32</v>
      </c>
      <c r="J21" s="20">
        <f>[17]Novembro!$G$13</f>
        <v>31</v>
      </c>
      <c r="K21" s="20">
        <f>[17]Novembro!$G$14</f>
        <v>31</v>
      </c>
      <c r="L21" s="20">
        <f>[17]Novembro!$G$15</f>
        <v>29</v>
      </c>
      <c r="M21" s="20">
        <f>[17]Novembro!$G$16</f>
        <v>22</v>
      </c>
      <c r="N21" s="20">
        <f>[17]Novembro!$G$17</f>
        <v>18</v>
      </c>
      <c r="O21" s="20">
        <f>[17]Novembro!$G$18</f>
        <v>32</v>
      </c>
      <c r="P21" s="20">
        <f>[17]Novembro!$G$19</f>
        <v>25</v>
      </c>
      <c r="Q21" s="20">
        <f>[17]Novembro!$G$20</f>
        <v>51</v>
      </c>
      <c r="R21" s="20">
        <f>[17]Novembro!$G$21</f>
        <v>40</v>
      </c>
      <c r="S21" s="20">
        <f>[17]Novembro!$G$22</f>
        <v>39</v>
      </c>
      <c r="T21" s="20">
        <f>[17]Novembro!$G$23</f>
        <v>36</v>
      </c>
      <c r="U21" s="20">
        <f>[17]Novembro!$G$24</f>
        <v>60</v>
      </c>
      <c r="V21" s="20">
        <f>[17]Novembro!$G$25</f>
        <v>51</v>
      </c>
      <c r="W21" s="20">
        <f>[17]Novembro!$G$26</f>
        <v>35</v>
      </c>
      <c r="X21" s="20">
        <f>[17]Novembro!$G$27</f>
        <v>51</v>
      </c>
      <c r="Y21" s="20">
        <f>[17]Novembro!$G$28</f>
        <v>44</v>
      </c>
      <c r="Z21" s="20">
        <f>[17]Novembro!$G$29</f>
        <v>39</v>
      </c>
      <c r="AA21" s="20">
        <f>[17]Novembro!$G$30</f>
        <v>33</v>
      </c>
      <c r="AB21" s="20">
        <f>[17]Novembro!$G$31</f>
        <v>30</v>
      </c>
      <c r="AC21" s="20">
        <f>[17]Novembro!$G$32</f>
        <v>29</v>
      </c>
      <c r="AD21" s="20">
        <f>[17]Novembro!$G$33</f>
        <v>29</v>
      </c>
      <c r="AE21" s="20">
        <f>[17]Novembro!$G$34</f>
        <v>42</v>
      </c>
      <c r="AF21" s="41">
        <f t="shared" si="5"/>
        <v>18</v>
      </c>
      <c r="AG21" s="37">
        <f t="shared" si="6"/>
        <v>38.266666666666666</v>
      </c>
    </row>
    <row r="22" spans="1:33" ht="17.100000000000001" customHeight="1" x14ac:dyDescent="0.2">
      <c r="A22" s="16" t="s">
        <v>12</v>
      </c>
      <c r="B22" s="20">
        <f>[18]Novembro!$G$5</f>
        <v>49</v>
      </c>
      <c r="C22" s="20">
        <f>[18]Novembro!$G$6</f>
        <v>54</v>
      </c>
      <c r="D22" s="20">
        <f>[18]Novembro!$G$7</f>
        <v>58</v>
      </c>
      <c r="E22" s="20">
        <f>[18]Novembro!$G$8</f>
        <v>33</v>
      </c>
      <c r="F22" s="20">
        <f>[18]Novembro!$G$9</f>
        <v>19</v>
      </c>
      <c r="G22" s="20">
        <f>[18]Novembro!$G$10</f>
        <v>34</v>
      </c>
      <c r="H22" s="20">
        <f>[18]Novembro!$G$11</f>
        <v>43</v>
      </c>
      <c r="I22" s="20">
        <f>[18]Novembro!$G$12</f>
        <v>33</v>
      </c>
      <c r="J22" s="20">
        <f>[18]Novembro!$G$13</f>
        <v>35</v>
      </c>
      <c r="K22" s="20">
        <f>[18]Novembro!$G$14</f>
        <v>32</v>
      </c>
      <c r="L22" s="20">
        <f>[18]Novembro!$G$15</f>
        <v>32</v>
      </c>
      <c r="M22" s="20">
        <f>[18]Novembro!$G$16</f>
        <v>25</v>
      </c>
      <c r="N22" s="20">
        <f>[18]Novembro!$G$17</f>
        <v>29</v>
      </c>
      <c r="O22" s="20">
        <f>[18]Novembro!$G$18</f>
        <v>28</v>
      </c>
      <c r="P22" s="20">
        <f>[18]Novembro!$G$19</f>
        <v>33</v>
      </c>
      <c r="Q22" s="20">
        <f>[18]Novembro!$G$20</f>
        <v>55</v>
      </c>
      <c r="R22" s="20">
        <f>[18]Novembro!$G$21</f>
        <v>45</v>
      </c>
      <c r="S22" s="20">
        <f>[18]Novembro!$G$22</f>
        <v>40</v>
      </c>
      <c r="T22" s="20">
        <f>[18]Novembro!$G$23</f>
        <v>37</v>
      </c>
      <c r="U22" s="20">
        <f>[18]Novembro!$G$24</f>
        <v>29</v>
      </c>
      <c r="V22" s="20">
        <f>[18]Novembro!$G$25</f>
        <v>60</v>
      </c>
      <c r="W22" s="20">
        <f>[18]Novembro!$G$26</f>
        <v>40</v>
      </c>
      <c r="X22" s="20">
        <f>[18]Novembro!$G$27</f>
        <v>36</v>
      </c>
      <c r="Y22" s="20">
        <f>[18]Novembro!$G$28</f>
        <v>43</v>
      </c>
      <c r="Z22" s="20">
        <f>[18]Novembro!$G$29</f>
        <v>46</v>
      </c>
      <c r="AA22" s="20">
        <f>[18]Novembro!$G$30</f>
        <v>39</v>
      </c>
      <c r="AB22" s="20">
        <f>[18]Novembro!$G$31</f>
        <v>32</v>
      </c>
      <c r="AC22" s="20">
        <f>[18]Novembro!$G$32</f>
        <v>31</v>
      </c>
      <c r="AD22" s="20">
        <f>[18]Novembro!$G$33</f>
        <v>29</v>
      </c>
      <c r="AE22" s="20">
        <f>[18]Novembro!$G$34</f>
        <v>42</v>
      </c>
      <c r="AF22" s="41">
        <f t="shared" si="5"/>
        <v>19</v>
      </c>
      <c r="AG22" s="37">
        <f t="shared" si="6"/>
        <v>38.033333333333331</v>
      </c>
    </row>
    <row r="23" spans="1:33" ht="17.100000000000001" customHeight="1" x14ac:dyDescent="0.2">
      <c r="A23" s="16" t="s">
        <v>13</v>
      </c>
      <c r="B23" s="20">
        <f>[19]Novembro!$G$5</f>
        <v>44</v>
      </c>
      <c r="C23" s="20">
        <f>[19]Novembro!$G$6</f>
        <v>44</v>
      </c>
      <c r="D23" s="20">
        <f>[19]Novembro!$G$7</f>
        <v>66</v>
      </c>
      <c r="E23" s="20">
        <f>[19]Novembro!$G$8</f>
        <v>47</v>
      </c>
      <c r="F23" s="20">
        <f>[19]Novembro!$G$9</f>
        <v>30</v>
      </c>
      <c r="G23" s="20">
        <f>[19]Novembro!$G$10</f>
        <v>30</v>
      </c>
      <c r="H23" s="20">
        <f>[19]Novembro!$G$11</f>
        <v>41</v>
      </c>
      <c r="I23" s="20">
        <f>[19]Novembro!$G$12</f>
        <v>32</v>
      </c>
      <c r="J23" s="20">
        <f>[19]Novembro!$G$13</f>
        <v>39</v>
      </c>
      <c r="K23" s="20">
        <f>[19]Novembro!$G$14</f>
        <v>37</v>
      </c>
      <c r="L23" s="20">
        <f>[19]Novembro!$G$15</f>
        <v>32</v>
      </c>
      <c r="M23" s="20">
        <f>[19]Novembro!$G$16</f>
        <v>50</v>
      </c>
      <c r="N23" s="20">
        <f>[19]Novembro!$G$17</f>
        <v>48</v>
      </c>
      <c r="O23" s="20">
        <f>[19]Novembro!$G$18</f>
        <v>34</v>
      </c>
      <c r="P23" s="20">
        <f>[19]Novembro!$G$19</f>
        <v>40</v>
      </c>
      <c r="Q23" s="20">
        <f>[19]Novembro!$G$20</f>
        <v>62</v>
      </c>
      <c r="R23" s="20">
        <f>[19]Novembro!$G$21</f>
        <v>44</v>
      </c>
      <c r="S23" s="20">
        <f>[19]Novembro!$G$22</f>
        <v>37</v>
      </c>
      <c r="T23" s="20">
        <f>[19]Novembro!$G$23</f>
        <v>41</v>
      </c>
      <c r="U23" s="20">
        <f>[19]Novembro!$G$24</f>
        <v>59</v>
      </c>
      <c r="V23" s="20">
        <f>[19]Novembro!$G$25</f>
        <v>79</v>
      </c>
      <c r="W23" s="20">
        <f>[19]Novembro!$G$26</f>
        <v>32</v>
      </c>
      <c r="X23" s="20">
        <f>[19]Novembro!$G$27</f>
        <v>33</v>
      </c>
      <c r="Y23" s="20" t="str">
        <f>[19]Novembro!$G$28</f>
        <v>*</v>
      </c>
      <c r="Z23" s="20">
        <f>[19]Novembro!$G$29</f>
        <v>40</v>
      </c>
      <c r="AA23" s="20">
        <f>[19]Novembro!$G$30</f>
        <v>37</v>
      </c>
      <c r="AB23" s="20">
        <f>[19]Novembro!$G$31</f>
        <v>41</v>
      </c>
      <c r="AC23" s="20">
        <f>[19]Novembro!$G$32</f>
        <v>30</v>
      </c>
      <c r="AD23" s="20">
        <f>[19]Novembro!$G$33</f>
        <v>39</v>
      </c>
      <c r="AE23" s="20">
        <f>[19]Novembro!$G$34</f>
        <v>38</v>
      </c>
      <c r="AF23" s="41">
        <f t="shared" si="5"/>
        <v>30</v>
      </c>
      <c r="AG23" s="37">
        <f t="shared" si="6"/>
        <v>42.275862068965516</v>
      </c>
    </row>
    <row r="24" spans="1:33" ht="17.100000000000001" customHeight="1" x14ac:dyDescent="0.2">
      <c r="A24" s="16" t="s">
        <v>14</v>
      </c>
      <c r="B24" s="20">
        <f>[20]Novembro!$G$5</f>
        <v>36</v>
      </c>
      <c r="C24" s="20">
        <f>[20]Novembro!$G$6</f>
        <v>38</v>
      </c>
      <c r="D24" s="20">
        <f>[20]Novembro!$G$7</f>
        <v>51</v>
      </c>
      <c r="E24" s="20">
        <f>[20]Novembro!$G$8</f>
        <v>56</v>
      </c>
      <c r="F24" s="20">
        <f>[20]Novembro!$G$9</f>
        <v>52</v>
      </c>
      <c r="G24" s="20">
        <f>[20]Novembro!$G$10</f>
        <v>47</v>
      </c>
      <c r="H24" s="20">
        <f>[20]Novembro!$G$11</f>
        <v>45</v>
      </c>
      <c r="I24" s="20">
        <f>[20]Novembro!$G$12</f>
        <v>34</v>
      </c>
      <c r="J24" s="20">
        <f>[20]Novembro!$G$13</f>
        <v>32</v>
      </c>
      <c r="K24" s="20">
        <f>[20]Novembro!$G$14</f>
        <v>32</v>
      </c>
      <c r="L24" s="20">
        <f>[20]Novembro!$G$15</f>
        <v>35</v>
      </c>
      <c r="M24" s="20">
        <f>[20]Novembro!$G$16</f>
        <v>48</v>
      </c>
      <c r="N24" s="20">
        <f>[20]Novembro!$G$17</f>
        <v>34</v>
      </c>
      <c r="O24" s="20">
        <f>[20]Novembro!$G$18</f>
        <v>36</v>
      </c>
      <c r="P24" s="20">
        <f>[20]Novembro!$G$19</f>
        <v>31</v>
      </c>
      <c r="Q24" s="20">
        <f>[20]Novembro!$G$20</f>
        <v>31</v>
      </c>
      <c r="R24" s="20">
        <f>[20]Novembro!$G$21</f>
        <v>42</v>
      </c>
      <c r="S24" s="20">
        <f>[20]Novembro!$G$22</f>
        <v>36</v>
      </c>
      <c r="T24" s="20">
        <f>[20]Novembro!$G$23</f>
        <v>32</v>
      </c>
      <c r="U24" s="20">
        <f>[20]Novembro!$G$24</f>
        <v>30</v>
      </c>
      <c r="V24" s="20">
        <f>[20]Novembro!$G$25</f>
        <v>35</v>
      </c>
      <c r="W24" s="20">
        <f>[20]Novembro!$G$26</f>
        <v>45</v>
      </c>
      <c r="X24" s="20">
        <f>[20]Novembro!$G$27</f>
        <v>50</v>
      </c>
      <c r="Y24" s="20">
        <f>[20]Novembro!$G$28</f>
        <v>54</v>
      </c>
      <c r="Z24" s="20">
        <f>[20]Novembro!$G$29</f>
        <v>55</v>
      </c>
      <c r="AA24" s="20">
        <f>[20]Novembro!$G$30</f>
        <v>41</v>
      </c>
      <c r="AB24" s="20">
        <f>[20]Novembro!$G$31</f>
        <v>24</v>
      </c>
      <c r="AC24" s="20">
        <f>[20]Novembro!$G$32</f>
        <v>25</v>
      </c>
      <c r="AD24" s="20">
        <f>[20]Novembro!$G$33</f>
        <v>31</v>
      </c>
      <c r="AE24" s="20">
        <f>[20]Novembro!$G$34</f>
        <v>35</v>
      </c>
      <c r="AF24" s="41">
        <f t="shared" si="5"/>
        <v>24</v>
      </c>
      <c r="AG24" s="37">
        <f t="shared" si="6"/>
        <v>39.1</v>
      </c>
    </row>
    <row r="25" spans="1:33" ht="17.100000000000001" customHeight="1" x14ac:dyDescent="0.2">
      <c r="A25" s="16" t="s">
        <v>15</v>
      </c>
      <c r="B25" s="20">
        <f>[21]Novembro!$G$5</f>
        <v>59</v>
      </c>
      <c r="C25" s="20">
        <f>[21]Novembro!$G$6</f>
        <v>57</v>
      </c>
      <c r="D25" s="20">
        <f>[21]Novembro!$G$7</f>
        <v>88</v>
      </c>
      <c r="E25" s="20">
        <f>[21]Novembro!$G$8</f>
        <v>45</v>
      </c>
      <c r="F25" s="20">
        <f>[21]Novembro!$G$9</f>
        <v>35</v>
      </c>
      <c r="G25" s="20">
        <f>[21]Novembro!$G$10</f>
        <v>42</v>
      </c>
      <c r="H25" s="20">
        <f>[21]Novembro!$G$11</f>
        <v>43</v>
      </c>
      <c r="I25" s="20">
        <f>[21]Novembro!$G$12</f>
        <v>38</v>
      </c>
      <c r="J25" s="20">
        <f>[21]Novembro!$G$13</f>
        <v>34</v>
      </c>
      <c r="K25" s="20">
        <f>[21]Novembro!$G$14</f>
        <v>35</v>
      </c>
      <c r="L25" s="20">
        <f>[21]Novembro!$G$15</f>
        <v>43</v>
      </c>
      <c r="M25" s="20">
        <f>[21]Novembro!$G$16</f>
        <v>28</v>
      </c>
      <c r="N25" s="20">
        <f>[21]Novembro!$G$17</f>
        <v>18</v>
      </c>
      <c r="O25" s="20">
        <f>[21]Novembro!$G$18</f>
        <v>34</v>
      </c>
      <c r="P25" s="20">
        <f>[21]Novembro!$G$19</f>
        <v>30</v>
      </c>
      <c r="Q25" s="20">
        <f>[21]Novembro!$G$20</f>
        <v>49</v>
      </c>
      <c r="R25" s="20">
        <f>[21]Novembro!$G$21</f>
        <v>53</v>
      </c>
      <c r="S25" s="20">
        <f>[21]Novembro!$G$22</f>
        <v>45</v>
      </c>
      <c r="T25" s="20">
        <f>[21]Novembro!$G$23</f>
        <v>45</v>
      </c>
      <c r="U25" s="20">
        <f>[21]Novembro!$G$24</f>
        <v>57</v>
      </c>
      <c r="V25" s="20">
        <f>[21]Novembro!$G$25</f>
        <v>69</v>
      </c>
      <c r="W25" s="20">
        <f>[21]Novembro!$G$26</f>
        <v>35</v>
      </c>
      <c r="X25" s="20">
        <f>[21]Novembro!$G$27</f>
        <v>51</v>
      </c>
      <c r="Y25" s="20">
        <f>[21]Novembro!$G$28</f>
        <v>48</v>
      </c>
      <c r="Z25" s="20">
        <f>[21]Novembro!$G$29</f>
        <v>47</v>
      </c>
      <c r="AA25" s="20">
        <f>[21]Novembro!$G$30</f>
        <v>45</v>
      </c>
      <c r="AB25" s="20">
        <f>[21]Novembro!$G$31</f>
        <v>35</v>
      </c>
      <c r="AC25" s="20">
        <f>[21]Novembro!$G$32</f>
        <v>38</v>
      </c>
      <c r="AD25" s="20">
        <f>[21]Novembro!$G$33</f>
        <v>40</v>
      </c>
      <c r="AE25" s="20">
        <f>[21]Novembro!$G$34</f>
        <v>49</v>
      </c>
      <c r="AF25" s="41">
        <f t="shared" si="5"/>
        <v>18</v>
      </c>
      <c r="AG25" s="37">
        <f t="shared" si="6"/>
        <v>44.5</v>
      </c>
    </row>
    <row r="26" spans="1:33" ht="17.100000000000001" customHeight="1" x14ac:dyDescent="0.2">
      <c r="A26" s="16" t="s">
        <v>16</v>
      </c>
      <c r="B26" s="20">
        <f>[22]Novembro!$G$5</f>
        <v>40</v>
      </c>
      <c r="C26" s="20">
        <f>[22]Novembro!$G$6</f>
        <v>65</v>
      </c>
      <c r="D26" s="20">
        <f>[22]Novembro!$G$7</f>
        <v>70</v>
      </c>
      <c r="E26" s="20">
        <f>[22]Novembro!$G$8</f>
        <v>39</v>
      </c>
      <c r="F26" s="20">
        <f>[22]Novembro!$G$9</f>
        <v>37</v>
      </c>
      <c r="G26" s="20">
        <f>[22]Novembro!$G$10</f>
        <v>33</v>
      </c>
      <c r="H26" s="20">
        <f>[22]Novembro!$G$11</f>
        <v>32</v>
      </c>
      <c r="I26" s="20">
        <f>[22]Novembro!$G$12</f>
        <v>35</v>
      </c>
      <c r="J26" s="20">
        <f>[22]Novembro!$G$13</f>
        <v>38</v>
      </c>
      <c r="K26" s="20">
        <f>[22]Novembro!$G$14</f>
        <v>33</v>
      </c>
      <c r="L26" s="20">
        <f>[22]Novembro!$G$15</f>
        <v>40</v>
      </c>
      <c r="M26" s="20">
        <f>[22]Novembro!$G$16</f>
        <v>31</v>
      </c>
      <c r="N26" s="20">
        <f>[22]Novembro!$G$17</f>
        <v>24</v>
      </c>
      <c r="O26" s="20">
        <f>[22]Novembro!$G$18</f>
        <v>31</v>
      </c>
      <c r="P26" s="20">
        <f>[22]Novembro!$G$19</f>
        <v>30</v>
      </c>
      <c r="Q26" s="20">
        <f>[22]Novembro!$G$20</f>
        <v>44</v>
      </c>
      <c r="R26" s="20">
        <f>[22]Novembro!$G$21</f>
        <v>57</v>
      </c>
      <c r="S26" s="20">
        <f>[22]Novembro!$G$22</f>
        <v>43</v>
      </c>
      <c r="T26" s="20">
        <f>[22]Novembro!$G$23</f>
        <v>42</v>
      </c>
      <c r="U26" s="20">
        <f>[22]Novembro!$G$24</f>
        <v>63</v>
      </c>
      <c r="V26" s="20">
        <f>[22]Novembro!$G$25</f>
        <v>65</v>
      </c>
      <c r="W26" s="20">
        <f>[22]Novembro!$G$26</f>
        <v>44</v>
      </c>
      <c r="X26" s="20">
        <f>[22]Novembro!$G$27</f>
        <v>61</v>
      </c>
      <c r="Y26" s="20">
        <f>[22]Novembro!$G$28</f>
        <v>42</v>
      </c>
      <c r="Z26" s="20">
        <f>[22]Novembro!$G$29</f>
        <v>45</v>
      </c>
      <c r="AA26" s="20">
        <f>[22]Novembro!$G$30</f>
        <v>38</v>
      </c>
      <c r="AB26" s="20">
        <f>[22]Novembro!$G$31</f>
        <v>37</v>
      </c>
      <c r="AC26" s="20">
        <f>[22]Novembro!$G$32</f>
        <v>37</v>
      </c>
      <c r="AD26" s="20">
        <f>[22]Novembro!$G$33</f>
        <v>44</v>
      </c>
      <c r="AE26" s="20">
        <f>[22]Novembro!$G$34</f>
        <v>47</v>
      </c>
      <c r="AF26" s="41">
        <f t="shared" si="5"/>
        <v>24</v>
      </c>
      <c r="AG26" s="37">
        <f t="shared" si="6"/>
        <v>42.9</v>
      </c>
    </row>
    <row r="27" spans="1:33" ht="17.100000000000001" customHeight="1" x14ac:dyDescent="0.2">
      <c r="A27" s="16" t="s">
        <v>17</v>
      </c>
      <c r="B27" s="20">
        <f>[23]Novembro!$G$5</f>
        <v>42</v>
      </c>
      <c r="C27" s="20">
        <f>[23]Novembro!$G$6</f>
        <v>49</v>
      </c>
      <c r="D27" s="20">
        <f>[23]Novembro!$G$7</f>
        <v>51</v>
      </c>
      <c r="E27" s="20">
        <f>[23]Novembro!$G$8</f>
        <v>62</v>
      </c>
      <c r="F27" s="20">
        <f>[23]Novembro!$G$9</f>
        <v>41</v>
      </c>
      <c r="G27" s="20">
        <f>[23]Novembro!$G$10</f>
        <v>43</v>
      </c>
      <c r="H27" s="20">
        <f>[23]Novembro!$G$11</f>
        <v>34</v>
      </c>
      <c r="I27" s="20">
        <f>[23]Novembro!$G$12</f>
        <v>34</v>
      </c>
      <c r="J27" s="20">
        <f>[23]Novembro!$G$13</f>
        <v>33</v>
      </c>
      <c r="K27" s="20">
        <f>[23]Novembro!$G$14</f>
        <v>35</v>
      </c>
      <c r="L27" s="20">
        <f>[23]Novembro!$G$15</f>
        <v>30</v>
      </c>
      <c r="M27" s="20">
        <f>[23]Novembro!$G$16</f>
        <v>24</v>
      </c>
      <c r="N27" s="20">
        <f>[23]Novembro!$G$17</f>
        <v>25</v>
      </c>
      <c r="O27" s="20">
        <f>[23]Novembro!$G$18</f>
        <v>35</v>
      </c>
      <c r="P27" s="20">
        <f>[23]Novembro!$G$19</f>
        <v>27</v>
      </c>
      <c r="Q27" s="20">
        <f>[23]Novembro!$G$20</f>
        <v>52</v>
      </c>
      <c r="R27" s="20">
        <f>[23]Novembro!$G$21</f>
        <v>42</v>
      </c>
      <c r="S27" s="20">
        <f>[23]Novembro!$G$22</f>
        <v>47</v>
      </c>
      <c r="T27" s="20">
        <f>[23]Novembro!$G$23</f>
        <v>40</v>
      </c>
      <c r="U27" s="20">
        <f>[23]Novembro!$G$24</f>
        <v>63</v>
      </c>
      <c r="V27" s="20">
        <f>[23]Novembro!$G$25</f>
        <v>50</v>
      </c>
      <c r="W27" s="20">
        <f>[23]Novembro!$G$26</f>
        <v>38</v>
      </c>
      <c r="X27" s="20">
        <f>[23]Novembro!$G$27</f>
        <v>49</v>
      </c>
      <c r="Y27" s="20">
        <f>[23]Novembro!$G$28</f>
        <v>46</v>
      </c>
      <c r="Z27" s="20">
        <f>[23]Novembro!$G$29</f>
        <v>41</v>
      </c>
      <c r="AA27" s="20">
        <f>[23]Novembro!$G$30</f>
        <v>37</v>
      </c>
      <c r="AB27" s="20">
        <f>[23]Novembro!$G$31</f>
        <v>31</v>
      </c>
      <c r="AC27" s="20">
        <f>[23]Novembro!$G$32</f>
        <v>31</v>
      </c>
      <c r="AD27" s="20">
        <f>[23]Novembro!$G$33</f>
        <v>32</v>
      </c>
      <c r="AE27" s="20">
        <f>[23]Novembro!$G$34</f>
        <v>45</v>
      </c>
      <c r="AF27" s="41">
        <f t="shared" si="5"/>
        <v>24</v>
      </c>
      <c r="AG27" s="37">
        <f t="shared" si="6"/>
        <v>40.299999999999997</v>
      </c>
    </row>
    <row r="28" spans="1:33" ht="17.100000000000001" customHeight="1" x14ac:dyDescent="0.2">
      <c r="A28" s="16" t="s">
        <v>18</v>
      </c>
      <c r="B28" s="20">
        <f>[24]Novembro!$G$5</f>
        <v>52</v>
      </c>
      <c r="C28" s="20">
        <f>[24]Novembro!$G$6</f>
        <v>47</v>
      </c>
      <c r="D28" s="20">
        <f>[24]Novembro!$G$7</f>
        <v>54</v>
      </c>
      <c r="E28" s="20">
        <f>[24]Novembro!$G$8</f>
        <v>65</v>
      </c>
      <c r="F28" s="20">
        <f>[24]Novembro!$G$9</f>
        <v>33</v>
      </c>
      <c r="G28" s="20">
        <f>[24]Novembro!$G$10</f>
        <v>37</v>
      </c>
      <c r="H28" s="20">
        <f>[24]Novembro!$G$11</f>
        <v>41</v>
      </c>
      <c r="I28" s="20">
        <f>[24]Novembro!$G$12</f>
        <v>36</v>
      </c>
      <c r="J28" s="20">
        <f>[24]Novembro!$G$13</f>
        <v>37</v>
      </c>
      <c r="K28" s="20">
        <f>[24]Novembro!$G$14</f>
        <v>35</v>
      </c>
      <c r="L28" s="20">
        <f>[24]Novembro!$G$15</f>
        <v>40</v>
      </c>
      <c r="M28" s="20">
        <f>[24]Novembro!$G$16</f>
        <v>70</v>
      </c>
      <c r="N28" s="20">
        <f>[24]Novembro!$G$17</f>
        <v>48</v>
      </c>
      <c r="O28" s="20">
        <f>[24]Novembro!$G$18</f>
        <v>35</v>
      </c>
      <c r="P28" s="20">
        <f>[24]Novembro!$G$19</f>
        <v>33</v>
      </c>
      <c r="Q28" s="20">
        <f>[24]Novembro!$G$20</f>
        <v>64</v>
      </c>
      <c r="R28" s="20">
        <f>[24]Novembro!$G$21</f>
        <v>48</v>
      </c>
      <c r="S28" s="20">
        <f>[24]Novembro!$G$22</f>
        <v>42</v>
      </c>
      <c r="T28" s="20">
        <f>[24]Novembro!$G$23</f>
        <v>37</v>
      </c>
      <c r="U28" s="20">
        <f>[24]Novembro!$G$24</f>
        <v>53</v>
      </c>
      <c r="V28" s="20">
        <f>[24]Novembro!$G$25</f>
        <v>63</v>
      </c>
      <c r="W28" s="20">
        <f>[24]Novembro!$G$26</f>
        <v>62</v>
      </c>
      <c r="X28" s="20">
        <f>[24]Novembro!$G$27</f>
        <v>48</v>
      </c>
      <c r="Y28" s="20">
        <f>[24]Novembro!$G$28</f>
        <v>53</v>
      </c>
      <c r="Z28" s="20">
        <f>[24]Novembro!$G$29</f>
        <v>43</v>
      </c>
      <c r="AA28" s="20">
        <f>[24]Novembro!$G$30</f>
        <v>49</v>
      </c>
      <c r="AB28" s="20">
        <f>[24]Novembro!$G$31</f>
        <v>44</v>
      </c>
      <c r="AC28" s="20">
        <f>[24]Novembro!$G$32</f>
        <v>32</v>
      </c>
      <c r="AD28" s="20">
        <f>[24]Novembro!$G$33</f>
        <v>40</v>
      </c>
      <c r="AE28" s="20">
        <f>[24]Novembro!$G$34</f>
        <v>39</v>
      </c>
      <c r="AF28" s="41">
        <f t="shared" si="5"/>
        <v>32</v>
      </c>
      <c r="AG28" s="37">
        <f t="shared" si="6"/>
        <v>46</v>
      </c>
    </row>
    <row r="29" spans="1:33" ht="17.100000000000001" customHeight="1" x14ac:dyDescent="0.2">
      <c r="A29" s="16" t="s">
        <v>19</v>
      </c>
      <c r="B29" s="20">
        <f>[25]Novembro!$G$5</f>
        <v>46</v>
      </c>
      <c r="C29" s="20">
        <f>[25]Novembro!$G$6</f>
        <v>49</v>
      </c>
      <c r="D29" s="20">
        <f>[25]Novembro!$G$7</f>
        <v>65</v>
      </c>
      <c r="E29" s="20">
        <f>[25]Novembro!$G$8</f>
        <v>40</v>
      </c>
      <c r="F29" s="20">
        <f>[25]Novembro!$G$9</f>
        <v>41</v>
      </c>
      <c r="G29" s="20">
        <f>[25]Novembro!$G$10</f>
        <v>39</v>
      </c>
      <c r="H29" s="20">
        <f>[25]Novembro!$G$11</f>
        <v>42</v>
      </c>
      <c r="I29" s="20">
        <f>[25]Novembro!$G$12</f>
        <v>38</v>
      </c>
      <c r="J29" s="20">
        <f>[25]Novembro!$G$13</f>
        <v>32</v>
      </c>
      <c r="K29" s="20">
        <f>[25]Novembro!$G$14</f>
        <v>31</v>
      </c>
      <c r="L29" s="20">
        <f>[25]Novembro!$G$15</f>
        <v>42</v>
      </c>
      <c r="M29" s="20">
        <f>[25]Novembro!$G$16</f>
        <v>23</v>
      </c>
      <c r="N29" s="20">
        <f>[25]Novembro!$G$17</f>
        <v>24</v>
      </c>
      <c r="O29" s="20">
        <f>[25]Novembro!$G$18</f>
        <v>31</v>
      </c>
      <c r="P29" s="20">
        <f>[25]Novembro!$G$19</f>
        <v>28</v>
      </c>
      <c r="Q29" s="20">
        <f>[25]Novembro!$G$20</f>
        <v>44</v>
      </c>
      <c r="R29" s="20">
        <f>[25]Novembro!$G$21</f>
        <v>43</v>
      </c>
      <c r="S29" s="20">
        <f>[25]Novembro!$G$22</f>
        <v>47</v>
      </c>
      <c r="T29" s="20">
        <f>[25]Novembro!$G$23</f>
        <v>41</v>
      </c>
      <c r="U29" s="20">
        <f>[25]Novembro!$G$24</f>
        <v>53</v>
      </c>
      <c r="V29" s="20">
        <f>[25]Novembro!$G$25</f>
        <v>77</v>
      </c>
      <c r="W29" s="20">
        <f>[25]Novembro!$G$26</f>
        <v>52</v>
      </c>
      <c r="X29" s="20">
        <f>[25]Novembro!$G$27</f>
        <v>50</v>
      </c>
      <c r="Y29" s="20">
        <f>[25]Novembro!$G$28</f>
        <v>45</v>
      </c>
      <c r="Z29" s="20">
        <f>[25]Novembro!$G$29</f>
        <v>43</v>
      </c>
      <c r="AA29" s="20">
        <f>[25]Novembro!$G$30</f>
        <v>40</v>
      </c>
      <c r="AB29" s="20">
        <f>[25]Novembro!$G$31</f>
        <v>32</v>
      </c>
      <c r="AC29" s="20">
        <f>[25]Novembro!$G$32</f>
        <v>34</v>
      </c>
      <c r="AD29" s="20">
        <f>[25]Novembro!$G$33</f>
        <v>65</v>
      </c>
      <c r="AE29" s="20">
        <f>[25]Novembro!$G$34</f>
        <v>52</v>
      </c>
      <c r="AF29" s="41">
        <f t="shared" si="5"/>
        <v>23</v>
      </c>
      <c r="AG29" s="37">
        <f t="shared" si="6"/>
        <v>42.966666666666669</v>
      </c>
    </row>
    <row r="30" spans="1:33" ht="17.100000000000001" customHeight="1" x14ac:dyDescent="0.2">
      <c r="A30" s="16" t="s">
        <v>31</v>
      </c>
      <c r="B30" s="20">
        <f>[26]Novembro!$G$5</f>
        <v>44</v>
      </c>
      <c r="C30" s="20">
        <f>[26]Novembro!$G$6</f>
        <v>53</v>
      </c>
      <c r="D30" s="20">
        <f>[26]Novembro!$G$7</f>
        <v>59</v>
      </c>
      <c r="E30" s="20">
        <f>[26]Novembro!$G$8</f>
        <v>31</v>
      </c>
      <c r="F30" s="20">
        <f>[26]Novembro!$G$9</f>
        <v>39</v>
      </c>
      <c r="G30" s="20">
        <f>[26]Novembro!$G$10</f>
        <v>39</v>
      </c>
      <c r="H30" s="20">
        <f>[26]Novembro!$G$11</f>
        <v>57</v>
      </c>
      <c r="I30" s="20">
        <f>[26]Novembro!$G$12</f>
        <v>30</v>
      </c>
      <c r="J30" s="20">
        <f>[26]Novembro!$G$13</f>
        <v>36</v>
      </c>
      <c r="K30" s="20">
        <f>[26]Novembro!$G$14</f>
        <v>35</v>
      </c>
      <c r="L30" s="20">
        <f>[26]Novembro!$G$15</f>
        <v>32</v>
      </c>
      <c r="M30" s="20">
        <f>[26]Novembro!$G$16</f>
        <v>33</v>
      </c>
      <c r="N30" s="20">
        <f>[26]Novembro!$G$17</f>
        <v>24</v>
      </c>
      <c r="O30" s="20">
        <f>[26]Novembro!$G$18</f>
        <v>32</v>
      </c>
      <c r="P30" s="20">
        <f>[26]Novembro!$G$19</f>
        <v>33</v>
      </c>
      <c r="Q30" s="20">
        <f>[26]Novembro!$G$20</f>
        <v>48</v>
      </c>
      <c r="R30" s="20">
        <f>[26]Novembro!$G$21</f>
        <v>41</v>
      </c>
      <c r="S30" s="20">
        <f>[26]Novembro!$G$22</f>
        <v>36</v>
      </c>
      <c r="T30" s="20">
        <f>[26]Novembro!$G$23</f>
        <v>40</v>
      </c>
      <c r="U30" s="20">
        <f>[26]Novembro!$G$24</f>
        <v>57</v>
      </c>
      <c r="V30" s="20">
        <f>[26]Novembro!$G$25</f>
        <v>46</v>
      </c>
      <c r="W30" s="20">
        <f>[26]Novembro!$G$26</f>
        <v>37</v>
      </c>
      <c r="X30" s="20">
        <f>[26]Novembro!$G$27</f>
        <v>50</v>
      </c>
      <c r="Y30" s="20">
        <f>[26]Novembro!$G$28</f>
        <v>37</v>
      </c>
      <c r="Z30" s="20">
        <f>[26]Novembro!$G$29</f>
        <v>42</v>
      </c>
      <c r="AA30" s="20">
        <f>[26]Novembro!$G$30</f>
        <v>32</v>
      </c>
      <c r="AB30" s="20">
        <f>[26]Novembro!$G$31</f>
        <v>33</v>
      </c>
      <c r="AC30" s="20">
        <f>[26]Novembro!$G$32</f>
        <v>30</v>
      </c>
      <c r="AD30" s="20">
        <f>[26]Novembro!$G$33</f>
        <v>29</v>
      </c>
      <c r="AE30" s="20">
        <f>[26]Novembro!$G$34</f>
        <v>40</v>
      </c>
      <c r="AF30" s="41">
        <f t="shared" si="5"/>
        <v>24</v>
      </c>
      <c r="AG30" s="37">
        <f t="shared" si="6"/>
        <v>39.166666666666664</v>
      </c>
    </row>
    <row r="31" spans="1:33" ht="17.100000000000001" customHeight="1" x14ac:dyDescent="0.2">
      <c r="A31" s="16" t="s">
        <v>51</v>
      </c>
      <c r="B31" s="20">
        <f>[27]Novembro!$G$5</f>
        <v>45</v>
      </c>
      <c r="C31" s="20">
        <f>[27]Novembro!$G$6</f>
        <v>49</v>
      </c>
      <c r="D31" s="20">
        <f>[27]Novembro!$G$7</f>
        <v>55</v>
      </c>
      <c r="E31" s="20">
        <f>[27]Novembro!$G$8</f>
        <v>63</v>
      </c>
      <c r="F31" s="20">
        <f>[27]Novembro!$G$9</f>
        <v>39</v>
      </c>
      <c r="G31" s="20">
        <f>[27]Novembro!$G$10</f>
        <v>38</v>
      </c>
      <c r="H31" s="20">
        <f>[27]Novembro!$G$11</f>
        <v>40</v>
      </c>
      <c r="I31" s="20">
        <f>[27]Novembro!$G$12</f>
        <v>38</v>
      </c>
      <c r="J31" s="20">
        <f>[27]Novembro!$G$13</f>
        <v>33</v>
      </c>
      <c r="K31" s="20">
        <f>[27]Novembro!$G$14</f>
        <v>33</v>
      </c>
      <c r="L31" s="20">
        <f>[27]Novembro!$G$15</f>
        <v>37</v>
      </c>
      <c r="M31" s="20">
        <f>[27]Novembro!$G$16</f>
        <v>67</v>
      </c>
      <c r="N31" s="20">
        <f>[27]Novembro!$G$17</f>
        <v>44</v>
      </c>
      <c r="O31" s="20">
        <f>[27]Novembro!$G$18</f>
        <v>30</v>
      </c>
      <c r="P31" s="20">
        <f>[27]Novembro!$G$19</f>
        <v>45</v>
      </c>
      <c r="Q31" s="20">
        <f>[27]Novembro!$G$20</f>
        <v>55</v>
      </c>
      <c r="R31" s="20">
        <f>[27]Novembro!$G$21</f>
        <v>52</v>
      </c>
      <c r="S31" s="20">
        <f>[27]Novembro!$G$22</f>
        <v>45</v>
      </c>
      <c r="T31" s="20">
        <f>[27]Novembro!$G$23</f>
        <v>37</v>
      </c>
      <c r="U31" s="20">
        <f>[27]Novembro!$G$24</f>
        <v>46</v>
      </c>
      <c r="V31" s="20">
        <f>[27]Novembro!$G$25</f>
        <v>65</v>
      </c>
      <c r="W31" s="20">
        <f>[27]Novembro!$G$26</f>
        <v>53</v>
      </c>
      <c r="X31" s="20">
        <f>[27]Novembro!$G$27</f>
        <v>54</v>
      </c>
      <c r="Y31" s="20">
        <f>[27]Novembro!$G$28</f>
        <v>81</v>
      </c>
      <c r="Z31" s="20">
        <f>[27]Novembro!$G$29</f>
        <v>61</v>
      </c>
      <c r="AA31" s="20">
        <f>[27]Novembro!$G$30</f>
        <v>52</v>
      </c>
      <c r="AB31" s="20">
        <f>[27]Novembro!$G$31</f>
        <v>38</v>
      </c>
      <c r="AC31" s="20">
        <f>[27]Novembro!$G$32</f>
        <v>34</v>
      </c>
      <c r="AD31" s="20">
        <f>[27]Novembro!$G$33</f>
        <v>34</v>
      </c>
      <c r="AE31" s="20">
        <f>[27]Novembro!$G$34</f>
        <v>57</v>
      </c>
      <c r="AF31" s="41">
        <f t="shared" ref="AF31" si="7">MIN(B31:AE31)</f>
        <v>30</v>
      </c>
      <c r="AG31" s="37">
        <f t="shared" ref="AG31" si="8">AVERAGE(B31:AE31)</f>
        <v>47.333333333333336</v>
      </c>
    </row>
    <row r="32" spans="1:33" ht="17.100000000000001" customHeight="1" x14ac:dyDescent="0.2">
      <c r="A32" s="16" t="s">
        <v>20</v>
      </c>
      <c r="B32" s="20">
        <f>[28]Novembro!$G$5</f>
        <v>35</v>
      </c>
      <c r="C32" s="20">
        <f>[28]Novembro!$G$6</f>
        <v>40</v>
      </c>
      <c r="D32" s="20">
        <f>[28]Novembro!$G$7</f>
        <v>49</v>
      </c>
      <c r="E32" s="20">
        <f>[28]Novembro!$G$8</f>
        <v>60</v>
      </c>
      <c r="F32" s="20">
        <f>[28]Novembro!$G$9</f>
        <v>47</v>
      </c>
      <c r="G32" s="20">
        <f>[28]Novembro!$G$10</f>
        <v>44</v>
      </c>
      <c r="H32" s="20">
        <f>[28]Novembro!$G$11</f>
        <v>39</v>
      </c>
      <c r="I32" s="20">
        <f>[28]Novembro!$G$12</f>
        <v>29</v>
      </c>
      <c r="J32" s="20">
        <f>[28]Novembro!$G$13</f>
        <v>32</v>
      </c>
      <c r="K32" s="20">
        <f>[28]Novembro!$G$14</f>
        <v>31</v>
      </c>
      <c r="L32" s="20">
        <f>[28]Novembro!$G$15</f>
        <v>32</v>
      </c>
      <c r="M32" s="20">
        <f>[28]Novembro!$G$16</f>
        <v>55</v>
      </c>
      <c r="N32" s="20">
        <f>[28]Novembro!$G$17</f>
        <v>26</v>
      </c>
      <c r="O32" s="20">
        <f>[28]Novembro!$G$18</f>
        <v>32</v>
      </c>
      <c r="P32" s="20">
        <f>[28]Novembro!$G$19</f>
        <v>30</v>
      </c>
      <c r="Q32" s="20">
        <f>[28]Novembro!$G$20</f>
        <v>44</v>
      </c>
      <c r="R32" s="20">
        <f>[28]Novembro!$G$21</f>
        <v>37</v>
      </c>
      <c r="S32" s="20">
        <f>[28]Novembro!$G$22</f>
        <v>36</v>
      </c>
      <c r="T32" s="20">
        <f>[28]Novembro!$G$23</f>
        <v>31</v>
      </c>
      <c r="U32" s="20">
        <f>[28]Novembro!$G$24</f>
        <v>28</v>
      </c>
      <c r="V32" s="20">
        <f>[28]Novembro!$G$25</f>
        <v>39</v>
      </c>
      <c r="W32" s="20">
        <f>[28]Novembro!$G$26</f>
        <v>56</v>
      </c>
      <c r="X32" s="20">
        <f>[28]Novembro!$G$27</f>
        <v>51</v>
      </c>
      <c r="Y32" s="20">
        <f>[28]Novembro!$G$28</f>
        <v>40</v>
      </c>
      <c r="Z32" s="20">
        <f>[28]Novembro!$G$29</f>
        <v>41</v>
      </c>
      <c r="AA32" s="20">
        <f>[28]Novembro!$G$30</f>
        <v>36</v>
      </c>
      <c r="AB32" s="20">
        <f>[28]Novembro!$G$31</f>
        <v>30</v>
      </c>
      <c r="AC32" s="20">
        <f>[28]Novembro!$G$32</f>
        <v>27</v>
      </c>
      <c r="AD32" s="20">
        <f>[28]Novembro!$G$33</f>
        <v>23</v>
      </c>
      <c r="AE32" s="20">
        <f>[28]Novembro!$G$34</f>
        <v>38</v>
      </c>
      <c r="AF32" s="41">
        <f>MIN(B32:AE32)</f>
        <v>23</v>
      </c>
      <c r="AG32" s="37">
        <f>AVERAGE(B32:AE32)</f>
        <v>37.93333333333333</v>
      </c>
    </row>
    <row r="33" spans="1:33" s="5" customFormat="1" ht="17.100000000000001" customHeight="1" x14ac:dyDescent="0.2">
      <c r="A33" s="31" t="s">
        <v>35</v>
      </c>
      <c r="B33" s="32">
        <f t="shared" ref="B33:AF33" si="9">MIN(B5:B32)</f>
        <v>32</v>
      </c>
      <c r="C33" s="32">
        <f t="shared" si="9"/>
        <v>35</v>
      </c>
      <c r="D33" s="32">
        <f t="shared" si="9"/>
        <v>42</v>
      </c>
      <c r="E33" s="32">
        <f t="shared" si="9"/>
        <v>23</v>
      </c>
      <c r="F33" s="32">
        <f t="shared" si="9"/>
        <v>19</v>
      </c>
      <c r="G33" s="32">
        <f t="shared" si="9"/>
        <v>27</v>
      </c>
      <c r="H33" s="32">
        <f t="shared" si="9"/>
        <v>31</v>
      </c>
      <c r="I33" s="32">
        <f t="shared" si="9"/>
        <v>29</v>
      </c>
      <c r="J33" s="32">
        <f t="shared" si="9"/>
        <v>25</v>
      </c>
      <c r="K33" s="32">
        <f t="shared" si="9"/>
        <v>26</v>
      </c>
      <c r="L33" s="32">
        <f t="shared" si="9"/>
        <v>27</v>
      </c>
      <c r="M33" s="32">
        <f t="shared" si="9"/>
        <v>22</v>
      </c>
      <c r="N33" s="32">
        <f t="shared" si="9"/>
        <v>18</v>
      </c>
      <c r="O33" s="32">
        <f t="shared" si="9"/>
        <v>28</v>
      </c>
      <c r="P33" s="32">
        <f t="shared" si="9"/>
        <v>25</v>
      </c>
      <c r="Q33" s="32">
        <f t="shared" si="9"/>
        <v>30</v>
      </c>
      <c r="R33" s="32">
        <f t="shared" si="9"/>
        <v>37</v>
      </c>
      <c r="S33" s="32">
        <f t="shared" si="9"/>
        <v>32</v>
      </c>
      <c r="T33" s="32">
        <f t="shared" si="9"/>
        <v>27</v>
      </c>
      <c r="U33" s="32">
        <f t="shared" si="9"/>
        <v>28</v>
      </c>
      <c r="V33" s="32">
        <f t="shared" si="9"/>
        <v>35</v>
      </c>
      <c r="W33" s="32">
        <f t="shared" si="9"/>
        <v>32</v>
      </c>
      <c r="X33" s="32">
        <f t="shared" si="9"/>
        <v>14</v>
      </c>
      <c r="Y33" s="32">
        <f t="shared" si="9"/>
        <v>37</v>
      </c>
      <c r="Z33" s="32">
        <f t="shared" si="9"/>
        <v>35</v>
      </c>
      <c r="AA33" s="32">
        <f t="shared" si="9"/>
        <v>29</v>
      </c>
      <c r="AB33" s="32">
        <f t="shared" si="9"/>
        <v>24</v>
      </c>
      <c r="AC33" s="32">
        <f t="shared" si="9"/>
        <v>18</v>
      </c>
      <c r="AD33" s="32">
        <f t="shared" si="9"/>
        <v>20</v>
      </c>
      <c r="AE33" s="32">
        <f t="shared" si="9"/>
        <v>34</v>
      </c>
      <c r="AF33" s="41">
        <f t="shared" si="9"/>
        <v>14</v>
      </c>
      <c r="AG33" s="40">
        <f>AVERAGE(AG5:AG32)</f>
        <v>41.005090311986862</v>
      </c>
    </row>
    <row r="35" spans="1:33" x14ac:dyDescent="0.2">
      <c r="C35" s="46"/>
      <c r="D35" s="46" t="s">
        <v>55</v>
      </c>
      <c r="E35" s="46"/>
      <c r="F35" s="46"/>
      <c r="G35" s="46"/>
      <c r="N35" s="2" t="s">
        <v>56</v>
      </c>
      <c r="Y35" s="2" t="s">
        <v>58</v>
      </c>
    </row>
    <row r="36" spans="1:33" x14ac:dyDescent="0.2">
      <c r="K36" s="47"/>
      <c r="L36" s="47"/>
      <c r="M36" s="47"/>
      <c r="N36" s="47" t="s">
        <v>57</v>
      </c>
      <c r="O36" s="47"/>
      <c r="P36" s="47"/>
      <c r="Q36" s="47"/>
      <c r="Y36" s="47" t="s">
        <v>59</v>
      </c>
      <c r="Z36" s="47"/>
      <c r="AA36" s="47"/>
    </row>
    <row r="42" spans="1:33" x14ac:dyDescent="0.2">
      <c r="T42" s="2" t="s">
        <v>52</v>
      </c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activeCell="B2" sqref="B2:AF2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9" bestFit="1" customWidth="1"/>
  </cols>
  <sheetData>
    <row r="1" spans="1:32" ht="20.100000000000001" customHeight="1" x14ac:dyDescent="0.2">
      <c r="A1" s="55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32" s="4" customFormat="1" ht="20.100000000000001" customHeight="1" x14ac:dyDescent="0.2">
      <c r="A2" s="56" t="s">
        <v>21</v>
      </c>
      <c r="B2" s="54" t="s">
        <v>60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</row>
    <row r="3" spans="1:32" s="5" customFormat="1" ht="20.100000000000001" customHeight="1" x14ac:dyDescent="0.2">
      <c r="A3" s="56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34" t="s">
        <v>41</v>
      </c>
    </row>
    <row r="4" spans="1:32" s="5" customFormat="1" ht="20.100000000000001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34" t="s">
        <v>39</v>
      </c>
    </row>
    <row r="5" spans="1:32" s="5" customFormat="1" ht="20.100000000000001" customHeight="1" x14ac:dyDescent="0.2">
      <c r="A5" s="16" t="s">
        <v>47</v>
      </c>
      <c r="B5" s="25">
        <f>[1]Novembro!$H$5</f>
        <v>10.08</v>
      </c>
      <c r="C5" s="25">
        <f>[1]Novembro!$H$6</f>
        <v>10.08</v>
      </c>
      <c r="D5" s="25">
        <f>[1]Novembro!$H$7</f>
        <v>12.24</v>
      </c>
      <c r="E5" s="25">
        <f>[1]Novembro!$H$8</f>
        <v>10.08</v>
      </c>
      <c r="F5" s="25">
        <f>[1]Novembro!$H$9</f>
        <v>12.6</v>
      </c>
      <c r="G5" s="25">
        <f>[1]Novembro!$H$10</f>
        <v>15.48</v>
      </c>
      <c r="H5" s="25">
        <f>[1]Novembro!$H$11</f>
        <v>14.76</v>
      </c>
      <c r="I5" s="25">
        <f>[1]Novembro!$H$12</f>
        <v>12.24</v>
      </c>
      <c r="J5" s="25">
        <f>[1]Novembro!$H$13</f>
        <v>12.6</v>
      </c>
      <c r="K5" s="25">
        <f>[1]Novembro!$H$14</f>
        <v>13.68</v>
      </c>
      <c r="L5" s="25">
        <f>[1]Novembro!$H$15</f>
        <v>17.28</v>
      </c>
      <c r="M5" s="25">
        <f>[1]Novembro!$H$16</f>
        <v>15.840000000000002</v>
      </c>
      <c r="N5" s="25">
        <f>[1]Novembro!$H$17</f>
        <v>9.3600000000000012</v>
      </c>
      <c r="O5" s="25">
        <f>[1]Novembro!$H$18</f>
        <v>14.4</v>
      </c>
      <c r="P5" s="25">
        <f>[1]Novembro!$H$19</f>
        <v>18</v>
      </c>
      <c r="Q5" s="25">
        <f>[1]Novembro!$H$20</f>
        <v>12.6</v>
      </c>
      <c r="R5" s="25">
        <f>[1]Novembro!$H$21</f>
        <v>6.84</v>
      </c>
      <c r="S5" s="25">
        <f>[1]Novembro!$H$22</f>
        <v>9</v>
      </c>
      <c r="T5" s="25">
        <f>[1]Novembro!$H$23</f>
        <v>17.64</v>
      </c>
      <c r="U5" s="25">
        <f>[1]Novembro!$H$24</f>
        <v>14.04</v>
      </c>
      <c r="V5" s="25">
        <f>[1]Novembro!$H$25</f>
        <v>14.04</v>
      </c>
      <c r="W5" s="25">
        <f>[1]Novembro!$H$26</f>
        <v>11.16</v>
      </c>
      <c r="X5" s="25">
        <f>[1]Novembro!$H$27</f>
        <v>12.24</v>
      </c>
      <c r="Y5" s="25">
        <f>[1]Novembro!$H$28</f>
        <v>12.24</v>
      </c>
      <c r="Z5" s="25">
        <f>[1]Novembro!$H$29</f>
        <v>14.4</v>
      </c>
      <c r="AA5" s="25">
        <f>[1]Novembro!$H$30</f>
        <v>9.3600000000000012</v>
      </c>
      <c r="AB5" s="25">
        <f>[1]Novembro!$H$31</f>
        <v>10.8</v>
      </c>
      <c r="AC5" s="25">
        <f>[1]Novembro!$H$32</f>
        <v>7.9200000000000008</v>
      </c>
      <c r="AD5" s="25">
        <f>[1]Novembro!$H$33</f>
        <v>18.36</v>
      </c>
      <c r="AE5" s="25">
        <f>[1]Novembro!$H$34</f>
        <v>7.9200000000000008</v>
      </c>
      <c r="AF5" s="35">
        <f t="shared" ref="AF5:AF10" si="1">MAX(B5:AE5)</f>
        <v>18.36</v>
      </c>
    </row>
    <row r="6" spans="1:32" ht="17.100000000000001" customHeight="1" x14ac:dyDescent="0.2">
      <c r="A6" s="16" t="s">
        <v>0</v>
      </c>
      <c r="B6" s="18">
        <f>[2]Novembro!$H$5</f>
        <v>22.32</v>
      </c>
      <c r="C6" s="18">
        <f>[2]Novembro!$H$6</f>
        <v>17.28</v>
      </c>
      <c r="D6" s="18">
        <f>[2]Novembro!$H$7</f>
        <v>15.120000000000001</v>
      </c>
      <c r="E6" s="18">
        <f>[2]Novembro!$H$8</f>
        <v>17.64</v>
      </c>
      <c r="F6" s="18">
        <f>[2]Novembro!$H$9</f>
        <v>17.28</v>
      </c>
      <c r="G6" s="18">
        <f>[2]Novembro!$H$10</f>
        <v>24.12</v>
      </c>
      <c r="H6" s="18">
        <f>[2]Novembro!$H$11</f>
        <v>21.96</v>
      </c>
      <c r="I6" s="18">
        <f>[2]Novembro!$H$12</f>
        <v>18.36</v>
      </c>
      <c r="J6" s="18">
        <f>[2]Novembro!$H$13</f>
        <v>18.36</v>
      </c>
      <c r="K6" s="18">
        <f>[2]Novembro!$H$14</f>
        <v>30.96</v>
      </c>
      <c r="L6" s="18">
        <f>[2]Novembro!$H$15</f>
        <v>30.240000000000002</v>
      </c>
      <c r="M6" s="18">
        <f>[2]Novembro!$H$16</f>
        <v>14.04</v>
      </c>
      <c r="N6" s="18">
        <f>[2]Novembro!$H$17</f>
        <v>16.920000000000002</v>
      </c>
      <c r="O6" s="18">
        <f>[2]Novembro!$H$18</f>
        <v>24.840000000000003</v>
      </c>
      <c r="P6" s="18">
        <f>[2]Novembro!$H$19</f>
        <v>22.32</v>
      </c>
      <c r="Q6" s="18">
        <f>[2]Novembro!$H$20</f>
        <v>31.680000000000003</v>
      </c>
      <c r="R6" s="18">
        <f>[2]Novembro!$H$21</f>
        <v>12.6</v>
      </c>
      <c r="S6" s="18">
        <f>[2]Novembro!$H$22</f>
        <v>24.12</v>
      </c>
      <c r="T6" s="18">
        <f>[2]Novembro!$H$23</f>
        <v>20.52</v>
      </c>
      <c r="U6" s="18">
        <f>[2]Novembro!$H$24</f>
        <v>21.96</v>
      </c>
      <c r="V6" s="18">
        <f>[2]Novembro!$H$25</f>
        <v>13.32</v>
      </c>
      <c r="W6" s="18">
        <f>[2]Novembro!$H$26</f>
        <v>15.840000000000002</v>
      </c>
      <c r="X6" s="18">
        <f>[2]Novembro!$H$27</f>
        <v>25.56</v>
      </c>
      <c r="Y6" s="18">
        <f>[2]Novembro!$H$28</f>
        <v>23.759999999999998</v>
      </c>
      <c r="Z6" s="18">
        <f>[2]Novembro!$H$29</f>
        <v>18.720000000000002</v>
      </c>
      <c r="AA6" s="18">
        <f>[2]Novembro!$H$30</f>
        <v>13.68</v>
      </c>
      <c r="AB6" s="18">
        <f>[2]Novembro!$H$31</f>
        <v>10.44</v>
      </c>
      <c r="AC6" s="18">
        <f>[2]Novembro!$H$32</f>
        <v>12.6</v>
      </c>
      <c r="AD6" s="18">
        <f>[2]Novembro!$H$33</f>
        <v>30.96</v>
      </c>
      <c r="AE6" s="18">
        <f>[2]Novembro!$H$34</f>
        <v>18.720000000000002</v>
      </c>
      <c r="AF6" s="36">
        <f t="shared" si="1"/>
        <v>31.680000000000003</v>
      </c>
    </row>
    <row r="7" spans="1:32" ht="17.100000000000001" customHeight="1" x14ac:dyDescent="0.2">
      <c r="A7" s="16" t="s">
        <v>1</v>
      </c>
      <c r="B7" s="18">
        <f>[3]Novembro!$H$5</f>
        <v>11.879999999999999</v>
      </c>
      <c r="C7" s="18">
        <f>[3]Novembro!$H$6</f>
        <v>12.24</v>
      </c>
      <c r="D7" s="18">
        <f>[3]Novembro!$H$7</f>
        <v>9.7200000000000006</v>
      </c>
      <c r="E7" s="18">
        <f>[3]Novembro!$H$8</f>
        <v>12.96</v>
      </c>
      <c r="F7" s="18">
        <f>[3]Novembro!$H$9</f>
        <v>7.9200000000000008</v>
      </c>
      <c r="G7" s="18">
        <f>[3]Novembro!$H$10</f>
        <v>16.2</v>
      </c>
      <c r="H7" s="18">
        <f>[3]Novembro!$H$11</f>
        <v>17.64</v>
      </c>
      <c r="I7" s="18">
        <f>[3]Novembro!$H$12</f>
        <v>11.520000000000001</v>
      </c>
      <c r="J7" s="18">
        <f>[3]Novembro!$H$13</f>
        <v>16.920000000000002</v>
      </c>
      <c r="K7" s="18">
        <f>[3]Novembro!$H$14</f>
        <v>19.8</v>
      </c>
      <c r="L7" s="18">
        <f>[3]Novembro!$H$15</f>
        <v>20.88</v>
      </c>
      <c r="M7" s="18">
        <f>[3]Novembro!$H$16</f>
        <v>11.879999999999999</v>
      </c>
      <c r="N7" s="18">
        <f>[3]Novembro!$H$17</f>
        <v>16.559999999999999</v>
      </c>
      <c r="O7" s="18">
        <f>[3]Novembro!$H$18</f>
        <v>11.879999999999999</v>
      </c>
      <c r="P7" s="18">
        <f>[3]Novembro!$H$19</f>
        <v>18.720000000000002</v>
      </c>
      <c r="Q7" s="18">
        <f>[3]Novembro!$H$20</f>
        <v>17.64</v>
      </c>
      <c r="R7" s="18">
        <f>[3]Novembro!$H$21</f>
        <v>8.2799999999999994</v>
      </c>
      <c r="S7" s="18">
        <f>[3]Novembro!$H$22</f>
        <v>10.44</v>
      </c>
      <c r="T7" s="18">
        <f>[3]Novembro!$H$23</f>
        <v>15.840000000000002</v>
      </c>
      <c r="U7" s="18">
        <f>[3]Novembro!$H$24</f>
        <v>10.8</v>
      </c>
      <c r="V7" s="18">
        <f>[3]Novembro!$H$25</f>
        <v>15.120000000000001</v>
      </c>
      <c r="W7" s="18">
        <f>[3]Novembro!$H$26</f>
        <v>9.3600000000000012</v>
      </c>
      <c r="X7" s="18">
        <f>[3]Novembro!$H$27</f>
        <v>14.4</v>
      </c>
      <c r="Y7" s="18">
        <f>[3]Novembro!$H$28</f>
        <v>18</v>
      </c>
      <c r="Z7" s="18">
        <f>[3]Novembro!$H$29</f>
        <v>10.08</v>
      </c>
      <c r="AA7" s="18">
        <f>[3]Novembro!$H$30</f>
        <v>9.7200000000000006</v>
      </c>
      <c r="AB7" s="18">
        <f>[3]Novembro!$H$31</f>
        <v>11.16</v>
      </c>
      <c r="AC7" s="18">
        <f>[3]Novembro!$H$32</f>
        <v>8.64</v>
      </c>
      <c r="AD7" s="18">
        <f>[3]Novembro!$H$33</f>
        <v>12.6</v>
      </c>
      <c r="AE7" s="18">
        <f>[3]Novembro!$H$34</f>
        <v>17.28</v>
      </c>
      <c r="AF7" s="36">
        <f t="shared" si="1"/>
        <v>20.88</v>
      </c>
    </row>
    <row r="8" spans="1:32" ht="17.100000000000001" customHeight="1" x14ac:dyDescent="0.2">
      <c r="A8" s="16" t="s">
        <v>53</v>
      </c>
      <c r="B8" s="18">
        <f>[4]Novembro!$H$5</f>
        <v>34.200000000000003</v>
      </c>
      <c r="C8" s="18">
        <f>[4]Novembro!$H$6</f>
        <v>23.759999999999998</v>
      </c>
      <c r="D8" s="18">
        <f>[4]Novembro!$H$7</f>
        <v>20.88</v>
      </c>
      <c r="E8" s="18">
        <f>[4]Novembro!$H$8</f>
        <v>19.8</v>
      </c>
      <c r="F8" s="18">
        <f>[4]Novembro!$H$9</f>
        <v>26.28</v>
      </c>
      <c r="G8" s="18">
        <f>[4]Novembro!$H$10</f>
        <v>26.64</v>
      </c>
      <c r="H8" s="18">
        <f>[4]Novembro!$H$11</f>
        <v>29.16</v>
      </c>
      <c r="I8" s="18">
        <f>[4]Novembro!$H$12</f>
        <v>19.8</v>
      </c>
      <c r="J8" s="18">
        <f>[4]Novembro!$H$13</f>
        <v>21.240000000000002</v>
      </c>
      <c r="K8" s="18">
        <f>[4]Novembro!$H$14</f>
        <v>19.079999999999998</v>
      </c>
      <c r="L8" s="18">
        <f>[4]Novembro!$H$15</f>
        <v>28.8</v>
      </c>
      <c r="M8" s="18">
        <f>[4]Novembro!$H$16</f>
        <v>23.040000000000003</v>
      </c>
      <c r="N8" s="18">
        <f>[4]Novembro!$H$17</f>
        <v>15.840000000000002</v>
      </c>
      <c r="O8" s="18">
        <f>[4]Novembro!$H$18</f>
        <v>27.36</v>
      </c>
      <c r="P8" s="18">
        <f>[4]Novembro!$H$19</f>
        <v>22.68</v>
      </c>
      <c r="Q8" s="18">
        <f>[4]Novembro!$H$20</f>
        <v>17.28</v>
      </c>
      <c r="R8" s="18">
        <f>[4]Novembro!$H$21</f>
        <v>15.120000000000001</v>
      </c>
      <c r="S8" s="18">
        <f>[4]Novembro!$H$22</f>
        <v>22.68</v>
      </c>
      <c r="T8" s="18">
        <f>[4]Novembro!$H$23</f>
        <v>19.440000000000001</v>
      </c>
      <c r="U8" s="18">
        <f>[4]Novembro!$H$24</f>
        <v>27.36</v>
      </c>
      <c r="V8" s="18">
        <f>[4]Novembro!$H$25</f>
        <v>13.68</v>
      </c>
      <c r="W8" s="18">
        <f>[4]Novembro!$H$26</f>
        <v>29.52</v>
      </c>
      <c r="X8" s="18">
        <f>[4]Novembro!$H$27</f>
        <v>21.6</v>
      </c>
      <c r="Y8" s="18">
        <f>[4]Novembro!$H$28</f>
        <v>24.12</v>
      </c>
      <c r="Z8" s="18">
        <f>[4]Novembro!$H$29</f>
        <v>27.36</v>
      </c>
      <c r="AA8" s="18">
        <f>[4]Novembro!$H$30</f>
        <v>17.64</v>
      </c>
      <c r="AB8" s="18">
        <f>[4]Novembro!$H$31</f>
        <v>15.48</v>
      </c>
      <c r="AC8" s="18">
        <f>[4]Novembro!$H$32</f>
        <v>12.6</v>
      </c>
      <c r="AD8" s="18">
        <f>[4]Novembro!$H$33</f>
        <v>42.12</v>
      </c>
      <c r="AE8" s="18">
        <f>[4]Novembro!$H$34</f>
        <v>23.400000000000002</v>
      </c>
      <c r="AF8" s="36">
        <f t="shared" si="1"/>
        <v>42.12</v>
      </c>
    </row>
    <row r="9" spans="1:32" ht="17.100000000000001" customHeight="1" x14ac:dyDescent="0.2">
      <c r="A9" s="16" t="s">
        <v>48</v>
      </c>
      <c r="B9" s="18">
        <f>[5]Novembro!$H$5</f>
        <v>13.32</v>
      </c>
      <c r="C9" s="18">
        <f>[5]Novembro!$H$6</f>
        <v>17.64</v>
      </c>
      <c r="D9" s="18">
        <f>[5]Novembro!$H$7</f>
        <v>14.4</v>
      </c>
      <c r="E9" s="18">
        <f>[5]Novembro!$H$8</f>
        <v>15.120000000000001</v>
      </c>
      <c r="F9" s="18">
        <f>[5]Novembro!$H$9</f>
        <v>13.68</v>
      </c>
      <c r="G9" s="18">
        <f>[5]Novembro!$H$10</f>
        <v>12.96</v>
      </c>
      <c r="H9" s="18">
        <f>[5]Novembro!$H$11</f>
        <v>12.96</v>
      </c>
      <c r="I9" s="18">
        <f>[5]Novembro!$H$12</f>
        <v>14.4</v>
      </c>
      <c r="J9" s="18">
        <f>[5]Novembro!$H$13</f>
        <v>14.4</v>
      </c>
      <c r="K9" s="18">
        <f>[5]Novembro!$H$14</f>
        <v>24.12</v>
      </c>
      <c r="L9" s="18">
        <f>[5]Novembro!$H$15</f>
        <v>28.08</v>
      </c>
      <c r="M9" s="18">
        <f>[5]Novembro!$H$16</f>
        <v>12.96</v>
      </c>
      <c r="N9" s="18">
        <f>[5]Novembro!$H$17</f>
        <v>8.64</v>
      </c>
      <c r="O9" s="18">
        <f>[5]Novembro!$H$18</f>
        <v>10.44</v>
      </c>
      <c r="P9" s="18">
        <f>[5]Novembro!$H$19</f>
        <v>21.240000000000002</v>
      </c>
      <c r="Q9" s="18">
        <f>[5]Novembro!$H$20</f>
        <v>19.440000000000001</v>
      </c>
      <c r="R9" s="18">
        <f>[5]Novembro!$H$21</f>
        <v>10.44</v>
      </c>
      <c r="S9" s="18">
        <f>[5]Novembro!$H$22</f>
        <v>10.44</v>
      </c>
      <c r="T9" s="18">
        <f>[5]Novembro!$H$23</f>
        <v>16.920000000000002</v>
      </c>
      <c r="U9" s="18">
        <f>[5]Novembro!$H$24</f>
        <v>24.48</v>
      </c>
      <c r="V9" s="18">
        <f>[5]Novembro!$H$25</f>
        <v>13.32</v>
      </c>
      <c r="W9" s="18">
        <f>[5]Novembro!$H$26</f>
        <v>14.04</v>
      </c>
      <c r="X9" s="18">
        <f>[5]Novembro!$H$27</f>
        <v>11.520000000000001</v>
      </c>
      <c r="Y9" s="18">
        <f>[5]Novembro!$H$28</f>
        <v>11.879999999999999</v>
      </c>
      <c r="Z9" s="18">
        <f>[5]Novembro!$H$29</f>
        <v>10.08</v>
      </c>
      <c r="AA9" s="18">
        <f>[5]Novembro!$H$30</f>
        <v>8.2799999999999994</v>
      </c>
      <c r="AB9" s="18">
        <f>[5]Novembro!$H$31</f>
        <v>9.7200000000000006</v>
      </c>
      <c r="AC9" s="18">
        <f>[5]Novembro!$H$32</f>
        <v>10.08</v>
      </c>
      <c r="AD9" s="18">
        <f>[5]Novembro!$H$33</f>
        <v>23.759999999999998</v>
      </c>
      <c r="AE9" s="18">
        <f>[5]Novembro!$H$34</f>
        <v>7.9200000000000008</v>
      </c>
      <c r="AF9" s="36">
        <f t="shared" si="1"/>
        <v>28.08</v>
      </c>
    </row>
    <row r="10" spans="1:32" ht="17.100000000000001" customHeight="1" x14ac:dyDescent="0.2">
      <c r="A10" s="16" t="s">
        <v>2</v>
      </c>
      <c r="B10" s="18">
        <f>[6]Novembro!$H$5</f>
        <v>30.6</v>
      </c>
      <c r="C10" s="18">
        <f>[6]Novembro!$H$6</f>
        <v>19.079999999999998</v>
      </c>
      <c r="D10" s="18">
        <f>[6]Novembro!$H$7</f>
        <v>18.36</v>
      </c>
      <c r="E10" s="18">
        <f>[6]Novembro!$H$8</f>
        <v>20.88</v>
      </c>
      <c r="F10" s="18">
        <f>[6]Novembro!$H$9</f>
        <v>16.2</v>
      </c>
      <c r="G10" s="18">
        <f>[6]Novembro!$H$10</f>
        <v>34.200000000000003</v>
      </c>
      <c r="H10" s="18">
        <f>[6]Novembro!$H$11</f>
        <v>33.480000000000004</v>
      </c>
      <c r="I10" s="18">
        <f>[6]Novembro!$H$12</f>
        <v>23.040000000000003</v>
      </c>
      <c r="J10" s="18">
        <f>[6]Novembro!$H$13</f>
        <v>18.720000000000002</v>
      </c>
      <c r="K10" s="18">
        <f>[6]Novembro!$H$14</f>
        <v>21.96</v>
      </c>
      <c r="L10" s="18">
        <f>[6]Novembro!$H$15</f>
        <v>21.240000000000002</v>
      </c>
      <c r="M10" s="18">
        <f>[6]Novembro!$H$16</f>
        <v>24.48</v>
      </c>
      <c r="N10" s="18">
        <f>[6]Novembro!$H$17</f>
        <v>17.64</v>
      </c>
      <c r="O10" s="18">
        <f>[6]Novembro!$H$18</f>
        <v>30.6</v>
      </c>
      <c r="P10" s="18">
        <f>[6]Novembro!$H$19</f>
        <v>21.6</v>
      </c>
      <c r="Q10" s="18">
        <f>[6]Novembro!$H$20</f>
        <v>23.400000000000002</v>
      </c>
      <c r="R10" s="18">
        <f>[6]Novembro!$H$21</f>
        <v>12.96</v>
      </c>
      <c r="S10" s="18">
        <f>[6]Novembro!$H$22</f>
        <v>46.656000000000006</v>
      </c>
      <c r="T10" s="18">
        <f>[6]Novembro!$H$23</f>
        <v>16.2</v>
      </c>
      <c r="U10" s="18">
        <f>[6]Novembro!$H$24</f>
        <v>27.36</v>
      </c>
      <c r="V10" s="18">
        <f>[6]Novembro!$H$25</f>
        <v>17.64</v>
      </c>
      <c r="W10" s="18">
        <f>[6]Novembro!$H$26</f>
        <v>14.4</v>
      </c>
      <c r="X10" s="18">
        <f>[6]Novembro!$H$27</f>
        <v>20.52</v>
      </c>
      <c r="Y10" s="18">
        <f>[6]Novembro!$H$28</f>
        <v>26.64</v>
      </c>
      <c r="Z10" s="18">
        <f>[6]Novembro!$H$29</f>
        <v>11.16</v>
      </c>
      <c r="AA10" s="18">
        <f>[6]Novembro!$H$30</f>
        <v>13.68</v>
      </c>
      <c r="AB10" s="18">
        <f>[6]Novembro!$H$31</f>
        <v>15.48</v>
      </c>
      <c r="AC10" s="18">
        <f>[6]Novembro!$H$32</f>
        <v>11.879999999999999</v>
      </c>
      <c r="AD10" s="18">
        <f>[6]Novembro!$H$33</f>
        <v>18.720000000000002</v>
      </c>
      <c r="AE10" s="18">
        <f>[6]Novembro!$H$34</f>
        <v>33.480000000000004</v>
      </c>
      <c r="AF10" s="36">
        <f t="shared" si="1"/>
        <v>46.656000000000006</v>
      </c>
    </row>
    <row r="11" spans="1:32" ht="17.100000000000001" customHeight="1" x14ac:dyDescent="0.2">
      <c r="A11" s="16" t="s">
        <v>3</v>
      </c>
      <c r="B11" s="18">
        <f>[7]Novembro!$H$5</f>
        <v>14.76</v>
      </c>
      <c r="C11" s="18">
        <f>[7]Novembro!$H$6</f>
        <v>9.3600000000000012</v>
      </c>
      <c r="D11" s="18">
        <f>[7]Novembro!$H$7</f>
        <v>11.16</v>
      </c>
      <c r="E11" s="18">
        <f>[7]Novembro!$H$8</f>
        <v>10.44</v>
      </c>
      <c r="F11" s="18">
        <f>[7]Novembro!$H$9</f>
        <v>17.64</v>
      </c>
      <c r="G11" s="18">
        <f>[7]Novembro!$H$10</f>
        <v>14.4</v>
      </c>
      <c r="H11" s="18">
        <f>[7]Novembro!$H$11</f>
        <v>16.2</v>
      </c>
      <c r="I11" s="18">
        <f>[7]Novembro!$H$12</f>
        <v>7.2</v>
      </c>
      <c r="J11" s="18">
        <f>[7]Novembro!$H$13</f>
        <v>9</v>
      </c>
      <c r="K11" s="18">
        <f>[7]Novembro!$H$14</f>
        <v>9.3600000000000012</v>
      </c>
      <c r="L11" s="18">
        <f>[7]Novembro!$H$15</f>
        <v>14.04</v>
      </c>
      <c r="M11" s="18">
        <f>[7]Novembro!$H$16</f>
        <v>11.16</v>
      </c>
      <c r="N11" s="18">
        <f>[7]Novembro!$H$17</f>
        <v>9.3600000000000012</v>
      </c>
      <c r="O11" s="18">
        <f>[7]Novembro!$H$18</f>
        <v>15.48</v>
      </c>
      <c r="P11" s="18">
        <f>[7]Novembro!$H$19</f>
        <v>19.440000000000001</v>
      </c>
      <c r="Q11" s="18">
        <f>[7]Novembro!$H$20</f>
        <v>15.120000000000001</v>
      </c>
      <c r="R11" s="18">
        <f>[7]Novembro!$H$21</f>
        <v>9.7200000000000006</v>
      </c>
      <c r="S11" s="18">
        <f>[7]Novembro!$H$22</f>
        <v>18</v>
      </c>
      <c r="T11" s="18">
        <f>[7]Novembro!$H$23</f>
        <v>11.16</v>
      </c>
      <c r="U11" s="18">
        <f>[7]Novembro!$H$24</f>
        <v>15.120000000000001</v>
      </c>
      <c r="V11" s="18">
        <f>[7]Novembro!$H$25</f>
        <v>14.04</v>
      </c>
      <c r="W11" s="18">
        <f>[7]Novembro!$H$26</f>
        <v>14.04</v>
      </c>
      <c r="X11" s="18">
        <f>[7]Novembro!$H$27</f>
        <v>5.7600000000000007</v>
      </c>
      <c r="Y11" s="18">
        <f>[7]Novembro!$H$28</f>
        <v>16.920000000000002</v>
      </c>
      <c r="Z11" s="18">
        <f>[7]Novembro!$H$29</f>
        <v>5.7600000000000007</v>
      </c>
      <c r="AA11" s="18">
        <f>[7]Novembro!$H$30</f>
        <v>5.7600000000000007</v>
      </c>
      <c r="AB11" s="18">
        <f>[7]Novembro!$H$31</f>
        <v>7.9200000000000008</v>
      </c>
      <c r="AC11" s="18">
        <f>[7]Novembro!$H$32</f>
        <v>8.64</v>
      </c>
      <c r="AD11" s="18">
        <f>[7]Novembro!$H$33</f>
        <v>15.120000000000001</v>
      </c>
      <c r="AE11" s="18">
        <f>[7]Novembro!$H$34</f>
        <v>10.08</v>
      </c>
      <c r="AF11" s="36">
        <f>MAX(B11:AE11)</f>
        <v>19.440000000000001</v>
      </c>
    </row>
    <row r="12" spans="1:32" ht="17.100000000000001" customHeight="1" x14ac:dyDescent="0.2">
      <c r="A12" s="16" t="s">
        <v>4</v>
      </c>
      <c r="B12" s="18">
        <f>[8]Novembro!$H$5</f>
        <v>16.559999999999999</v>
      </c>
      <c r="C12" s="18">
        <f>[8]Novembro!$H$6</f>
        <v>22.68</v>
      </c>
      <c r="D12" s="18">
        <f>[8]Novembro!$H$7</f>
        <v>18</v>
      </c>
      <c r="E12" s="18">
        <f>[8]Novembro!$H$8</f>
        <v>12.24</v>
      </c>
      <c r="F12" s="18">
        <f>[8]Novembro!$H$9</f>
        <v>10.08</v>
      </c>
      <c r="G12" s="18">
        <f>[8]Novembro!$H$10</f>
        <v>24.12</v>
      </c>
      <c r="H12" s="18">
        <f>[8]Novembro!$H$11</f>
        <v>12.96</v>
      </c>
      <c r="I12" s="18">
        <f>[8]Novembro!$H$12</f>
        <v>10.08</v>
      </c>
      <c r="J12" s="18">
        <f>[8]Novembro!$H$13</f>
        <v>15.48</v>
      </c>
      <c r="K12" s="18">
        <f>[8]Novembro!$H$14</f>
        <v>16.2</v>
      </c>
      <c r="L12" s="18">
        <f>[8]Novembro!$H$15</f>
        <v>25.56</v>
      </c>
      <c r="M12" s="18">
        <f>[8]Novembro!$H$16</f>
        <v>20.88</v>
      </c>
      <c r="N12" s="18">
        <f>[8]Novembro!$H$17</f>
        <v>12.6</v>
      </c>
      <c r="O12" s="18">
        <f>[8]Novembro!$H$18</f>
        <v>22.68</v>
      </c>
      <c r="P12" s="18">
        <f>[8]Novembro!$H$19</f>
        <v>25.2</v>
      </c>
      <c r="Q12" s="18">
        <f>[8]Novembro!$H$20</f>
        <v>21.6</v>
      </c>
      <c r="R12" s="18">
        <f>[8]Novembro!$H$21</f>
        <v>17.28</v>
      </c>
      <c r="S12" s="18">
        <f>[8]Novembro!$H$22</f>
        <v>16.2</v>
      </c>
      <c r="T12" s="18">
        <f>[8]Novembro!$H$23</f>
        <v>23.759999999999998</v>
      </c>
      <c r="U12" s="18">
        <f>[8]Novembro!$H$24</f>
        <v>15.48</v>
      </c>
      <c r="V12" s="18">
        <f>[8]Novembro!$H$25</f>
        <v>23.400000000000002</v>
      </c>
      <c r="W12" s="18">
        <f>[8]Novembro!$H$26</f>
        <v>17.64</v>
      </c>
      <c r="X12" s="18">
        <f>[8]Novembro!$H$27</f>
        <v>12.24</v>
      </c>
      <c r="Y12" s="18">
        <f>[8]Novembro!$H$28</f>
        <v>12.96</v>
      </c>
      <c r="Z12" s="18">
        <f>[8]Novembro!$H$29</f>
        <v>21.240000000000002</v>
      </c>
      <c r="AA12" s="18">
        <f>[8]Novembro!$H$30</f>
        <v>10.8</v>
      </c>
      <c r="AB12" s="18">
        <f>[8]Novembro!$H$31</f>
        <v>12.96</v>
      </c>
      <c r="AC12" s="18">
        <f>[8]Novembro!$H$32</f>
        <v>10.08</v>
      </c>
      <c r="AD12" s="18">
        <f>[8]Novembro!$H$33</f>
        <v>20.88</v>
      </c>
      <c r="AE12" s="18">
        <f>[8]Novembro!$H$34</f>
        <v>12.24</v>
      </c>
      <c r="AF12" s="36">
        <f>MAX(B12:AE12)</f>
        <v>25.56</v>
      </c>
    </row>
    <row r="13" spans="1:32" ht="17.100000000000001" customHeight="1" x14ac:dyDescent="0.2">
      <c r="A13" s="16" t="s">
        <v>5</v>
      </c>
      <c r="B13" s="18">
        <f>[9]Novembro!$H$5</f>
        <v>18.720000000000002</v>
      </c>
      <c r="C13" s="18">
        <f>[9]Novembro!$H$6</f>
        <v>16.559999999999999</v>
      </c>
      <c r="D13" s="18">
        <f>[9]Novembro!$H$7</f>
        <v>16.559999999999999</v>
      </c>
      <c r="E13" s="18">
        <f>[9]Novembro!$H$8</f>
        <v>16.920000000000002</v>
      </c>
      <c r="F13" s="18">
        <f>[9]Novembro!$H$9</f>
        <v>12.96</v>
      </c>
      <c r="G13" s="18">
        <f>[9]Novembro!$H$10</f>
        <v>12.96</v>
      </c>
      <c r="H13" s="18">
        <f>[9]Novembro!$H$11</f>
        <v>19.440000000000001</v>
      </c>
      <c r="I13" s="18">
        <f>[9]Novembro!$H$12</f>
        <v>16.2</v>
      </c>
      <c r="J13" s="18">
        <f>[9]Novembro!$H$13</f>
        <v>19.079999999999998</v>
      </c>
      <c r="K13" s="18">
        <f>[9]Novembro!$H$14</f>
        <v>21.96</v>
      </c>
      <c r="L13" s="18">
        <f>[9]Novembro!$H$15</f>
        <v>18.720000000000002</v>
      </c>
      <c r="M13" s="18">
        <f>[9]Novembro!$H$16</f>
        <v>17.64</v>
      </c>
      <c r="N13" s="18">
        <f>[9]Novembro!$H$17</f>
        <v>10.44</v>
      </c>
      <c r="O13" s="18">
        <f>[9]Novembro!$H$18</f>
        <v>11.16</v>
      </c>
      <c r="P13" s="18">
        <f>[9]Novembro!$H$19</f>
        <v>18</v>
      </c>
      <c r="Q13" s="18">
        <f>[9]Novembro!$H$20</f>
        <v>24.12</v>
      </c>
      <c r="R13" s="18">
        <f>[9]Novembro!$H$21</f>
        <v>12.24</v>
      </c>
      <c r="S13" s="18">
        <f>[9]Novembro!$H$22</f>
        <v>14.4</v>
      </c>
      <c r="T13" s="18">
        <f>[9]Novembro!$H$23</f>
        <v>16.2</v>
      </c>
      <c r="U13" s="18">
        <f>[9]Novembro!$H$24</f>
        <v>18.36</v>
      </c>
      <c r="V13" s="18">
        <f>[9]Novembro!$H$25</f>
        <v>13.32</v>
      </c>
      <c r="W13" s="18">
        <f>[9]Novembro!$H$26</f>
        <v>15.48</v>
      </c>
      <c r="X13" s="18">
        <f>[9]Novembro!$H$27</f>
        <v>10.44</v>
      </c>
      <c r="Y13" s="18">
        <f>[9]Novembro!$H$28</f>
        <v>18.720000000000002</v>
      </c>
      <c r="Z13" s="18">
        <f>[9]Novembro!$H$29</f>
        <v>16.559999999999999</v>
      </c>
      <c r="AA13" s="18">
        <f>[9]Novembro!$H$30</f>
        <v>10.8</v>
      </c>
      <c r="AB13" s="18">
        <f>[9]Novembro!$H$31</f>
        <v>10.8</v>
      </c>
      <c r="AC13" s="18">
        <f>[9]Novembro!$H$32</f>
        <v>10.44</v>
      </c>
      <c r="AD13" s="18">
        <f>[9]Novembro!$H$33</f>
        <v>20.88</v>
      </c>
      <c r="AE13" s="18">
        <f>[9]Novembro!$H$34</f>
        <v>12.24</v>
      </c>
      <c r="AF13" s="36">
        <f>MAX(B13:AE13)</f>
        <v>24.12</v>
      </c>
    </row>
    <row r="14" spans="1:32" ht="17.100000000000001" customHeight="1" x14ac:dyDescent="0.2">
      <c r="A14" s="16" t="s">
        <v>50</v>
      </c>
      <c r="B14" s="18">
        <f>[10]Novembro!$H$5</f>
        <v>19.079999999999998</v>
      </c>
      <c r="C14" s="18">
        <f>[10]Novembro!$H$6</f>
        <v>23.040000000000003</v>
      </c>
      <c r="D14" s="18">
        <f>[10]Novembro!$H$7</f>
        <v>23.400000000000002</v>
      </c>
      <c r="E14" s="18">
        <f>[10]Novembro!$H$8</f>
        <v>21.96</v>
      </c>
      <c r="F14" s="18">
        <f>[10]Novembro!$H$9</f>
        <v>20.88</v>
      </c>
      <c r="G14" s="18">
        <f>[10]Novembro!$H$10</f>
        <v>23.759999999999998</v>
      </c>
      <c r="H14" s="18">
        <f>[10]Novembro!$H$11</f>
        <v>16.559999999999999</v>
      </c>
      <c r="I14" s="18">
        <f>[10]Novembro!$H$12</f>
        <v>18</v>
      </c>
      <c r="J14" s="18">
        <f>[10]Novembro!$H$13</f>
        <v>20.16</v>
      </c>
      <c r="K14" s="18">
        <f>[10]Novembro!$H$14</f>
        <v>19.079999999999998</v>
      </c>
      <c r="L14" s="18">
        <f>[10]Novembro!$H$15</f>
        <v>27.36</v>
      </c>
      <c r="M14" s="18">
        <f>[10]Novembro!$H$16</f>
        <v>26.64</v>
      </c>
      <c r="N14" s="18">
        <f>[10]Novembro!$H$17</f>
        <v>32.04</v>
      </c>
      <c r="O14" s="18">
        <f>[10]Novembro!$H$18</f>
        <v>19.079999999999998</v>
      </c>
      <c r="P14" s="18">
        <f>[10]Novembro!$H$19</f>
        <v>27</v>
      </c>
      <c r="Q14" s="18">
        <f>[10]Novembro!$H$20</f>
        <v>25.2</v>
      </c>
      <c r="R14" s="18">
        <f>[10]Novembro!$H$21</f>
        <v>19.440000000000001</v>
      </c>
      <c r="S14" s="18">
        <f>[10]Novembro!$H$22</f>
        <v>34.56</v>
      </c>
      <c r="T14" s="18">
        <f>[10]Novembro!$H$23</f>
        <v>30.96</v>
      </c>
      <c r="U14" s="18">
        <f>[10]Novembro!$H$24</f>
        <v>23.759999999999998</v>
      </c>
      <c r="V14" s="18">
        <f>[10]Novembro!$H$25</f>
        <v>21.240000000000002</v>
      </c>
      <c r="W14" s="18">
        <f>[10]Novembro!$H$26</f>
        <v>15.120000000000001</v>
      </c>
      <c r="X14" s="18">
        <f>[10]Novembro!$H$27</f>
        <v>23.040000000000003</v>
      </c>
      <c r="Y14" s="18">
        <f>[10]Novembro!$H$28</f>
        <v>23.040000000000003</v>
      </c>
      <c r="Z14" s="18">
        <f>[10]Novembro!$H$29</f>
        <v>22.68</v>
      </c>
      <c r="AA14" s="18">
        <f>[10]Novembro!$H$30</f>
        <v>25.56</v>
      </c>
      <c r="AB14" s="18">
        <f>[10]Novembro!$H$31</f>
        <v>14.76</v>
      </c>
      <c r="AC14" s="18">
        <f>[10]Novembro!$H$32</f>
        <v>17.64</v>
      </c>
      <c r="AD14" s="18">
        <f>[10]Novembro!$H$33</f>
        <v>18.36</v>
      </c>
      <c r="AE14" s="18">
        <f>[10]Novembro!$H$34</f>
        <v>29.880000000000003</v>
      </c>
      <c r="AF14" s="36">
        <f>MAX(B14:AE14)</f>
        <v>34.56</v>
      </c>
    </row>
    <row r="15" spans="1:32" ht="17.100000000000001" customHeight="1" x14ac:dyDescent="0.2">
      <c r="A15" s="16" t="s">
        <v>6</v>
      </c>
      <c r="B15" s="18">
        <f>[11]Novembro!$H$5</f>
        <v>15.120000000000001</v>
      </c>
      <c r="C15" s="18">
        <f>[11]Novembro!$H$6</f>
        <v>16.920000000000002</v>
      </c>
      <c r="D15" s="18">
        <f>[11]Novembro!$H$7</f>
        <v>16.2</v>
      </c>
      <c r="E15" s="18">
        <f>[11]Novembro!$H$8</f>
        <v>16.559999999999999</v>
      </c>
      <c r="F15" s="18">
        <f>[11]Novembro!$H$9</f>
        <v>10.44</v>
      </c>
      <c r="G15" s="18">
        <f>[11]Novembro!$H$10</f>
        <v>11.879999999999999</v>
      </c>
      <c r="H15" s="18">
        <f>[11]Novembro!$H$11</f>
        <v>9.3600000000000012</v>
      </c>
      <c r="I15" s="18">
        <f>[11]Novembro!$H$12</f>
        <v>7.5600000000000005</v>
      </c>
      <c r="J15" s="18">
        <f>[11]Novembro!$H$13</f>
        <v>13.68</v>
      </c>
      <c r="K15" s="18">
        <f>[11]Novembro!$H$14</f>
        <v>12.6</v>
      </c>
      <c r="L15" s="18">
        <f>[11]Novembro!$H$15</f>
        <v>27.36</v>
      </c>
      <c r="M15" s="18">
        <f>[11]Novembro!$H$16</f>
        <v>20.16</v>
      </c>
      <c r="N15" s="18">
        <f>[11]Novembro!$H$17</f>
        <v>11.520000000000001</v>
      </c>
      <c r="O15" s="18">
        <f>[11]Novembro!$H$18</f>
        <v>10.44</v>
      </c>
      <c r="P15" s="18">
        <f>[11]Novembro!$H$19</f>
        <v>16.920000000000002</v>
      </c>
      <c r="Q15" s="18">
        <f>[11]Novembro!$H$20</f>
        <v>14.76</v>
      </c>
      <c r="R15" s="18">
        <f>[11]Novembro!$H$21</f>
        <v>10.44</v>
      </c>
      <c r="S15" s="18">
        <f>[11]Novembro!$H$22</f>
        <v>20.52</v>
      </c>
      <c r="T15" s="18">
        <f>[11]Novembro!$H$23</f>
        <v>12.96</v>
      </c>
      <c r="U15" s="18">
        <f>[11]Novembro!$H$24</f>
        <v>12.24</v>
      </c>
      <c r="V15" s="18">
        <f>[11]Novembro!$H$25</f>
        <v>14.76</v>
      </c>
      <c r="W15" s="18">
        <f>[11]Novembro!$H$26</f>
        <v>13.32</v>
      </c>
      <c r="X15" s="18">
        <f>[11]Novembro!$H$27</f>
        <v>8.2799999999999994</v>
      </c>
      <c r="Y15" s="18">
        <f>[11]Novembro!$H$28</f>
        <v>11.16</v>
      </c>
      <c r="Z15" s="18">
        <f>[11]Novembro!$H$29</f>
        <v>12.24</v>
      </c>
      <c r="AA15" s="18">
        <f>[11]Novembro!$H$30</f>
        <v>7.5600000000000005</v>
      </c>
      <c r="AB15" s="18">
        <f>[11]Novembro!$H$31</f>
        <v>11.16</v>
      </c>
      <c r="AC15" s="18">
        <f>[11]Novembro!$H$32</f>
        <v>13.68</v>
      </c>
      <c r="AD15" s="18">
        <f>[11]Novembro!$H$33</f>
        <v>12.96</v>
      </c>
      <c r="AE15" s="18">
        <f>[11]Novembro!$H$34</f>
        <v>12.24</v>
      </c>
      <c r="AF15" s="36">
        <f t="shared" ref="AF15:AF31" si="2">MAX(B15:AE15)</f>
        <v>27.36</v>
      </c>
    </row>
    <row r="16" spans="1:32" ht="17.100000000000001" customHeight="1" x14ac:dyDescent="0.2">
      <c r="A16" s="16" t="s">
        <v>7</v>
      </c>
      <c r="B16" s="18">
        <f>[12]Novembro!$H$5</f>
        <v>16.2</v>
      </c>
      <c r="C16" s="18">
        <f>[12]Novembro!$H$6</f>
        <v>11.520000000000001</v>
      </c>
      <c r="D16" s="18">
        <f>[12]Novembro!$H$7</f>
        <v>16.920000000000002</v>
      </c>
      <c r="E16" s="18">
        <f>[12]Novembro!$H$8</f>
        <v>20.16</v>
      </c>
      <c r="F16" s="18">
        <f>[12]Novembro!$H$9</f>
        <v>14.4</v>
      </c>
      <c r="G16" s="18">
        <f>[12]Novembro!$H$10</f>
        <v>24.48</v>
      </c>
      <c r="H16" s="18">
        <f>[12]Novembro!$H$11</f>
        <v>23.400000000000002</v>
      </c>
      <c r="I16" s="18">
        <f>[12]Novembro!$H$12</f>
        <v>15.840000000000002</v>
      </c>
      <c r="J16" s="18">
        <f>[12]Novembro!$H$13</f>
        <v>20.88</v>
      </c>
      <c r="K16" s="18">
        <f>[12]Novembro!$H$14</f>
        <v>30.240000000000002</v>
      </c>
      <c r="L16" s="18">
        <f>[12]Novembro!$H$15</f>
        <v>32.4</v>
      </c>
      <c r="M16" s="18">
        <f>[12]Novembro!$H$16</f>
        <v>15.840000000000002</v>
      </c>
      <c r="N16" s="18">
        <f>[12]Novembro!$H$17</f>
        <v>13.68</v>
      </c>
      <c r="O16" s="18">
        <f>[12]Novembro!$H$18</f>
        <v>19.079999999999998</v>
      </c>
      <c r="P16" s="18">
        <f>[12]Novembro!$H$19</f>
        <v>20.88</v>
      </c>
      <c r="Q16" s="18">
        <f>[12]Novembro!$H$20</f>
        <v>24.48</v>
      </c>
      <c r="R16" s="18">
        <f>[12]Novembro!$H$21</f>
        <v>11.520000000000001</v>
      </c>
      <c r="S16" s="18">
        <f>[12]Novembro!$H$22</f>
        <v>14.4</v>
      </c>
      <c r="T16" s="18">
        <f>[12]Novembro!$H$23</f>
        <v>24.48</v>
      </c>
      <c r="U16" s="18">
        <f>[12]Novembro!$H$24</f>
        <v>20.88</v>
      </c>
      <c r="V16" s="18">
        <f>[12]Novembro!$H$25</f>
        <v>21.96</v>
      </c>
      <c r="W16" s="18">
        <f>[12]Novembro!$H$26</f>
        <v>14.04</v>
      </c>
      <c r="X16" s="18">
        <f>[12]Novembro!$H$27</f>
        <v>18</v>
      </c>
      <c r="Y16" s="18">
        <f>[12]Novembro!$H$28</f>
        <v>20.88</v>
      </c>
      <c r="Z16" s="18">
        <f>[12]Novembro!$H$29</f>
        <v>16.559999999999999</v>
      </c>
      <c r="AA16" s="18">
        <f>[12]Novembro!$H$30</f>
        <v>15.48</v>
      </c>
      <c r="AB16" s="18">
        <f>[12]Novembro!$H$31</f>
        <v>14.04</v>
      </c>
      <c r="AC16" s="18">
        <f>[12]Novembro!$H$32</f>
        <v>13.32</v>
      </c>
      <c r="AD16" s="18">
        <f>[12]Novembro!$H$33</f>
        <v>25.2</v>
      </c>
      <c r="AE16" s="18">
        <f>[12]Novembro!$H$34</f>
        <v>15.48</v>
      </c>
      <c r="AF16" s="36">
        <f t="shared" si="2"/>
        <v>32.4</v>
      </c>
    </row>
    <row r="17" spans="1:32" ht="17.100000000000001" customHeight="1" x14ac:dyDescent="0.2">
      <c r="A17" s="16" t="s">
        <v>8</v>
      </c>
      <c r="B17" s="18">
        <f>[13]Novembro!$H$5</f>
        <v>27.36</v>
      </c>
      <c r="C17" s="18">
        <f>[13]Novembro!$H$6</f>
        <v>26.64</v>
      </c>
      <c r="D17" s="18">
        <f>[13]Novembro!$H$7</f>
        <v>13.32</v>
      </c>
      <c r="E17" s="18">
        <f>[13]Novembro!$H$8</f>
        <v>17.28</v>
      </c>
      <c r="F17" s="18">
        <f>[13]Novembro!$H$9</f>
        <v>23.040000000000003</v>
      </c>
      <c r="G17" s="18">
        <f>[13]Novembro!$H$10</f>
        <v>22.68</v>
      </c>
      <c r="H17" s="18">
        <f>[13]Novembro!$H$11</f>
        <v>24.840000000000003</v>
      </c>
      <c r="I17" s="18">
        <f>[13]Novembro!$H$12</f>
        <v>23.759999999999998</v>
      </c>
      <c r="J17" s="18">
        <f>[13]Novembro!$H$13</f>
        <v>23.040000000000003</v>
      </c>
      <c r="K17" s="18">
        <f>[13]Novembro!$H$14</f>
        <v>24.12</v>
      </c>
      <c r="L17" s="18">
        <f>[13]Novembro!$H$15</f>
        <v>38.159999999999997</v>
      </c>
      <c r="M17" s="18">
        <f>[13]Novembro!$H$16</f>
        <v>20.88</v>
      </c>
      <c r="N17" s="18">
        <f>[13]Novembro!$H$17</f>
        <v>16.559999999999999</v>
      </c>
      <c r="O17" s="18">
        <f>[13]Novembro!$H$18</f>
        <v>30.6</v>
      </c>
      <c r="P17" s="18">
        <f>[13]Novembro!$H$19</f>
        <v>24.12</v>
      </c>
      <c r="Q17" s="18">
        <f>[13]Novembro!$H$20</f>
        <v>16.920000000000002</v>
      </c>
      <c r="R17" s="18">
        <f>[13]Novembro!$H$21</f>
        <v>24.840000000000003</v>
      </c>
      <c r="S17" s="18">
        <f>[13]Novembro!$H$22</f>
        <v>23.759999999999998</v>
      </c>
      <c r="T17" s="18">
        <f>[13]Novembro!$H$23</f>
        <v>19.079999999999998</v>
      </c>
      <c r="U17" s="18">
        <f>[13]Novembro!$H$24</f>
        <v>19.440000000000001</v>
      </c>
      <c r="V17" s="18">
        <f>[13]Novembro!$H$25</f>
        <v>20.88</v>
      </c>
      <c r="W17" s="18">
        <f>[13]Novembro!$H$26</f>
        <v>18</v>
      </c>
      <c r="X17" s="18">
        <f>[13]Novembro!$H$27</f>
        <v>22.68</v>
      </c>
      <c r="Y17" s="18">
        <f>[13]Novembro!$H$28</f>
        <v>24.12</v>
      </c>
      <c r="Z17" s="18">
        <f>[13]Novembro!$H$29</f>
        <v>17.64</v>
      </c>
      <c r="AA17" s="18">
        <f>[13]Novembro!$H$30</f>
        <v>15.840000000000002</v>
      </c>
      <c r="AB17" s="18">
        <f>[13]Novembro!$H$31</f>
        <v>16.2</v>
      </c>
      <c r="AC17" s="18">
        <f>[13]Novembro!$H$32</f>
        <v>1.8</v>
      </c>
      <c r="AD17" s="18">
        <f>[13]Novembro!$H$33</f>
        <v>32.4</v>
      </c>
      <c r="AE17" s="18">
        <f>[13]Novembro!$H$34</f>
        <v>22.68</v>
      </c>
      <c r="AF17" s="36">
        <f t="shared" si="2"/>
        <v>38.159999999999997</v>
      </c>
    </row>
    <row r="18" spans="1:32" ht="17.100000000000001" customHeight="1" x14ac:dyDescent="0.2">
      <c r="A18" s="16" t="s">
        <v>9</v>
      </c>
      <c r="B18" s="18">
        <f>[14]Novembro!$H$5</f>
        <v>19.079999999999998</v>
      </c>
      <c r="C18" s="18">
        <f>[14]Novembro!$H$6</f>
        <v>20.52</v>
      </c>
      <c r="D18" s="18">
        <f>[14]Novembro!$H$7</f>
        <v>22.68</v>
      </c>
      <c r="E18" s="18">
        <f>[14]Novembro!$H$8</f>
        <v>20.52</v>
      </c>
      <c r="F18" s="18">
        <f>[14]Novembro!$H$9</f>
        <v>19.440000000000001</v>
      </c>
      <c r="G18" s="18">
        <f>[14]Novembro!$H$10</f>
        <v>20.16</v>
      </c>
      <c r="H18" s="18">
        <f>[14]Novembro!$H$11</f>
        <v>20.88</v>
      </c>
      <c r="I18" s="18">
        <f>[14]Novembro!$H$12</f>
        <v>16.559999999999999</v>
      </c>
      <c r="J18" s="18">
        <f>[14]Novembro!$H$13</f>
        <v>18.36</v>
      </c>
      <c r="K18" s="18">
        <f>[14]Novembro!$H$14</f>
        <v>27.720000000000002</v>
      </c>
      <c r="L18" s="18">
        <f>[14]Novembro!$H$15</f>
        <v>39.6</v>
      </c>
      <c r="M18" s="18">
        <f>[14]Novembro!$H$16</f>
        <v>21.6</v>
      </c>
      <c r="N18" s="18">
        <f>[14]Novembro!$H$17</f>
        <v>16.2</v>
      </c>
      <c r="O18" s="18">
        <f>[14]Novembro!$H$18</f>
        <v>23.400000000000002</v>
      </c>
      <c r="P18" s="18">
        <f>[14]Novembro!$H$19</f>
        <v>24.48</v>
      </c>
      <c r="Q18" s="18">
        <f>[14]Novembro!$H$20</f>
        <v>20.88</v>
      </c>
      <c r="R18" s="18">
        <f>[14]Novembro!$H$21</f>
        <v>19.8</v>
      </c>
      <c r="S18" s="18">
        <f>[14]Novembro!$H$22</f>
        <v>16.559999999999999</v>
      </c>
      <c r="T18" s="18">
        <f>[14]Novembro!$H$23</f>
        <v>17.28</v>
      </c>
      <c r="U18" s="18">
        <f>[14]Novembro!$H$24</f>
        <v>25.56</v>
      </c>
      <c r="V18" s="18">
        <f>[14]Novembro!$H$25</f>
        <v>13.32</v>
      </c>
      <c r="W18" s="18">
        <f>[14]Novembro!$H$26</f>
        <v>18</v>
      </c>
      <c r="X18" s="18">
        <f>[14]Novembro!$H$27</f>
        <v>21.96</v>
      </c>
      <c r="Y18" s="18">
        <f>[14]Novembro!$H$28</f>
        <v>19.440000000000001</v>
      </c>
      <c r="Z18" s="18">
        <f>[14]Novembro!$H$29</f>
        <v>12.96</v>
      </c>
      <c r="AA18" s="18">
        <f>[14]Novembro!$H$30</f>
        <v>14.76</v>
      </c>
      <c r="AB18" s="18">
        <f>[14]Novembro!$H$31</f>
        <v>11.16</v>
      </c>
      <c r="AC18" s="18">
        <f>[14]Novembro!$H$32</f>
        <v>7.2</v>
      </c>
      <c r="AD18" s="18">
        <f>[14]Novembro!$H$33</f>
        <v>29.880000000000003</v>
      </c>
      <c r="AE18" s="18">
        <f>[14]Novembro!$H$34</f>
        <v>24.840000000000003</v>
      </c>
      <c r="AF18" s="36">
        <f t="shared" si="2"/>
        <v>39.6</v>
      </c>
    </row>
    <row r="19" spans="1:32" ht="17.100000000000001" customHeight="1" x14ac:dyDescent="0.2">
      <c r="A19" s="16" t="s">
        <v>49</v>
      </c>
      <c r="B19" s="18">
        <f>[15]Novembro!$H$5</f>
        <v>41.4</v>
      </c>
      <c r="C19" s="18">
        <f>[15]Novembro!$H$6</f>
        <v>16.559999999999999</v>
      </c>
      <c r="D19" s="18">
        <f>[15]Novembro!$H$7</f>
        <v>9.3600000000000012</v>
      </c>
      <c r="E19" s="18">
        <f>[15]Novembro!$H$8</f>
        <v>10.8</v>
      </c>
      <c r="F19" s="18">
        <f>[15]Novembro!$H$9</f>
        <v>8.2799999999999994</v>
      </c>
      <c r="G19" s="18">
        <f>[15]Novembro!$H$10</f>
        <v>13.68</v>
      </c>
      <c r="H19" s="18">
        <f>[15]Novembro!$H$11</f>
        <v>14.76</v>
      </c>
      <c r="I19" s="18">
        <f>[15]Novembro!$H$12</f>
        <v>14.76</v>
      </c>
      <c r="J19" s="18">
        <f>[15]Novembro!$H$13</f>
        <v>20.16</v>
      </c>
      <c r="K19" s="18">
        <f>[15]Novembro!$H$14</f>
        <v>23.040000000000003</v>
      </c>
      <c r="L19" s="18">
        <f>[15]Novembro!$H$15</f>
        <v>24.840000000000003</v>
      </c>
      <c r="M19" s="18">
        <f>[15]Novembro!$H$16</f>
        <v>12.24</v>
      </c>
      <c r="N19" s="18">
        <f>[15]Novembro!$H$17</f>
        <v>11.520000000000001</v>
      </c>
      <c r="O19" s="18">
        <f>[15]Novembro!$H$18</f>
        <v>13.32</v>
      </c>
      <c r="P19" s="18">
        <f>[15]Novembro!$H$19</f>
        <v>20.52</v>
      </c>
      <c r="Q19" s="49">
        <f>[15]Novembro!$H$20</f>
        <v>20.16</v>
      </c>
      <c r="R19" s="18">
        <f>[15]Novembro!$H$21</f>
        <v>10.8</v>
      </c>
      <c r="S19" s="18">
        <f>[15]Novembro!$H$22</f>
        <v>12.6</v>
      </c>
      <c r="T19" s="18">
        <f>[15]Novembro!$H$23</f>
        <v>21.240000000000002</v>
      </c>
      <c r="U19" s="18">
        <f>[15]Novembro!$H$24</f>
        <v>14.4</v>
      </c>
      <c r="V19" s="18">
        <f>[15]Novembro!$H$25</f>
        <v>12.24</v>
      </c>
      <c r="W19" s="18">
        <f>[15]Novembro!$H$26</f>
        <v>9.7200000000000006</v>
      </c>
      <c r="X19" s="18">
        <f>[15]Novembro!$H$27</f>
        <v>11.879999999999999</v>
      </c>
      <c r="Y19" s="18">
        <f>[15]Novembro!$H$28</f>
        <v>13.32</v>
      </c>
      <c r="Z19" s="18">
        <f>[15]Novembro!$H$29</f>
        <v>12.24</v>
      </c>
      <c r="AA19" s="18">
        <f>[15]Novembro!$H$30</f>
        <v>12.96</v>
      </c>
      <c r="AB19" s="18">
        <f>[15]Novembro!$H$31</f>
        <v>11.879999999999999</v>
      </c>
      <c r="AC19" s="18">
        <f>[15]Novembro!$H$32</f>
        <v>11.879999999999999</v>
      </c>
      <c r="AD19" s="18">
        <f>[15]Novembro!$H$33</f>
        <v>11.879999999999999</v>
      </c>
      <c r="AE19" s="18">
        <f>[15]Novembro!$H$34</f>
        <v>13.32</v>
      </c>
      <c r="AF19" s="36">
        <f t="shared" si="2"/>
        <v>41.4</v>
      </c>
    </row>
    <row r="20" spans="1:32" ht="17.100000000000001" customHeight="1" x14ac:dyDescent="0.2">
      <c r="A20" s="16" t="s">
        <v>10</v>
      </c>
      <c r="B20" s="18">
        <f>[16]Novembro!$H$5</f>
        <v>18.36</v>
      </c>
      <c r="C20" s="18">
        <f>[16]Novembro!$H$6</f>
        <v>17.28</v>
      </c>
      <c r="D20" s="18">
        <f>[16]Novembro!$H$7</f>
        <v>9.7200000000000006</v>
      </c>
      <c r="E20" s="18">
        <f>[16]Novembro!$H$8</f>
        <v>11.879999999999999</v>
      </c>
      <c r="F20" s="18">
        <f>[16]Novembro!$H$9</f>
        <v>9.3600000000000012</v>
      </c>
      <c r="G20" s="18">
        <f>[16]Novembro!$H$10</f>
        <v>18</v>
      </c>
      <c r="H20" s="18">
        <f>[16]Novembro!$H$11</f>
        <v>12.96</v>
      </c>
      <c r="I20" s="18">
        <f>[16]Novembro!$H$12</f>
        <v>16.2</v>
      </c>
      <c r="J20" s="18">
        <f>[16]Novembro!$H$13</f>
        <v>16.920000000000002</v>
      </c>
      <c r="K20" s="18">
        <f>[16]Novembro!$H$14</f>
        <v>21.240000000000002</v>
      </c>
      <c r="L20" s="18">
        <f>[16]Novembro!$H$15</f>
        <v>19.8</v>
      </c>
      <c r="M20" s="18">
        <f>[16]Novembro!$H$16</f>
        <v>12.6</v>
      </c>
      <c r="N20" s="18">
        <f>[16]Novembro!$H$17</f>
        <v>9.7200000000000006</v>
      </c>
      <c r="O20" s="18">
        <f>[16]Novembro!$H$18</f>
        <v>15.48</v>
      </c>
      <c r="P20" s="18">
        <f>[16]Novembro!$H$19</f>
        <v>19.8</v>
      </c>
      <c r="Q20" s="18">
        <f>[16]Novembro!$H$20</f>
        <v>15.840000000000002</v>
      </c>
      <c r="R20" s="18">
        <f>[16]Novembro!$H$21</f>
        <v>9.7200000000000006</v>
      </c>
      <c r="S20" s="18">
        <f>[16]Novembro!$H$22</f>
        <v>12.96</v>
      </c>
      <c r="T20" s="18">
        <f>[16]Novembro!$H$23</f>
        <v>16.2</v>
      </c>
      <c r="U20" s="18">
        <f>[16]Novembro!$H$24</f>
        <v>12.6</v>
      </c>
      <c r="V20" s="18">
        <f>[16]Novembro!$H$25</f>
        <v>17.64</v>
      </c>
      <c r="W20" s="18">
        <f>[16]Novembro!$H$26</f>
        <v>9.7200000000000006</v>
      </c>
      <c r="X20" s="18">
        <f>[16]Novembro!$H$27</f>
        <v>19.8</v>
      </c>
      <c r="Y20" s="18">
        <f>[16]Novembro!$H$28</f>
        <v>11.16</v>
      </c>
      <c r="Z20" s="18">
        <f>[16]Novembro!$H$29</f>
        <v>12.6</v>
      </c>
      <c r="AA20" s="18">
        <f>[16]Novembro!$H$30</f>
        <v>13.68</v>
      </c>
      <c r="AB20" s="18">
        <f>[16]Novembro!$H$31</f>
        <v>6.48</v>
      </c>
      <c r="AC20" s="18">
        <f>[16]Novembro!$H$32</f>
        <v>8.2799999999999994</v>
      </c>
      <c r="AD20" s="18">
        <f>[16]Novembro!$H$33</f>
        <v>20.16</v>
      </c>
      <c r="AE20" s="18">
        <f>[16]Novembro!$H$34</f>
        <v>14.4</v>
      </c>
      <c r="AF20" s="36">
        <f t="shared" si="2"/>
        <v>21.240000000000002</v>
      </c>
    </row>
    <row r="21" spans="1:32" ht="17.100000000000001" customHeight="1" x14ac:dyDescent="0.2">
      <c r="A21" s="16" t="s">
        <v>11</v>
      </c>
      <c r="B21" s="18">
        <f>[17]Novembro!$H$5</f>
        <v>17.28</v>
      </c>
      <c r="C21" s="18">
        <f>[17]Novembro!$H$6</f>
        <v>15.48</v>
      </c>
      <c r="D21" s="18">
        <f>[17]Novembro!$H$7</f>
        <v>17.64</v>
      </c>
      <c r="E21" s="18">
        <f>[17]Novembro!$H$8</f>
        <v>10.44</v>
      </c>
      <c r="F21" s="18">
        <f>[17]Novembro!$H$9</f>
        <v>13.68</v>
      </c>
      <c r="G21" s="18">
        <f>[17]Novembro!$H$10</f>
        <v>15.840000000000002</v>
      </c>
      <c r="H21" s="18">
        <f>[17]Novembro!$H$11</f>
        <v>14.04</v>
      </c>
      <c r="I21" s="18">
        <f>[17]Novembro!$H$12</f>
        <v>7.5600000000000005</v>
      </c>
      <c r="J21" s="18">
        <f>[17]Novembro!$H$13</f>
        <v>9.7200000000000006</v>
      </c>
      <c r="K21" s="18">
        <f>[17]Novembro!$H$14</f>
        <v>18.720000000000002</v>
      </c>
      <c r="L21" s="18">
        <f>[17]Novembro!$H$15</f>
        <v>32.4</v>
      </c>
      <c r="M21" s="18">
        <f>[17]Novembro!$H$16</f>
        <v>14.04</v>
      </c>
      <c r="N21" s="18">
        <f>[17]Novembro!$H$17</f>
        <v>10.08</v>
      </c>
      <c r="O21" s="18">
        <f>[17]Novembro!$H$18</f>
        <v>12.96</v>
      </c>
      <c r="P21" s="18">
        <f>[17]Novembro!$H$19</f>
        <v>10.8</v>
      </c>
      <c r="Q21" s="18">
        <f>[17]Novembro!$H$20</f>
        <v>18.36</v>
      </c>
      <c r="R21" s="18">
        <f>[17]Novembro!$H$21</f>
        <v>9.3600000000000012</v>
      </c>
      <c r="S21" s="18">
        <f>[17]Novembro!$H$22</f>
        <v>17.28</v>
      </c>
      <c r="T21" s="18">
        <f>[17]Novembro!$H$23</f>
        <v>9</v>
      </c>
      <c r="U21" s="18">
        <f>[17]Novembro!$H$24</f>
        <v>10.44</v>
      </c>
      <c r="V21" s="18">
        <f>[17]Novembro!$H$25</f>
        <v>20.16</v>
      </c>
      <c r="W21" s="18">
        <f>[17]Novembro!$H$26</f>
        <v>8.64</v>
      </c>
      <c r="X21" s="18">
        <f>[17]Novembro!$H$27</f>
        <v>12.24</v>
      </c>
      <c r="Y21" s="18">
        <f>[17]Novembro!$H$28</f>
        <v>12.24</v>
      </c>
      <c r="Z21" s="18">
        <f>[17]Novembro!$H$29</f>
        <v>7.9200000000000008</v>
      </c>
      <c r="AA21" s="18">
        <f>[17]Novembro!$H$30</f>
        <v>10.44</v>
      </c>
      <c r="AB21" s="18">
        <f>[17]Novembro!$H$31</f>
        <v>9.7200000000000006</v>
      </c>
      <c r="AC21" s="18">
        <f>[17]Novembro!$H$32</f>
        <v>9</v>
      </c>
      <c r="AD21" s="18">
        <f>[17]Novembro!$H$33</f>
        <v>16.2</v>
      </c>
      <c r="AE21" s="18">
        <f>[17]Novembro!$H$34</f>
        <v>12.24</v>
      </c>
      <c r="AF21" s="36">
        <f t="shared" si="2"/>
        <v>32.4</v>
      </c>
    </row>
    <row r="22" spans="1:32" ht="17.100000000000001" customHeight="1" x14ac:dyDescent="0.2">
      <c r="A22" s="16" t="s">
        <v>12</v>
      </c>
      <c r="B22" s="18">
        <f>[18]Novembro!$H$5</f>
        <v>14.76</v>
      </c>
      <c r="C22" s="18">
        <f>[18]Novembro!$H$6</f>
        <v>12.96</v>
      </c>
      <c r="D22" s="18">
        <f>[18]Novembro!$H$7</f>
        <v>11.16</v>
      </c>
      <c r="E22" s="18">
        <f>[18]Novembro!$H$8</f>
        <v>11.16</v>
      </c>
      <c r="F22" s="18">
        <f>[18]Novembro!$H$9</f>
        <v>10.8</v>
      </c>
      <c r="G22" s="18">
        <f>[18]Novembro!$H$10</f>
        <v>9</v>
      </c>
      <c r="H22" s="18">
        <f>[18]Novembro!$H$11</f>
        <v>7.2</v>
      </c>
      <c r="I22" s="18">
        <f>[18]Novembro!$H$12</f>
        <v>11.879999999999999</v>
      </c>
      <c r="J22" s="18">
        <f>[18]Novembro!$H$13</f>
        <v>17.64</v>
      </c>
      <c r="K22" s="18">
        <f>[18]Novembro!$H$14</f>
        <v>19.079999999999998</v>
      </c>
      <c r="L22" s="18">
        <f>[18]Novembro!$H$15</f>
        <v>17.28</v>
      </c>
      <c r="M22" s="18">
        <f>[18]Novembro!$H$16</f>
        <v>12.24</v>
      </c>
      <c r="N22" s="18">
        <f>[18]Novembro!$H$17</f>
        <v>9.3600000000000012</v>
      </c>
      <c r="O22" s="18">
        <f>[18]Novembro!$H$18</f>
        <v>11.16</v>
      </c>
      <c r="P22" s="18">
        <f>[18]Novembro!$H$19</f>
        <v>17.28</v>
      </c>
      <c r="Q22" s="18">
        <f>[18]Novembro!$H$20</f>
        <v>10.08</v>
      </c>
      <c r="R22" s="18">
        <f>[18]Novembro!$H$21</f>
        <v>8.64</v>
      </c>
      <c r="S22" s="18">
        <f>[18]Novembro!$H$22</f>
        <v>16.2</v>
      </c>
      <c r="T22" s="18">
        <f>[18]Novembro!$H$23</f>
        <v>15.48</v>
      </c>
      <c r="U22" s="18">
        <f>[18]Novembro!$H$24</f>
        <v>12.24</v>
      </c>
      <c r="V22" s="18">
        <f>[18]Novembro!$H$25</f>
        <v>9.3600000000000012</v>
      </c>
      <c r="W22" s="18">
        <f>[18]Novembro!$H$26</f>
        <v>5.7600000000000007</v>
      </c>
      <c r="X22" s="18">
        <f>[18]Novembro!$H$27</f>
        <v>9</v>
      </c>
      <c r="Y22" s="18">
        <f>[18]Novembro!$H$28</f>
        <v>11.879999999999999</v>
      </c>
      <c r="Z22" s="18">
        <f>[18]Novembro!$H$29</f>
        <v>10.8</v>
      </c>
      <c r="AA22" s="18">
        <f>[18]Novembro!$H$30</f>
        <v>10.08</v>
      </c>
      <c r="AB22" s="18">
        <f>[18]Novembro!$H$31</f>
        <v>9</v>
      </c>
      <c r="AC22" s="18">
        <f>[18]Novembro!$H$32</f>
        <v>9.7200000000000006</v>
      </c>
      <c r="AD22" s="18">
        <f>[18]Novembro!$H$33</f>
        <v>16.2</v>
      </c>
      <c r="AE22" s="18">
        <f>[18]Novembro!$H$34</f>
        <v>12.24</v>
      </c>
      <c r="AF22" s="36">
        <f t="shared" si="2"/>
        <v>19.079999999999998</v>
      </c>
    </row>
    <row r="23" spans="1:32" ht="17.100000000000001" customHeight="1" x14ac:dyDescent="0.2">
      <c r="A23" s="16" t="s">
        <v>13</v>
      </c>
      <c r="B23" s="18">
        <f>[19]Novembro!$H$5</f>
        <v>29.880000000000003</v>
      </c>
      <c r="C23" s="18">
        <f>[19]Novembro!$H$6</f>
        <v>15.840000000000002</v>
      </c>
      <c r="D23" s="18">
        <f>[19]Novembro!$H$7</f>
        <v>20.88</v>
      </c>
      <c r="E23" s="18">
        <f>[19]Novembro!$H$8</f>
        <v>16.2</v>
      </c>
      <c r="F23" s="18">
        <f>[19]Novembro!$H$9</f>
        <v>6.84</v>
      </c>
      <c r="G23" s="18">
        <f>[19]Novembro!$H$10</f>
        <v>10.44</v>
      </c>
      <c r="H23" s="18">
        <f>[19]Novembro!$H$11</f>
        <v>20.52</v>
      </c>
      <c r="I23" s="18">
        <f>[19]Novembro!$H$12</f>
        <v>3.6</v>
      </c>
      <c r="J23" s="18">
        <f>[19]Novembro!$H$13</f>
        <v>21.240000000000002</v>
      </c>
      <c r="K23" s="18">
        <f>[19]Novembro!$H$14</f>
        <v>24.840000000000003</v>
      </c>
      <c r="L23" s="18">
        <f>[19]Novembro!$H$15</f>
        <v>24.48</v>
      </c>
      <c r="M23" s="18">
        <f>[19]Novembro!$H$16</f>
        <v>12.24</v>
      </c>
      <c r="N23" s="18">
        <f>[19]Novembro!$H$17</f>
        <v>0</v>
      </c>
      <c r="O23" s="18">
        <f>[19]Novembro!$H$18</f>
        <v>6.48</v>
      </c>
      <c r="P23" s="18">
        <f>[19]Novembro!$H$19</f>
        <v>25.92</v>
      </c>
      <c r="Q23" s="18">
        <f>[19]Novembro!$H$20</f>
        <v>23.400000000000002</v>
      </c>
      <c r="R23" s="18">
        <f>[19]Novembro!$H$21</f>
        <v>3.6</v>
      </c>
      <c r="S23" s="18">
        <f>[19]Novembro!$H$22</f>
        <v>10.08</v>
      </c>
      <c r="T23" s="18">
        <f>[19]Novembro!$H$23</f>
        <v>19.440000000000001</v>
      </c>
      <c r="U23" s="18">
        <f>[19]Novembro!$H$24</f>
        <v>9.3600000000000012</v>
      </c>
      <c r="V23" s="18">
        <f>[19]Novembro!$H$25</f>
        <v>13.32</v>
      </c>
      <c r="W23" s="18">
        <f>[19]Novembro!$H$26</f>
        <v>16.2</v>
      </c>
      <c r="X23" s="18">
        <f>[19]Novembro!$H$27</f>
        <v>14.4</v>
      </c>
      <c r="Y23" s="18" t="str">
        <f>[19]Novembro!$H$28</f>
        <v>*</v>
      </c>
      <c r="Z23" s="18">
        <f>[19]Novembro!$H$29</f>
        <v>12.96</v>
      </c>
      <c r="AA23" s="18">
        <f>[19]Novembro!$H$30</f>
        <v>13.68</v>
      </c>
      <c r="AB23" s="18">
        <f>[19]Novembro!$H$31</f>
        <v>28.08</v>
      </c>
      <c r="AC23" s="18">
        <f>[19]Novembro!$H$32</f>
        <v>12.24</v>
      </c>
      <c r="AD23" s="18">
        <f>[19]Novembro!$H$33</f>
        <v>30.240000000000002</v>
      </c>
      <c r="AE23" s="18">
        <f>[19]Novembro!$H$34</f>
        <v>34.200000000000003</v>
      </c>
      <c r="AF23" s="36">
        <f t="shared" si="2"/>
        <v>34.200000000000003</v>
      </c>
    </row>
    <row r="24" spans="1:32" ht="17.100000000000001" customHeight="1" x14ac:dyDescent="0.2">
      <c r="A24" s="16" t="s">
        <v>14</v>
      </c>
      <c r="B24" s="18">
        <f>[20]Novembro!$H$5</f>
        <v>18.720000000000002</v>
      </c>
      <c r="C24" s="18">
        <f>[20]Novembro!$H$6</f>
        <v>15.120000000000001</v>
      </c>
      <c r="D24" s="18">
        <f>[20]Novembro!$H$7</f>
        <v>17.28</v>
      </c>
      <c r="E24" s="18">
        <f>[20]Novembro!$H$8</f>
        <v>21.96</v>
      </c>
      <c r="F24" s="18">
        <f>[20]Novembro!$H$9</f>
        <v>20.52</v>
      </c>
      <c r="G24" s="18">
        <f>[20]Novembro!$H$10</f>
        <v>18.36</v>
      </c>
      <c r="H24" s="18">
        <f>[20]Novembro!$H$11</f>
        <v>21.240000000000002</v>
      </c>
      <c r="I24" s="18">
        <f>[20]Novembro!$H$12</f>
        <v>11.16</v>
      </c>
      <c r="J24" s="18">
        <f>[20]Novembro!$H$13</f>
        <v>12.96</v>
      </c>
      <c r="K24" s="18">
        <f>[20]Novembro!$H$14</f>
        <v>17.64</v>
      </c>
      <c r="L24" s="18">
        <f>[20]Novembro!$H$15</f>
        <v>20.88</v>
      </c>
      <c r="M24" s="18">
        <f>[20]Novembro!$H$16</f>
        <v>18</v>
      </c>
      <c r="N24" s="18">
        <f>[20]Novembro!$H$17</f>
        <v>18</v>
      </c>
      <c r="O24" s="18">
        <f>[20]Novembro!$H$18</f>
        <v>17.64</v>
      </c>
      <c r="P24" s="18">
        <f>[20]Novembro!$H$19</f>
        <v>24.48</v>
      </c>
      <c r="Q24" s="18">
        <f>[20]Novembro!$H$20</f>
        <v>30.6</v>
      </c>
      <c r="R24" s="18">
        <f>[20]Novembro!$H$21</f>
        <v>15.840000000000002</v>
      </c>
      <c r="S24" s="18">
        <f>[20]Novembro!$H$22</f>
        <v>19.440000000000001</v>
      </c>
      <c r="T24" s="18">
        <f>[20]Novembro!$H$23</f>
        <v>15.840000000000002</v>
      </c>
      <c r="U24" s="18">
        <f>[20]Novembro!$H$24</f>
        <v>27</v>
      </c>
      <c r="V24" s="18">
        <f>[20]Novembro!$H$25</f>
        <v>27</v>
      </c>
      <c r="W24" s="18">
        <f>[20]Novembro!$H$26</f>
        <v>15.120000000000001</v>
      </c>
      <c r="X24" s="18">
        <f>[20]Novembro!$H$27</f>
        <v>21.6</v>
      </c>
      <c r="Y24" s="18">
        <f>[20]Novembro!$H$28</f>
        <v>15.120000000000001</v>
      </c>
      <c r="Z24" s="18">
        <f>[20]Novembro!$H$29</f>
        <v>12.24</v>
      </c>
      <c r="AA24" s="18">
        <f>[20]Novembro!$H$30</f>
        <v>17.28</v>
      </c>
      <c r="AB24" s="18">
        <f>[20]Novembro!$H$31</f>
        <v>14.4</v>
      </c>
      <c r="AC24" s="18">
        <f>[20]Novembro!$H$32</f>
        <v>11.879999999999999</v>
      </c>
      <c r="AD24" s="18">
        <f>[20]Novembro!$H$33</f>
        <v>18.720000000000002</v>
      </c>
      <c r="AE24" s="18">
        <f>[20]Novembro!$H$34</f>
        <v>27.720000000000002</v>
      </c>
      <c r="AF24" s="36">
        <f t="shared" si="2"/>
        <v>30.6</v>
      </c>
    </row>
    <row r="25" spans="1:32" ht="17.100000000000001" customHeight="1" x14ac:dyDescent="0.2">
      <c r="A25" s="16" t="s">
        <v>15</v>
      </c>
      <c r="B25" s="18">
        <f>[21]Novembro!$H$5</f>
        <v>27.720000000000002</v>
      </c>
      <c r="C25" s="18">
        <f>[21]Novembro!$H$6</f>
        <v>18.720000000000002</v>
      </c>
      <c r="D25" s="18">
        <f>[21]Novembro!$H$7</f>
        <v>14.04</v>
      </c>
      <c r="E25" s="18">
        <f>[21]Novembro!$H$8</f>
        <v>14.4</v>
      </c>
      <c r="F25" s="18">
        <f>[21]Novembro!$H$9</f>
        <v>11.879999999999999</v>
      </c>
      <c r="G25" s="18">
        <f>[21]Novembro!$H$10</f>
        <v>26.64</v>
      </c>
      <c r="H25" s="18">
        <f>[21]Novembro!$H$11</f>
        <v>25.56</v>
      </c>
      <c r="I25" s="18">
        <f>[21]Novembro!$H$12</f>
        <v>18.36</v>
      </c>
      <c r="J25" s="18">
        <f>[21]Novembro!$H$13</f>
        <v>18.720000000000002</v>
      </c>
      <c r="K25" s="18">
        <f>[21]Novembro!$H$14</f>
        <v>22.68</v>
      </c>
      <c r="L25" s="18">
        <f>[21]Novembro!$H$15</f>
        <v>29.16</v>
      </c>
      <c r="M25" s="18">
        <f>[21]Novembro!$H$16</f>
        <v>12.96</v>
      </c>
      <c r="N25" s="18">
        <f>[21]Novembro!$H$17</f>
        <v>12.96</v>
      </c>
      <c r="O25" s="18">
        <f>[21]Novembro!$H$18</f>
        <v>27.36</v>
      </c>
      <c r="P25" s="18">
        <f>[21]Novembro!$H$19</f>
        <v>23.040000000000003</v>
      </c>
      <c r="Q25" s="18">
        <f>[21]Novembro!$H$20</f>
        <v>25.56</v>
      </c>
      <c r="R25" s="18">
        <f>[21]Novembro!$H$21</f>
        <v>10.08</v>
      </c>
      <c r="S25" s="18">
        <f>[21]Novembro!$H$22</f>
        <v>14.4</v>
      </c>
      <c r="T25" s="18">
        <f>[21]Novembro!$H$23</f>
        <v>16.2</v>
      </c>
      <c r="U25" s="18">
        <f>[21]Novembro!$H$24</f>
        <v>18.720000000000002</v>
      </c>
      <c r="V25" s="18">
        <f>[21]Novembro!$H$25</f>
        <v>18</v>
      </c>
      <c r="W25" s="18">
        <f>[21]Novembro!$H$26</f>
        <v>13.68</v>
      </c>
      <c r="X25" s="18">
        <f>[21]Novembro!$H$27</f>
        <v>23.040000000000003</v>
      </c>
      <c r="Y25" s="18">
        <f>[21]Novembro!$H$28</f>
        <v>25.2</v>
      </c>
      <c r="Z25" s="18">
        <f>[21]Novembro!$H$29</f>
        <v>15.48</v>
      </c>
      <c r="AA25" s="18">
        <f>[21]Novembro!$H$30</f>
        <v>16.559999999999999</v>
      </c>
      <c r="AB25" s="18">
        <f>[21]Novembro!$H$31</f>
        <v>14.04</v>
      </c>
      <c r="AC25" s="18">
        <f>[21]Novembro!$H$32</f>
        <v>14.04</v>
      </c>
      <c r="AD25" s="18">
        <f>[21]Novembro!$H$33</f>
        <v>26.28</v>
      </c>
      <c r="AE25" s="18">
        <f>[21]Novembro!$H$34</f>
        <v>20.16</v>
      </c>
      <c r="AF25" s="36">
        <f t="shared" si="2"/>
        <v>29.16</v>
      </c>
    </row>
    <row r="26" spans="1:32" ht="17.100000000000001" customHeight="1" x14ac:dyDescent="0.2">
      <c r="A26" s="16" t="s">
        <v>16</v>
      </c>
      <c r="B26" s="18">
        <f>[22]Novembro!$H$5</f>
        <v>15.48</v>
      </c>
      <c r="C26" s="18">
        <f>[22]Novembro!$H$6</f>
        <v>12.24</v>
      </c>
      <c r="D26" s="18">
        <f>[22]Novembro!$H$7</f>
        <v>14.4</v>
      </c>
      <c r="E26" s="18">
        <f>[22]Novembro!$H$8</f>
        <v>19.440000000000001</v>
      </c>
      <c r="F26" s="18">
        <f>[22]Novembro!$H$9</f>
        <v>15.48</v>
      </c>
      <c r="G26" s="18">
        <f>[22]Novembro!$H$10</f>
        <v>8.2799999999999994</v>
      </c>
      <c r="H26" s="18">
        <f>[22]Novembro!$H$11</f>
        <v>13.32</v>
      </c>
      <c r="I26" s="18">
        <f>[22]Novembro!$H$12</f>
        <v>15.48</v>
      </c>
      <c r="J26" s="18">
        <f>[22]Novembro!$H$13</f>
        <v>19.079999999999998</v>
      </c>
      <c r="K26" s="18">
        <f>[22]Novembro!$H$14</f>
        <v>19.8</v>
      </c>
      <c r="L26" s="18">
        <f>[22]Novembro!$H$15</f>
        <v>16.559999999999999</v>
      </c>
      <c r="M26" s="18">
        <f>[22]Novembro!$H$16</f>
        <v>12.24</v>
      </c>
      <c r="N26" s="18">
        <f>[22]Novembro!$H$17</f>
        <v>11.520000000000001</v>
      </c>
      <c r="O26" s="18">
        <f>[22]Novembro!$H$18</f>
        <v>11.16</v>
      </c>
      <c r="P26" s="18">
        <f>[22]Novembro!$H$19</f>
        <v>16.559999999999999</v>
      </c>
      <c r="Q26" s="18">
        <f>[22]Novembro!$H$20</f>
        <v>15.120000000000001</v>
      </c>
      <c r="R26" s="18">
        <f>[22]Novembro!$H$21</f>
        <v>11.520000000000001</v>
      </c>
      <c r="S26" s="18">
        <f>[22]Novembro!$H$22</f>
        <v>13.32</v>
      </c>
      <c r="T26" s="18">
        <f>[22]Novembro!$H$23</f>
        <v>18.36</v>
      </c>
      <c r="U26" s="18">
        <f>[22]Novembro!$H$24</f>
        <v>14.04</v>
      </c>
      <c r="V26" s="18">
        <f>[22]Novembro!$H$25</f>
        <v>15.48</v>
      </c>
      <c r="W26" s="18">
        <f>[22]Novembro!$H$26</f>
        <v>8.64</v>
      </c>
      <c r="X26" s="18">
        <f>[22]Novembro!$H$27</f>
        <v>9</v>
      </c>
      <c r="Y26" s="18">
        <f>[22]Novembro!$H$28</f>
        <v>11.16</v>
      </c>
      <c r="Z26" s="18">
        <f>[22]Novembro!$H$29</f>
        <v>12.96</v>
      </c>
      <c r="AA26" s="18">
        <f>[22]Novembro!$H$30</f>
        <v>9</v>
      </c>
      <c r="AB26" s="18">
        <f>[22]Novembro!$H$31</f>
        <v>10.44</v>
      </c>
      <c r="AC26" s="18">
        <f>[22]Novembro!$H$32</f>
        <v>11.520000000000001</v>
      </c>
      <c r="AD26" s="18">
        <f>[22]Novembro!$H$33</f>
        <v>21.6</v>
      </c>
      <c r="AE26" s="18">
        <f>[22]Novembro!$H$34</f>
        <v>16.2</v>
      </c>
      <c r="AF26" s="36">
        <f t="shared" si="2"/>
        <v>21.6</v>
      </c>
    </row>
    <row r="27" spans="1:32" ht="17.100000000000001" customHeight="1" x14ac:dyDescent="0.2">
      <c r="A27" s="16" t="s">
        <v>17</v>
      </c>
      <c r="B27" s="18">
        <f>[23]Novembro!$H$5</f>
        <v>19.079999999999998</v>
      </c>
      <c r="C27" s="18">
        <f>[23]Novembro!$H$6</f>
        <v>23.040000000000003</v>
      </c>
      <c r="D27" s="18">
        <f>[23]Novembro!$H$7</f>
        <v>23.400000000000002</v>
      </c>
      <c r="E27" s="18">
        <f>[23]Novembro!$H$8</f>
        <v>21.96</v>
      </c>
      <c r="F27" s="18">
        <f>[23]Novembro!$H$9</f>
        <v>20.88</v>
      </c>
      <c r="G27" s="18">
        <f>[23]Novembro!$H$10</f>
        <v>23.759999999999998</v>
      </c>
      <c r="H27" s="18">
        <f>[23]Novembro!$H$11</f>
        <v>16.559999999999999</v>
      </c>
      <c r="I27" s="18">
        <f>[23]Novembro!$H$12</f>
        <v>18</v>
      </c>
      <c r="J27" s="18">
        <f>[23]Novembro!$H$13</f>
        <v>20.16</v>
      </c>
      <c r="K27" s="18">
        <f>[23]Novembro!$H$14</f>
        <v>19.079999999999998</v>
      </c>
      <c r="L27" s="18">
        <f>[23]Novembro!$H$15</f>
        <v>0</v>
      </c>
      <c r="M27" s="18">
        <f>[23]Novembro!$H$16</f>
        <v>0</v>
      </c>
      <c r="N27" s="18">
        <f>[23]Novembro!$H$17</f>
        <v>0</v>
      </c>
      <c r="O27" s="18">
        <f>[23]Novembro!$H$18</f>
        <v>0</v>
      </c>
      <c r="P27" s="18">
        <f>[23]Novembro!$H$19</f>
        <v>0</v>
      </c>
      <c r="Q27" s="18">
        <f>[23]Novembro!$H$20</f>
        <v>0</v>
      </c>
      <c r="R27" s="18">
        <f>[23]Novembro!$H$21</f>
        <v>0</v>
      </c>
      <c r="S27" s="18">
        <f>[23]Novembro!$H$22</f>
        <v>0</v>
      </c>
      <c r="T27" s="18">
        <f>[23]Novembro!$H$23</f>
        <v>0</v>
      </c>
      <c r="U27" s="18">
        <f>[23]Novembro!$H$24</f>
        <v>0</v>
      </c>
      <c r="V27" s="18">
        <f>[23]Novembro!$H$25</f>
        <v>0</v>
      </c>
      <c r="W27" s="18">
        <f>[23]Novembro!$H$26</f>
        <v>0</v>
      </c>
      <c r="X27" s="18">
        <f>[23]Novembro!$H$27</f>
        <v>2.8800000000000003</v>
      </c>
      <c r="Y27" s="18">
        <f>[23]Novembro!$H$28</f>
        <v>0</v>
      </c>
      <c r="Z27" s="18">
        <f>[23]Novembro!$H$29</f>
        <v>0</v>
      </c>
      <c r="AA27" s="18">
        <f>[23]Novembro!$H$30</f>
        <v>4.6800000000000006</v>
      </c>
      <c r="AB27" s="18">
        <f>[23]Novembro!$H$31</f>
        <v>0</v>
      </c>
      <c r="AC27" s="18">
        <f>[23]Novembro!$H$32</f>
        <v>0</v>
      </c>
      <c r="AD27" s="18">
        <f>[23]Novembro!$H$33</f>
        <v>0</v>
      </c>
      <c r="AE27" s="18">
        <f>[23]Novembro!$H$34</f>
        <v>0</v>
      </c>
      <c r="AF27" s="36">
        <f t="shared" si="2"/>
        <v>23.759999999999998</v>
      </c>
    </row>
    <row r="28" spans="1:32" ht="17.100000000000001" customHeight="1" x14ac:dyDescent="0.2">
      <c r="A28" s="16" t="s">
        <v>18</v>
      </c>
      <c r="B28" s="18">
        <f>[24]Novembro!$H$5</f>
        <v>21.6</v>
      </c>
      <c r="C28" s="18">
        <f>[24]Novembro!$H$6</f>
        <v>15.120000000000001</v>
      </c>
      <c r="D28" s="18">
        <f>[24]Novembro!$H$7</f>
        <v>22.68</v>
      </c>
      <c r="E28" s="18">
        <f>[24]Novembro!$H$8</f>
        <v>20.52</v>
      </c>
      <c r="F28" s="18">
        <f>[24]Novembro!$H$9</f>
        <v>18.720000000000002</v>
      </c>
      <c r="G28" s="18">
        <f>[24]Novembro!$H$10</f>
        <v>27</v>
      </c>
      <c r="H28" s="18">
        <f>[24]Novembro!$H$11</f>
        <v>25.92</v>
      </c>
      <c r="I28" s="18">
        <f>[24]Novembro!$H$12</f>
        <v>12.6</v>
      </c>
      <c r="J28" s="18">
        <f>[24]Novembro!$H$13</f>
        <v>23.040000000000003</v>
      </c>
      <c r="K28" s="18">
        <f>[24]Novembro!$H$14</f>
        <v>26.28</v>
      </c>
      <c r="L28" s="18">
        <f>[24]Novembro!$H$15</f>
        <v>32.76</v>
      </c>
      <c r="M28" s="18">
        <f>[24]Novembro!$H$16</f>
        <v>21.96</v>
      </c>
      <c r="N28" s="18">
        <f>[24]Novembro!$H$17</f>
        <v>11.520000000000001</v>
      </c>
      <c r="O28" s="18">
        <f>[24]Novembro!$H$18</f>
        <v>19.079999999999998</v>
      </c>
      <c r="P28" s="18">
        <f>[24]Novembro!$H$19</f>
        <v>18</v>
      </c>
      <c r="Q28" s="18">
        <f>[24]Novembro!$H$20</f>
        <v>27.720000000000002</v>
      </c>
      <c r="R28" s="18">
        <f>[24]Novembro!$H$21</f>
        <v>13.68</v>
      </c>
      <c r="S28" s="18">
        <f>[24]Novembro!$H$22</f>
        <v>16.559999999999999</v>
      </c>
      <c r="T28" s="18">
        <f>[24]Novembro!$H$23</f>
        <v>18</v>
      </c>
      <c r="U28" s="18">
        <f>[24]Novembro!$H$24</f>
        <v>19.079999999999998</v>
      </c>
      <c r="V28" s="18">
        <f>[24]Novembro!$H$25</f>
        <v>27.720000000000002</v>
      </c>
      <c r="W28" s="18">
        <f>[24]Novembro!$H$26</f>
        <v>18</v>
      </c>
      <c r="X28" s="18">
        <f>[24]Novembro!$H$27</f>
        <v>12.24</v>
      </c>
      <c r="Y28" s="18">
        <f>[24]Novembro!$H$28</f>
        <v>16.920000000000002</v>
      </c>
      <c r="Z28" s="18">
        <f>[24]Novembro!$H$29</f>
        <v>16.920000000000002</v>
      </c>
      <c r="AA28" s="18">
        <f>[24]Novembro!$H$30</f>
        <v>33.840000000000003</v>
      </c>
      <c r="AB28" s="18">
        <f>[24]Novembro!$H$31</f>
        <v>16.920000000000002</v>
      </c>
      <c r="AC28" s="18">
        <f>[24]Novembro!$H$32</f>
        <v>9.7200000000000006</v>
      </c>
      <c r="AD28" s="18">
        <f>[24]Novembro!$H$33</f>
        <v>21.240000000000002</v>
      </c>
      <c r="AE28" s="18">
        <f>[24]Novembro!$H$34</f>
        <v>27</v>
      </c>
      <c r="AF28" s="36">
        <f t="shared" si="2"/>
        <v>33.840000000000003</v>
      </c>
    </row>
    <row r="29" spans="1:32" ht="17.100000000000001" customHeight="1" x14ac:dyDescent="0.2">
      <c r="A29" s="16" t="s">
        <v>19</v>
      </c>
      <c r="B29" s="18">
        <f>[25]Novembro!$H$5</f>
        <v>25.2</v>
      </c>
      <c r="C29" s="18">
        <f>[25]Novembro!$H$6</f>
        <v>26.64</v>
      </c>
      <c r="D29" s="18">
        <f>[25]Novembro!$H$7</f>
        <v>19.079999999999998</v>
      </c>
      <c r="E29" s="18">
        <f>[25]Novembro!$H$8</f>
        <v>19.079999999999998</v>
      </c>
      <c r="F29" s="18">
        <f>[25]Novembro!$H$9</f>
        <v>19.8</v>
      </c>
      <c r="G29" s="18">
        <f>[25]Novembro!$H$10</f>
        <v>23.400000000000002</v>
      </c>
      <c r="H29" s="18">
        <f>[25]Novembro!$H$11</f>
        <v>27.720000000000002</v>
      </c>
      <c r="I29" s="18">
        <f>[25]Novembro!$H$12</f>
        <v>24.12</v>
      </c>
      <c r="J29" s="18">
        <f>[25]Novembro!$H$13</f>
        <v>19.8</v>
      </c>
      <c r="K29" s="18">
        <f>[25]Novembro!$H$14</f>
        <v>24.48</v>
      </c>
      <c r="L29" s="18">
        <f>[25]Novembro!$H$15</f>
        <v>33.840000000000003</v>
      </c>
      <c r="M29" s="18">
        <f>[25]Novembro!$H$16</f>
        <v>18.720000000000002</v>
      </c>
      <c r="N29" s="18">
        <f>[25]Novembro!$H$17</f>
        <v>19.8</v>
      </c>
      <c r="O29" s="18">
        <f>[25]Novembro!$H$18</f>
        <v>24.840000000000003</v>
      </c>
      <c r="P29" s="18">
        <f>[25]Novembro!$H$19</f>
        <v>24.12</v>
      </c>
      <c r="Q29" s="18">
        <f>[25]Novembro!$H$20</f>
        <v>37.800000000000004</v>
      </c>
      <c r="R29" s="18">
        <f>[25]Novembro!$H$21</f>
        <v>14.76</v>
      </c>
      <c r="S29" s="18">
        <f>[25]Novembro!$H$22</f>
        <v>20.52</v>
      </c>
      <c r="T29" s="18">
        <f>[25]Novembro!$H$23</f>
        <v>26.28</v>
      </c>
      <c r="U29" s="18">
        <f>[25]Novembro!$H$24</f>
        <v>30.96</v>
      </c>
      <c r="V29" s="18">
        <f>[25]Novembro!$H$25</f>
        <v>14.76</v>
      </c>
      <c r="W29" s="18">
        <f>[25]Novembro!$H$26</f>
        <v>18.720000000000002</v>
      </c>
      <c r="X29" s="18">
        <f>[25]Novembro!$H$27</f>
        <v>23.759999999999998</v>
      </c>
      <c r="Y29" s="18">
        <f>[25]Novembro!$H$28</f>
        <v>26.28</v>
      </c>
      <c r="Z29" s="18">
        <f>[25]Novembro!$H$29</f>
        <v>20.52</v>
      </c>
      <c r="AA29" s="18">
        <f>[25]Novembro!$H$30</f>
        <v>19.079999999999998</v>
      </c>
      <c r="AB29" s="18">
        <f>[25]Novembro!$H$31</f>
        <v>13.32</v>
      </c>
      <c r="AC29" s="18">
        <f>[25]Novembro!$H$32</f>
        <v>15.840000000000002</v>
      </c>
      <c r="AD29" s="18">
        <f>[25]Novembro!$H$33</f>
        <v>21.6</v>
      </c>
      <c r="AE29" s="18">
        <f>[25]Novembro!$H$34</f>
        <v>24.12</v>
      </c>
      <c r="AF29" s="36">
        <f t="shared" si="2"/>
        <v>37.800000000000004</v>
      </c>
    </row>
    <row r="30" spans="1:32" ht="17.100000000000001" customHeight="1" x14ac:dyDescent="0.2">
      <c r="A30" s="16" t="s">
        <v>31</v>
      </c>
      <c r="B30" s="18">
        <f>[26]Novembro!$H$5</f>
        <v>16.559999999999999</v>
      </c>
      <c r="C30" s="18">
        <f>[26]Novembro!$H$6</f>
        <v>14.04</v>
      </c>
      <c r="D30" s="18">
        <f>[26]Novembro!$H$7</f>
        <v>12.24</v>
      </c>
      <c r="E30" s="18">
        <f>[26]Novembro!$H$8</f>
        <v>17.64</v>
      </c>
      <c r="F30" s="18">
        <f>[26]Novembro!$H$9</f>
        <v>12.6</v>
      </c>
      <c r="G30" s="18">
        <f>[26]Novembro!$H$10</f>
        <v>15.840000000000002</v>
      </c>
      <c r="H30" s="18">
        <f>[26]Novembro!$H$11</f>
        <v>17.28</v>
      </c>
      <c r="I30" s="18">
        <f>[26]Novembro!$H$12</f>
        <v>14.76</v>
      </c>
      <c r="J30" s="18">
        <f>[26]Novembro!$H$13</f>
        <v>15.48</v>
      </c>
      <c r="K30" s="18">
        <f>[26]Novembro!$H$14</f>
        <v>25.56</v>
      </c>
      <c r="L30" s="18">
        <f>[26]Novembro!$H$15</f>
        <v>21.96</v>
      </c>
      <c r="M30" s="18">
        <f>[26]Novembro!$H$16</f>
        <v>18</v>
      </c>
      <c r="N30" s="18">
        <f>[26]Novembro!$H$17</f>
        <v>10.08</v>
      </c>
      <c r="O30" s="18">
        <f>[26]Novembro!$H$18</f>
        <v>11.520000000000001</v>
      </c>
      <c r="P30" s="18">
        <f>[26]Novembro!$H$19</f>
        <v>18</v>
      </c>
      <c r="Q30" s="18">
        <f>[26]Novembro!$H$20</f>
        <v>15.120000000000001</v>
      </c>
      <c r="R30" s="18">
        <f>[26]Novembro!$H$21</f>
        <v>12.24</v>
      </c>
      <c r="S30" s="18">
        <f>[26]Novembro!$H$22</f>
        <v>30.240000000000002</v>
      </c>
      <c r="T30" s="18">
        <f>[26]Novembro!$H$23</f>
        <v>16.2</v>
      </c>
      <c r="U30" s="18">
        <f>[26]Novembro!$H$24</f>
        <v>25.2</v>
      </c>
      <c r="V30" s="18">
        <f>[26]Novembro!$H$25</f>
        <v>14.4</v>
      </c>
      <c r="W30" s="18">
        <f>[26]Novembro!$H$26</f>
        <v>12.6</v>
      </c>
      <c r="X30" s="18">
        <f>[26]Novembro!$H$27</f>
        <v>15.48</v>
      </c>
      <c r="Y30" s="18">
        <f>[26]Novembro!$H$28</f>
        <v>11.520000000000001</v>
      </c>
      <c r="Z30" s="18">
        <f>[26]Novembro!$H$29</f>
        <v>11.879999999999999</v>
      </c>
      <c r="AA30" s="18">
        <f>[26]Novembro!$H$30</f>
        <v>10.8</v>
      </c>
      <c r="AB30" s="18">
        <f>[26]Novembro!$H$31</f>
        <v>9.7200000000000006</v>
      </c>
      <c r="AC30" s="18">
        <f>[26]Novembro!$H$32</f>
        <v>9.7200000000000006</v>
      </c>
      <c r="AD30" s="18">
        <f>[26]Novembro!$H$33</f>
        <v>25.56</v>
      </c>
      <c r="AE30" s="18">
        <f>[26]Novembro!$H$34</f>
        <v>20.16</v>
      </c>
      <c r="AF30" s="36">
        <f t="shared" si="2"/>
        <v>30.240000000000002</v>
      </c>
    </row>
    <row r="31" spans="1:32" ht="17.100000000000001" customHeight="1" x14ac:dyDescent="0.2">
      <c r="A31" s="16" t="s">
        <v>51</v>
      </c>
      <c r="B31" s="18">
        <f>[27]Novembro!$H$5</f>
        <v>23.400000000000002</v>
      </c>
      <c r="C31" s="18">
        <f>[27]Novembro!$H$6</f>
        <v>18.36</v>
      </c>
      <c r="D31" s="18">
        <f>[27]Novembro!$H$7</f>
        <v>20.16</v>
      </c>
      <c r="E31" s="18">
        <f>[27]Novembro!$H$8</f>
        <v>22.68</v>
      </c>
      <c r="F31" s="18">
        <f>[27]Novembro!$H$9</f>
        <v>18</v>
      </c>
      <c r="G31" s="18">
        <f>[27]Novembro!$H$10</f>
        <v>19.079999999999998</v>
      </c>
      <c r="H31" s="18">
        <f>[27]Novembro!$H$11</f>
        <v>20.16</v>
      </c>
      <c r="I31" s="18">
        <f>[27]Novembro!$H$12</f>
        <v>19.440000000000001</v>
      </c>
      <c r="J31" s="18">
        <f>[27]Novembro!$H$13</f>
        <v>25.56</v>
      </c>
      <c r="K31" s="18">
        <f>[27]Novembro!$H$14</f>
        <v>20.52</v>
      </c>
      <c r="L31" s="18">
        <f>[27]Novembro!$H$15</f>
        <v>37.800000000000004</v>
      </c>
      <c r="M31" s="18">
        <f>[27]Novembro!$H$16</f>
        <v>29.880000000000003</v>
      </c>
      <c r="N31" s="18">
        <f>[27]Novembro!$H$17</f>
        <v>16.2</v>
      </c>
      <c r="O31" s="18">
        <f>[27]Novembro!$H$18</f>
        <v>27.720000000000002</v>
      </c>
      <c r="P31" s="18">
        <f>[27]Novembro!$H$19</f>
        <v>30.6</v>
      </c>
      <c r="Q31" s="18">
        <f>[27]Novembro!$H$20</f>
        <v>24.12</v>
      </c>
      <c r="R31" s="18">
        <f>[27]Novembro!$H$21</f>
        <v>20.88</v>
      </c>
      <c r="S31" s="18">
        <f>[27]Novembro!$H$22</f>
        <v>20.88</v>
      </c>
      <c r="T31" s="18">
        <f>[27]Novembro!$H$23</f>
        <v>23.400000000000002</v>
      </c>
      <c r="U31" s="18">
        <f>[27]Novembro!$H$24</f>
        <v>23.040000000000003</v>
      </c>
      <c r="V31" s="18">
        <f>[27]Novembro!$H$25</f>
        <v>20.16</v>
      </c>
      <c r="W31" s="18">
        <f>[27]Novembro!$H$26</f>
        <v>26.28</v>
      </c>
      <c r="X31" s="18">
        <f>[27]Novembro!$H$27</f>
        <v>15.840000000000002</v>
      </c>
      <c r="Y31" s="18">
        <f>[27]Novembro!$H$28</f>
        <v>17.64</v>
      </c>
      <c r="Z31" s="18">
        <f>[27]Novembro!$H$29</f>
        <v>24.12</v>
      </c>
      <c r="AA31" s="18">
        <f>[27]Novembro!$H$30</f>
        <v>15.48</v>
      </c>
      <c r="AB31" s="18">
        <f>[27]Novembro!$H$31</f>
        <v>16.920000000000002</v>
      </c>
      <c r="AC31" s="18">
        <f>[27]Novembro!$H$32</f>
        <v>20.52</v>
      </c>
      <c r="AD31" s="18">
        <f>[27]Novembro!$H$33</f>
        <v>16.920000000000002</v>
      </c>
      <c r="AE31" s="18">
        <f>[27]Novembro!$H$34</f>
        <v>21.96</v>
      </c>
      <c r="AF31" s="36">
        <f t="shared" si="2"/>
        <v>37.800000000000004</v>
      </c>
    </row>
    <row r="32" spans="1:32" ht="17.100000000000001" customHeight="1" x14ac:dyDescent="0.2">
      <c r="A32" s="16" t="s">
        <v>20</v>
      </c>
      <c r="B32" s="18">
        <f>[28]Novembro!$H$5</f>
        <v>15.840000000000002</v>
      </c>
      <c r="C32" s="18">
        <f>[28]Novembro!$H$6</f>
        <v>11.520000000000001</v>
      </c>
      <c r="D32" s="18">
        <f>[28]Novembro!$H$7</f>
        <v>11.16</v>
      </c>
      <c r="E32" s="18">
        <f>[28]Novembro!$H$8</f>
        <v>11.16</v>
      </c>
      <c r="F32" s="18">
        <f>[28]Novembro!$H$9</f>
        <v>11.879999999999999</v>
      </c>
      <c r="G32" s="18">
        <f>[28]Novembro!$H$10</f>
        <v>14.76</v>
      </c>
      <c r="H32" s="18">
        <f>[28]Novembro!$H$11</f>
        <v>11.879999999999999</v>
      </c>
      <c r="I32" s="18">
        <f>[28]Novembro!$H$12</f>
        <v>9.7200000000000006</v>
      </c>
      <c r="J32" s="18">
        <f>[28]Novembro!$H$13</f>
        <v>11.520000000000001</v>
      </c>
      <c r="K32" s="18">
        <f>[28]Novembro!$H$14</f>
        <v>13.32</v>
      </c>
      <c r="L32" s="18">
        <f>[28]Novembro!$H$15</f>
        <v>18</v>
      </c>
      <c r="M32" s="18">
        <f>[28]Novembro!$H$16</f>
        <v>12.6</v>
      </c>
      <c r="N32" s="18">
        <f>[28]Novembro!$H$17</f>
        <v>9.7200000000000006</v>
      </c>
      <c r="O32" s="18">
        <f>[28]Novembro!$H$18</f>
        <v>10.8</v>
      </c>
      <c r="P32" s="18">
        <f>[28]Novembro!$H$19</f>
        <v>16.920000000000002</v>
      </c>
      <c r="Q32" s="18">
        <f>[28]Novembro!$H$20</f>
        <v>14.04</v>
      </c>
      <c r="R32" s="18">
        <f>[28]Novembro!$H$21</f>
        <v>11.879999999999999</v>
      </c>
      <c r="S32" s="18">
        <f>[28]Novembro!$H$22</f>
        <v>13.68</v>
      </c>
      <c r="T32" s="18">
        <f>[28]Novembro!$H$23</f>
        <v>22.68</v>
      </c>
      <c r="U32" s="18">
        <f>[28]Novembro!$H$24</f>
        <v>15.840000000000002</v>
      </c>
      <c r="V32" s="18">
        <f>[28]Novembro!$H$25</f>
        <v>14.76</v>
      </c>
      <c r="W32" s="18">
        <f>[28]Novembro!$H$26</f>
        <v>12.96</v>
      </c>
      <c r="X32" s="18">
        <f>[28]Novembro!$H$27</f>
        <v>13.68</v>
      </c>
      <c r="Y32" s="18">
        <f>[28]Novembro!$H$28</f>
        <v>9.3600000000000012</v>
      </c>
      <c r="Z32" s="18">
        <f>[28]Novembro!$H$29</f>
        <v>17.64</v>
      </c>
      <c r="AA32" s="18">
        <f>[28]Novembro!$H$30</f>
        <v>7.9200000000000008</v>
      </c>
      <c r="AB32" s="18">
        <f>[28]Novembro!$H$31</f>
        <v>12.24</v>
      </c>
      <c r="AC32" s="18">
        <f>[28]Novembro!$H$32</f>
        <v>6.48</v>
      </c>
      <c r="AD32" s="18">
        <f>[28]Novembro!$H$33</f>
        <v>14.76</v>
      </c>
      <c r="AE32" s="18">
        <f>[28]Novembro!$H$34</f>
        <v>12.6</v>
      </c>
      <c r="AF32" s="36">
        <f>MAX(B32:AE32)</f>
        <v>22.68</v>
      </c>
    </row>
    <row r="33" spans="1:32" s="5" customFormat="1" ht="17.100000000000001" customHeight="1" x14ac:dyDescent="0.2">
      <c r="A33" s="38" t="s">
        <v>33</v>
      </c>
      <c r="B33" s="32">
        <f t="shared" ref="B33:AF33" si="3">MAX(B5:B32)</f>
        <v>41.4</v>
      </c>
      <c r="C33" s="32">
        <f t="shared" si="3"/>
        <v>26.64</v>
      </c>
      <c r="D33" s="32">
        <f t="shared" si="3"/>
        <v>23.400000000000002</v>
      </c>
      <c r="E33" s="32">
        <f t="shared" si="3"/>
        <v>22.68</v>
      </c>
      <c r="F33" s="32">
        <f t="shared" si="3"/>
        <v>26.28</v>
      </c>
      <c r="G33" s="32">
        <f t="shared" si="3"/>
        <v>34.200000000000003</v>
      </c>
      <c r="H33" s="32">
        <f t="shared" si="3"/>
        <v>33.480000000000004</v>
      </c>
      <c r="I33" s="32">
        <f t="shared" si="3"/>
        <v>24.12</v>
      </c>
      <c r="J33" s="32">
        <f t="shared" si="3"/>
        <v>25.56</v>
      </c>
      <c r="K33" s="32">
        <f t="shared" si="3"/>
        <v>30.96</v>
      </c>
      <c r="L33" s="32">
        <f t="shared" si="3"/>
        <v>39.6</v>
      </c>
      <c r="M33" s="32">
        <f t="shared" si="3"/>
        <v>29.880000000000003</v>
      </c>
      <c r="N33" s="32">
        <f t="shared" si="3"/>
        <v>32.04</v>
      </c>
      <c r="O33" s="32">
        <f t="shared" si="3"/>
        <v>30.6</v>
      </c>
      <c r="P33" s="32">
        <f t="shared" si="3"/>
        <v>30.6</v>
      </c>
      <c r="Q33" s="32">
        <f t="shared" si="3"/>
        <v>37.800000000000004</v>
      </c>
      <c r="R33" s="32">
        <f t="shared" si="3"/>
        <v>24.840000000000003</v>
      </c>
      <c r="S33" s="32">
        <f t="shared" si="3"/>
        <v>46.656000000000006</v>
      </c>
      <c r="T33" s="32">
        <f t="shared" si="3"/>
        <v>30.96</v>
      </c>
      <c r="U33" s="32">
        <f t="shared" si="3"/>
        <v>30.96</v>
      </c>
      <c r="V33" s="32">
        <f t="shared" si="3"/>
        <v>27.720000000000002</v>
      </c>
      <c r="W33" s="32">
        <f t="shared" si="3"/>
        <v>29.52</v>
      </c>
      <c r="X33" s="32">
        <f t="shared" si="3"/>
        <v>25.56</v>
      </c>
      <c r="Y33" s="32">
        <f t="shared" si="3"/>
        <v>26.64</v>
      </c>
      <c r="Z33" s="32">
        <f t="shared" si="3"/>
        <v>27.36</v>
      </c>
      <c r="AA33" s="32">
        <f t="shared" si="3"/>
        <v>33.840000000000003</v>
      </c>
      <c r="AB33" s="32">
        <f t="shared" si="3"/>
        <v>28.08</v>
      </c>
      <c r="AC33" s="32">
        <f t="shared" si="3"/>
        <v>20.52</v>
      </c>
      <c r="AD33" s="32">
        <f t="shared" si="3"/>
        <v>42.12</v>
      </c>
      <c r="AE33" s="32">
        <f t="shared" si="3"/>
        <v>34.200000000000003</v>
      </c>
      <c r="AF33" s="36">
        <f t="shared" si="3"/>
        <v>46.656000000000006</v>
      </c>
    </row>
    <row r="35" spans="1:32" x14ac:dyDescent="0.2">
      <c r="B35" s="2"/>
      <c r="C35" s="2"/>
      <c r="D35" s="46"/>
      <c r="E35" s="46" t="s">
        <v>55</v>
      </c>
      <c r="F35" s="46"/>
      <c r="G35" s="46"/>
      <c r="H35" s="46"/>
      <c r="K35" s="2"/>
      <c r="L35" s="2"/>
      <c r="M35" s="2"/>
      <c r="N35" s="2" t="s">
        <v>56</v>
      </c>
      <c r="O35" s="2"/>
      <c r="P35" s="2"/>
      <c r="Q35" s="2"/>
      <c r="W35" s="2"/>
      <c r="X35" s="2"/>
      <c r="Y35" s="2" t="s">
        <v>58</v>
      </c>
      <c r="Z35" s="2"/>
      <c r="AA35" s="2"/>
    </row>
    <row r="36" spans="1:32" x14ac:dyDescent="0.2">
      <c r="K36" s="47"/>
      <c r="L36" s="47"/>
      <c r="M36" s="47"/>
      <c r="N36" s="47" t="s">
        <v>57</v>
      </c>
      <c r="O36" s="47"/>
      <c r="P36" s="47"/>
      <c r="Q36" s="47"/>
      <c r="W36" s="2"/>
      <c r="X36" s="2"/>
      <c r="Y36" s="47" t="s">
        <v>59</v>
      </c>
      <c r="Z36" s="47"/>
      <c r="AA36" s="47"/>
    </row>
    <row r="42" spans="1:32" x14ac:dyDescent="0.2">
      <c r="V42" s="3" t="s">
        <v>52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workbookViewId="0">
      <selection activeCell="AJ29" sqref="AJ29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  <col min="33" max="33" width="9.140625" style="1"/>
  </cols>
  <sheetData>
    <row r="1" spans="1:37" ht="20.100000000000001" customHeight="1" x14ac:dyDescent="0.2">
      <c r="A1" s="55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37" s="4" customFormat="1" ht="16.5" customHeight="1" x14ac:dyDescent="0.2">
      <c r="A2" s="56" t="s">
        <v>21</v>
      </c>
      <c r="B2" s="54" t="s">
        <v>60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7"/>
    </row>
    <row r="3" spans="1:37" s="5" customFormat="1" ht="20.100000000000001" customHeight="1" x14ac:dyDescent="0.2">
      <c r="A3" s="56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48" t="s">
        <v>43</v>
      </c>
      <c r="AG3" s="10"/>
    </row>
    <row r="4" spans="1:37" s="5" customFormat="1" ht="8.25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48" t="s">
        <v>39</v>
      </c>
      <c r="AG4" s="10"/>
    </row>
    <row r="5" spans="1:37" s="5" customFormat="1" ht="15.75" customHeight="1" x14ac:dyDescent="0.2">
      <c r="A5" s="16" t="s">
        <v>47</v>
      </c>
      <c r="B5" s="17" t="str">
        <f>[1]Novembro!$I$5</f>
        <v>S</v>
      </c>
      <c r="C5" s="17" t="str">
        <f>[1]Novembro!$I$6</f>
        <v>N</v>
      </c>
      <c r="D5" s="17" t="str">
        <f>[1]Novembro!$I$7</f>
        <v>N</v>
      </c>
      <c r="E5" s="17" t="str">
        <f>[1]Novembro!$I$8</f>
        <v>NO</v>
      </c>
      <c r="F5" s="17" t="str">
        <f>[1]Novembro!$I$9</f>
        <v>O</v>
      </c>
      <c r="G5" s="17" t="str">
        <f>[1]Novembro!$I$10</f>
        <v>SO</v>
      </c>
      <c r="H5" s="17" t="str">
        <f>[1]Novembro!$I$11</f>
        <v>SO</v>
      </c>
      <c r="I5" s="17" t="str">
        <f>[1]Novembro!$I$12</f>
        <v>O</v>
      </c>
      <c r="J5" s="17" t="str">
        <f>[1]Novembro!$I$13</f>
        <v>NO</v>
      </c>
      <c r="K5" s="17" t="str">
        <f>[1]Novembro!$I$14</f>
        <v>L</v>
      </c>
      <c r="L5" s="17" t="str">
        <f>[1]Novembro!$I$15</f>
        <v>NE</v>
      </c>
      <c r="M5" s="17" t="str">
        <f>[1]Novembro!$I$16</f>
        <v>N</v>
      </c>
      <c r="N5" s="17" t="str">
        <f>[1]Novembro!$I$17</f>
        <v>O</v>
      </c>
      <c r="O5" s="17" t="str">
        <f>[1]Novembro!$I$18</f>
        <v>SO</v>
      </c>
      <c r="P5" s="17" t="str">
        <f>[1]Novembro!$I$19</f>
        <v>SE</v>
      </c>
      <c r="Q5" s="17" t="str">
        <f>[1]Novembro!$I$20</f>
        <v>N</v>
      </c>
      <c r="R5" s="17" t="str">
        <f>[1]Novembro!$I$21</f>
        <v>SO</v>
      </c>
      <c r="S5" s="17" t="str">
        <f>[1]Novembro!$I$22</f>
        <v>S</v>
      </c>
      <c r="T5" s="17" t="str">
        <f>[1]Novembro!$I$23</f>
        <v>NO</v>
      </c>
      <c r="U5" s="17" t="str">
        <f>[1]Novembro!$I$24</f>
        <v>O</v>
      </c>
      <c r="V5" s="17" t="str">
        <f>[1]Novembro!$I$25</f>
        <v>NE</v>
      </c>
      <c r="W5" s="17" t="str">
        <f>[1]Novembro!$I$26</f>
        <v>N</v>
      </c>
      <c r="X5" s="17" t="str">
        <f>[1]Novembro!$I$27</f>
        <v>O</v>
      </c>
      <c r="Y5" s="17" t="str">
        <f>[1]Novembro!$I$28</f>
        <v>O</v>
      </c>
      <c r="Z5" s="17" t="str">
        <f>[1]Novembro!$I$29</f>
        <v>SE</v>
      </c>
      <c r="AA5" s="17" t="str">
        <f>[1]Novembro!$I$30</f>
        <v>SO</v>
      </c>
      <c r="AB5" s="17" t="str">
        <f>[1]Novembro!$I$31</f>
        <v>NO</v>
      </c>
      <c r="AC5" s="17" t="str">
        <f>[1]Novembro!$I$32</f>
        <v>SO</v>
      </c>
      <c r="AD5" s="17" t="str">
        <f>[1]Novembro!$I$33</f>
        <v>SE</v>
      </c>
      <c r="AE5" s="17" t="str">
        <f>[1]Novembro!$I$34</f>
        <v>O</v>
      </c>
      <c r="AF5" s="52" t="str">
        <f>[1]Novembro!$I$35</f>
        <v>O</v>
      </c>
      <c r="AG5" s="10"/>
    </row>
    <row r="6" spans="1:37" s="1" customFormat="1" ht="11.25" customHeight="1" x14ac:dyDescent="0.2">
      <c r="A6" s="16" t="s">
        <v>0</v>
      </c>
      <c r="B6" s="18" t="str">
        <f>[2]Novembro!$I$5</f>
        <v>NE</v>
      </c>
      <c r="C6" s="18" t="str">
        <f>[2]Novembro!$I$6</f>
        <v>NE</v>
      </c>
      <c r="D6" s="18" t="str">
        <f>[2]Novembro!$I$7</f>
        <v>SO</v>
      </c>
      <c r="E6" s="18" t="str">
        <f>[2]Novembro!$I$8</f>
        <v>S</v>
      </c>
      <c r="F6" s="18" t="str">
        <f>[2]Novembro!$I$9</f>
        <v>S</v>
      </c>
      <c r="G6" s="18" t="str">
        <f>[2]Novembro!$I$10</f>
        <v>L</v>
      </c>
      <c r="H6" s="18" t="str">
        <f>[2]Novembro!$I$11</f>
        <v>NE</v>
      </c>
      <c r="I6" s="18" t="str">
        <f>[2]Novembro!$I$12</f>
        <v>L</v>
      </c>
      <c r="J6" s="18" t="str">
        <f>[2]Novembro!$I$13</f>
        <v>L</v>
      </c>
      <c r="K6" s="18" t="str">
        <f>[2]Novembro!$I$14</f>
        <v>N</v>
      </c>
      <c r="L6" s="18" t="str">
        <f>[2]Novembro!$I$15</f>
        <v>NO</v>
      </c>
      <c r="M6" s="18" t="str">
        <f>[2]Novembro!$I$16</f>
        <v>SO</v>
      </c>
      <c r="N6" s="18" t="str">
        <f>[2]Novembro!$I$17</f>
        <v>L</v>
      </c>
      <c r="O6" s="18" t="str">
        <f>[2]Novembro!$I$18</f>
        <v>L</v>
      </c>
      <c r="P6" s="18" t="str">
        <f>[2]Novembro!$I$19</f>
        <v>NE</v>
      </c>
      <c r="Q6" s="18" t="str">
        <f>[2]Novembro!$I$20</f>
        <v>SO</v>
      </c>
      <c r="R6" s="18" t="str">
        <f>[2]Novembro!$I$21</f>
        <v>S</v>
      </c>
      <c r="S6" s="18" t="str">
        <f>[2]Novembro!$I$22</f>
        <v>L</v>
      </c>
      <c r="T6" s="19" t="str">
        <f>[2]Novembro!$I$23</f>
        <v>N</v>
      </c>
      <c r="U6" s="19" t="str">
        <f>[2]Novembro!$I$24</f>
        <v>NE</v>
      </c>
      <c r="V6" s="19" t="str">
        <f>[2]Novembro!$I$25</f>
        <v>SO</v>
      </c>
      <c r="W6" s="19" t="str">
        <f>[2]Novembro!$I$26</f>
        <v>SO</v>
      </c>
      <c r="X6" s="19" t="str">
        <f>[2]Novembro!$I$27</f>
        <v>L</v>
      </c>
      <c r="Y6" s="19" t="str">
        <f>[2]Novembro!$I$28</f>
        <v>L</v>
      </c>
      <c r="Z6" s="19" t="str">
        <f>[2]Novembro!$I$29</f>
        <v>L</v>
      </c>
      <c r="AA6" s="19" t="str">
        <f>[2]Novembro!$I$30</f>
        <v>L</v>
      </c>
      <c r="AB6" s="19" t="str">
        <f>[2]Novembro!$I$31</f>
        <v>L</v>
      </c>
      <c r="AC6" s="19" t="str">
        <f>[2]Novembro!$I$32</f>
        <v>SO</v>
      </c>
      <c r="AD6" s="19" t="str">
        <f>[2]Novembro!$I$33</f>
        <v>S</v>
      </c>
      <c r="AE6" s="19" t="str">
        <f>[2]Novembro!$I$34</f>
        <v>NE</v>
      </c>
      <c r="AF6" s="51" t="str">
        <f>[2]Novembro!$I$35</f>
        <v>L</v>
      </c>
      <c r="AG6" s="2"/>
    </row>
    <row r="7" spans="1:37" ht="13.5" customHeight="1" x14ac:dyDescent="0.2">
      <c r="A7" s="16" t="s">
        <v>1</v>
      </c>
      <c r="B7" s="20" t="str">
        <f>[3]Novembro!$I$5</f>
        <v>SE</v>
      </c>
      <c r="C7" s="20" t="str">
        <f>[3]Novembro!$I$6</f>
        <v>NO</v>
      </c>
      <c r="D7" s="20" t="str">
        <f>[3]Novembro!$I$7</f>
        <v>NO</v>
      </c>
      <c r="E7" s="20" t="str">
        <f>[3]Novembro!$I$8</f>
        <v>S</v>
      </c>
      <c r="F7" s="20" t="str">
        <f>[3]Novembro!$I$9</f>
        <v>SE</v>
      </c>
      <c r="G7" s="20" t="str">
        <f>[3]Novembro!$I$10</f>
        <v>SE</v>
      </c>
      <c r="H7" s="20" t="str">
        <f>[3]Novembro!$I$11</f>
        <v>SE</v>
      </c>
      <c r="I7" s="20" t="str">
        <f>[3]Novembro!$I$12</f>
        <v>NO</v>
      </c>
      <c r="J7" s="20" t="str">
        <f>[3]Novembro!$I$13</f>
        <v>N</v>
      </c>
      <c r="K7" s="20" t="str">
        <f>[3]Novembro!$I$14</f>
        <v>NO</v>
      </c>
      <c r="L7" s="20" t="str">
        <f>[3]Novembro!$I$15</f>
        <v>NO</v>
      </c>
      <c r="M7" s="20" t="str">
        <f>[3]Novembro!$I$16</f>
        <v>S</v>
      </c>
      <c r="N7" s="20" t="str">
        <f>[3]Novembro!$I$17</f>
        <v>SE</v>
      </c>
      <c r="O7" s="20" t="str">
        <f>[3]Novembro!$I$18</f>
        <v>SE</v>
      </c>
      <c r="P7" s="20" t="str">
        <f>[3]Novembro!$I$19</f>
        <v>L</v>
      </c>
      <c r="Q7" s="20" t="str">
        <f>[3]Novembro!$I$20</f>
        <v>S</v>
      </c>
      <c r="R7" s="20" t="str">
        <f>[3]Novembro!$I$21</f>
        <v>S</v>
      </c>
      <c r="S7" s="20" t="str">
        <f>[3]Novembro!$I$22</f>
        <v>L</v>
      </c>
      <c r="T7" s="21" t="str">
        <f>[3]Novembro!$I$23</f>
        <v>N</v>
      </c>
      <c r="U7" s="21" t="str">
        <f>[3]Novembro!$I$24</f>
        <v>S</v>
      </c>
      <c r="V7" s="21" t="str">
        <f>[3]Novembro!$I$25</f>
        <v>NE</v>
      </c>
      <c r="W7" s="21" t="str">
        <f>[3]Novembro!$I$26</f>
        <v>S</v>
      </c>
      <c r="X7" s="21" t="str">
        <f>[3]Novembro!$I$27</f>
        <v>SE</v>
      </c>
      <c r="Y7" s="21" t="str">
        <f>[3]Novembro!$I$28</f>
        <v>SE</v>
      </c>
      <c r="Z7" s="21" t="str">
        <f>[3]Novembro!$I$29</f>
        <v>NE</v>
      </c>
      <c r="AA7" s="21" t="str">
        <f>[3]Novembro!$I$30</f>
        <v>NO</v>
      </c>
      <c r="AB7" s="21" t="str">
        <f>[3]Novembro!$I$31</f>
        <v>SE</v>
      </c>
      <c r="AC7" s="21" t="str">
        <f>[3]Novembro!$I$32</f>
        <v>NO</v>
      </c>
      <c r="AD7" s="21" t="str">
        <f>[3]Novembro!$I$33</f>
        <v>SE</v>
      </c>
      <c r="AE7" s="21" t="str">
        <f>[3]Novembro!$I$34</f>
        <v>SE</v>
      </c>
      <c r="AF7" s="50" t="str">
        <f>[3]Novembro!$I$35</f>
        <v>SE</v>
      </c>
      <c r="AG7" s="2"/>
    </row>
    <row r="8" spans="1:37" ht="13.5" customHeight="1" x14ac:dyDescent="0.2">
      <c r="A8" s="16" t="s">
        <v>53</v>
      </c>
      <c r="B8" s="20" t="str">
        <f>[4]Novembro!$I$5</f>
        <v>L</v>
      </c>
      <c r="C8" s="20" t="str">
        <f>[4]Novembro!$I$6</f>
        <v>L</v>
      </c>
      <c r="D8" s="20" t="str">
        <f>[4]Novembro!$I$7</f>
        <v>SO</v>
      </c>
      <c r="E8" s="20" t="str">
        <f>[4]Novembro!$I$8</f>
        <v>SO</v>
      </c>
      <c r="F8" s="20" t="str">
        <f>[4]Novembro!$I$9</f>
        <v>SE</v>
      </c>
      <c r="G8" s="20" t="str">
        <f>[4]Novembro!$I$10</f>
        <v>L</v>
      </c>
      <c r="H8" s="20" t="str">
        <f>[4]Novembro!$I$11</f>
        <v>L</v>
      </c>
      <c r="I8" s="20" t="str">
        <f>[4]Novembro!$I$12</f>
        <v>L</v>
      </c>
      <c r="J8" s="20" t="str">
        <f>[4]Novembro!$I$13</f>
        <v>L</v>
      </c>
      <c r="K8" s="20" t="str">
        <f>[4]Novembro!$I$14</f>
        <v>N</v>
      </c>
      <c r="L8" s="20" t="str">
        <f>[4]Novembro!$I$15</f>
        <v>NE</v>
      </c>
      <c r="M8" s="20" t="str">
        <f>[4]Novembro!$I$16</f>
        <v>SO</v>
      </c>
      <c r="N8" s="20" t="str">
        <f>[4]Novembro!$I$17</f>
        <v>SE</v>
      </c>
      <c r="O8" s="20" t="str">
        <f>[4]Novembro!$I$18</f>
        <v>L</v>
      </c>
      <c r="P8" s="20" t="str">
        <f>[4]Novembro!$I$19</f>
        <v>L</v>
      </c>
      <c r="Q8" s="20" t="str">
        <f>[4]Novembro!$I$20</f>
        <v>SO</v>
      </c>
      <c r="R8" s="20" t="str">
        <f>[4]Novembro!$I$21</f>
        <v>NE</v>
      </c>
      <c r="S8" s="20" t="str">
        <f>[4]Novembro!$I$22</f>
        <v>L</v>
      </c>
      <c r="T8" s="21" t="str">
        <f>[4]Novembro!$I$23</f>
        <v>NE</v>
      </c>
      <c r="U8" s="21" t="str">
        <f>[4]Novembro!$I$24</f>
        <v>L</v>
      </c>
      <c r="V8" s="21" t="str">
        <f>[4]Novembro!$I$25</f>
        <v>N</v>
      </c>
      <c r="W8" s="21" t="str">
        <f>[4]Novembro!$I$26</f>
        <v>NO</v>
      </c>
      <c r="X8" s="21" t="str">
        <f>[4]Novembro!$I$27</f>
        <v>SE</v>
      </c>
      <c r="Y8" s="21" t="str">
        <f>[4]Novembro!$I$28</f>
        <v>L</v>
      </c>
      <c r="Z8" s="21" t="str">
        <f>[4]Novembro!$I$29</f>
        <v>L</v>
      </c>
      <c r="AA8" s="21" t="str">
        <f>[4]Novembro!$I$30</f>
        <v>L</v>
      </c>
      <c r="AB8" s="21" t="str">
        <f>[4]Novembro!$I$31</f>
        <v>L</v>
      </c>
      <c r="AC8" s="21" t="str">
        <f>[4]Novembro!$I$32</f>
        <v>SE</v>
      </c>
      <c r="AD8" s="21" t="str">
        <f>[4]Novembro!$I$33</f>
        <v>SE</v>
      </c>
      <c r="AE8" s="21" t="str">
        <f>[4]Novembro!$I$34</f>
        <v>L</v>
      </c>
      <c r="AF8" s="51" t="str">
        <f>[4]Novembro!$I$35</f>
        <v>L</v>
      </c>
      <c r="AG8" s="2"/>
    </row>
    <row r="9" spans="1:37" ht="12.75" customHeight="1" x14ac:dyDescent="0.2">
      <c r="A9" s="16" t="s">
        <v>48</v>
      </c>
      <c r="B9" s="22" t="str">
        <f>[5]Novembro!$I$5</f>
        <v>NE</v>
      </c>
      <c r="C9" s="22" t="str">
        <f>[5]Novembro!$I$6</f>
        <v>N</v>
      </c>
      <c r="D9" s="22" t="str">
        <f>[5]Novembro!$I$7</f>
        <v>S</v>
      </c>
      <c r="E9" s="22" t="str">
        <f>[5]Novembro!$I$8</f>
        <v>S</v>
      </c>
      <c r="F9" s="22" t="str">
        <f>[5]Novembro!$I$9</f>
        <v>SO</v>
      </c>
      <c r="G9" s="22" t="str">
        <f>[5]Novembro!$I$10</f>
        <v>NE</v>
      </c>
      <c r="H9" s="22" t="str">
        <f>[5]Novembro!$I$11</f>
        <v>NE</v>
      </c>
      <c r="I9" s="22" t="str">
        <f>[5]Novembro!$I$12</f>
        <v>NE</v>
      </c>
      <c r="J9" s="22" t="str">
        <f>[5]Novembro!$I$13</f>
        <v>NE</v>
      </c>
      <c r="K9" s="22" t="str">
        <f>[5]Novembro!$I$14</f>
        <v>NE</v>
      </c>
      <c r="L9" s="22" t="str">
        <f>[5]Novembro!$I$15</f>
        <v>N</v>
      </c>
      <c r="M9" s="22" t="str">
        <f>[5]Novembro!$I$16</f>
        <v>SO</v>
      </c>
      <c r="N9" s="22" t="str">
        <f>[5]Novembro!$I$17</f>
        <v>L</v>
      </c>
      <c r="O9" s="22" t="str">
        <f>[5]Novembro!$I$18</f>
        <v>NE</v>
      </c>
      <c r="P9" s="22" t="str">
        <f>[5]Novembro!$I$19</f>
        <v>NE</v>
      </c>
      <c r="Q9" s="22" t="str">
        <f>[5]Novembro!$I$20</f>
        <v>N</v>
      </c>
      <c r="R9" s="22" t="str">
        <f>[5]Novembro!$I$21</f>
        <v>SO</v>
      </c>
      <c r="S9" s="22" t="str">
        <f>[5]Novembro!$I$22</f>
        <v>NE</v>
      </c>
      <c r="T9" s="21" t="str">
        <f>[5]Novembro!$I$23</f>
        <v>N</v>
      </c>
      <c r="U9" s="21" t="str">
        <f>[5]Novembro!$I$24</f>
        <v>N</v>
      </c>
      <c r="V9" s="21" t="str">
        <f>[5]Novembro!$I$25</f>
        <v>N</v>
      </c>
      <c r="W9" s="21" t="str">
        <f>[5]Novembro!$I$26</f>
        <v>SO</v>
      </c>
      <c r="X9" s="21" t="str">
        <f>[5]Novembro!$I$27</f>
        <v>NE</v>
      </c>
      <c r="Y9" s="21" t="str">
        <f>[5]Novembro!$I$28</f>
        <v>NE</v>
      </c>
      <c r="Z9" s="21" t="str">
        <f>[5]Novembro!$I$29</f>
        <v>NE</v>
      </c>
      <c r="AA9" s="21" t="str">
        <f>[5]Novembro!$I$30</f>
        <v>NE</v>
      </c>
      <c r="AB9" s="21" t="str">
        <f>[5]Novembro!$I$31</f>
        <v>NE</v>
      </c>
      <c r="AC9" s="21" t="str">
        <f>[5]Novembro!$I$32</f>
        <v>NE</v>
      </c>
      <c r="AD9" s="21" t="str">
        <f>[5]Novembro!$I$33</f>
        <v>N</v>
      </c>
      <c r="AE9" s="21" t="str">
        <f>[5]Novembro!$I$34</f>
        <v>NE</v>
      </c>
      <c r="AF9" s="50" t="str">
        <f>[5]Novembro!$I$35</f>
        <v>NE</v>
      </c>
      <c r="AG9" s="2"/>
    </row>
    <row r="10" spans="1:37" ht="12.75" customHeight="1" x14ac:dyDescent="0.2">
      <c r="A10" s="16" t="s">
        <v>2</v>
      </c>
      <c r="B10" s="23" t="str">
        <f>[6]Novembro!$I$5</f>
        <v>L</v>
      </c>
      <c r="C10" s="23" t="str">
        <f>[6]Novembro!$I$6</f>
        <v>N</v>
      </c>
      <c r="D10" s="23" t="str">
        <f>[6]Novembro!$I$7</f>
        <v>N</v>
      </c>
      <c r="E10" s="23" t="str">
        <f>[6]Novembro!$I$8</f>
        <v>N</v>
      </c>
      <c r="F10" s="23" t="str">
        <f>[6]Novembro!$I$9</f>
        <v>SE</v>
      </c>
      <c r="G10" s="23" t="str">
        <f>[6]Novembro!$I$10</f>
        <v>L</v>
      </c>
      <c r="H10" s="23" t="str">
        <f>[6]Novembro!$I$11</f>
        <v>L</v>
      </c>
      <c r="I10" s="23" t="str">
        <f>[6]Novembro!$I$12</f>
        <v>L</v>
      </c>
      <c r="J10" s="23" t="str">
        <f>[6]Novembro!$I$13</f>
        <v>N</v>
      </c>
      <c r="K10" s="23" t="str">
        <f>[6]Novembro!$I$14</f>
        <v>N</v>
      </c>
      <c r="L10" s="23" t="str">
        <f>[6]Novembro!$I$15</f>
        <v>N</v>
      </c>
      <c r="M10" s="23" t="str">
        <f>[6]Novembro!$I$16</f>
        <v>N</v>
      </c>
      <c r="N10" s="23" t="str">
        <f>[6]Novembro!$I$17</f>
        <v>SE</v>
      </c>
      <c r="O10" s="23" t="str">
        <f>[6]Novembro!$I$18</f>
        <v>L</v>
      </c>
      <c r="P10" s="23" t="str">
        <f>[6]Novembro!$I$19</f>
        <v>NE</v>
      </c>
      <c r="Q10" s="23" t="str">
        <f>[6]Novembro!$I$20</f>
        <v>N</v>
      </c>
      <c r="R10" s="23" t="str">
        <f>[6]Novembro!$I$21</f>
        <v>N</v>
      </c>
      <c r="S10" s="23" t="str">
        <f>[6]Novembro!$I$22</f>
        <v>N</v>
      </c>
      <c r="T10" s="19" t="str">
        <f>[6]Novembro!$I$23</f>
        <v>N</v>
      </c>
      <c r="U10" s="19" t="str">
        <f>[6]Novembro!$I$24</f>
        <v>NE</v>
      </c>
      <c r="V10" s="23" t="str">
        <f>[6]Novembro!$I$25</f>
        <v>N</v>
      </c>
      <c r="W10" s="19" t="str">
        <f>[6]Novembro!$I$26</f>
        <v>N</v>
      </c>
      <c r="X10" s="19" t="str">
        <f>[6]Novembro!$I$27</f>
        <v>L</v>
      </c>
      <c r="Y10" s="19" t="str">
        <f>[6]Novembro!$I$28</f>
        <v>L</v>
      </c>
      <c r="Z10" s="19" t="str">
        <f>[6]Novembro!$I$29</f>
        <v>N</v>
      </c>
      <c r="AA10" s="19" t="str">
        <f>[6]Novembro!$I$30</f>
        <v>N</v>
      </c>
      <c r="AB10" s="19" t="str">
        <f>[6]Novembro!$I$31</f>
        <v>N</v>
      </c>
      <c r="AC10" s="19" t="str">
        <f>[6]Novembro!$I$32</f>
        <v>N</v>
      </c>
      <c r="AD10" s="19" t="str">
        <f>[6]Novembro!$I$33</f>
        <v>N</v>
      </c>
      <c r="AE10" s="19" t="str">
        <f>[6]Novembro!$I$34</f>
        <v>SE</v>
      </c>
      <c r="AF10" s="51" t="str">
        <f>[6]Novembro!$I$35</f>
        <v>N</v>
      </c>
      <c r="AG10" s="2"/>
      <c r="AJ10" s="29" t="s">
        <v>52</v>
      </c>
      <c r="AK10" s="29" t="s">
        <v>52</v>
      </c>
    </row>
    <row r="11" spans="1:37" ht="12" customHeight="1" x14ac:dyDescent="0.2">
      <c r="A11" s="16" t="s">
        <v>3</v>
      </c>
      <c r="B11" s="23" t="str">
        <f>[7]Novembro!$I$5</f>
        <v>L</v>
      </c>
      <c r="C11" s="23" t="str">
        <f>[7]Novembro!$I$6</f>
        <v>O</v>
      </c>
      <c r="D11" s="23" t="str">
        <f>[7]Novembro!$I$7</f>
        <v>SO</v>
      </c>
      <c r="E11" s="23" t="str">
        <f>[7]Novembro!$I$8</f>
        <v>SO</v>
      </c>
      <c r="F11" s="23" t="str">
        <f>[7]Novembro!$I$9</f>
        <v>SE</v>
      </c>
      <c r="G11" s="23" t="str">
        <f>[7]Novembro!$I$10</f>
        <v>L</v>
      </c>
      <c r="H11" s="23" t="str">
        <f>[7]Novembro!$I$11</f>
        <v>L</v>
      </c>
      <c r="I11" s="23" t="str">
        <f>[7]Novembro!$I$12</f>
        <v>L</v>
      </c>
      <c r="J11" s="23" t="str">
        <f>[7]Novembro!$I$13</f>
        <v>NO</v>
      </c>
      <c r="K11" s="23" t="str">
        <f>[7]Novembro!$I$14</f>
        <v>O</v>
      </c>
      <c r="L11" s="23" t="str">
        <f>[7]Novembro!$I$15</f>
        <v>SO</v>
      </c>
      <c r="M11" s="23" t="str">
        <f>[7]Novembro!$I$16</f>
        <v>O</v>
      </c>
      <c r="N11" s="23" t="str">
        <f>[7]Novembro!$I$17</f>
        <v>SE</v>
      </c>
      <c r="O11" s="23" t="str">
        <f>[7]Novembro!$I$18</f>
        <v>L</v>
      </c>
      <c r="P11" s="23" t="str">
        <f>[7]Novembro!$I$19</f>
        <v>N</v>
      </c>
      <c r="Q11" s="23" t="str">
        <f>[7]Novembro!$I$20</f>
        <v>NO</v>
      </c>
      <c r="R11" s="23" t="str">
        <f>[7]Novembro!$I$21</f>
        <v>SE</v>
      </c>
      <c r="S11" s="23" t="str">
        <f>[7]Novembro!$I$22</f>
        <v>NE</v>
      </c>
      <c r="T11" s="19" t="str">
        <f>[7]Novembro!$I$23</f>
        <v>SO</v>
      </c>
      <c r="U11" s="19" t="str">
        <f>[7]Novembro!$I$24</f>
        <v>SO</v>
      </c>
      <c r="V11" s="19" t="str">
        <f>[7]Novembro!$I$25</f>
        <v>NO</v>
      </c>
      <c r="W11" s="19" t="str">
        <f>[7]Novembro!$I$26</f>
        <v>O</v>
      </c>
      <c r="X11" s="19" t="str">
        <f>[7]Novembro!$I$27</f>
        <v>SE</v>
      </c>
      <c r="Y11" s="19" t="str">
        <f>[7]Novembro!$I$28</f>
        <v>SE</v>
      </c>
      <c r="Z11" s="19" t="str">
        <f>[7]Novembro!$I$29</f>
        <v>N</v>
      </c>
      <c r="AA11" s="19" t="str">
        <f>[7]Novembro!$I$30</f>
        <v>SE</v>
      </c>
      <c r="AB11" s="19" t="str">
        <f>[7]Novembro!$I$31</f>
        <v>O</v>
      </c>
      <c r="AC11" s="19" t="str">
        <f>[7]Novembro!$I$32</f>
        <v>O</v>
      </c>
      <c r="AD11" s="19" t="str">
        <f>[7]Novembro!$I$33</f>
        <v>O</v>
      </c>
      <c r="AE11" s="19" t="str">
        <f>[7]Novembro!$I$34</f>
        <v>NE</v>
      </c>
      <c r="AF11" s="50" t="str">
        <f>[7]Novembro!$I$35</f>
        <v>O</v>
      </c>
      <c r="AG11" s="2"/>
      <c r="AH11" s="29" t="s">
        <v>52</v>
      </c>
    </row>
    <row r="12" spans="1:37" ht="14.25" customHeight="1" x14ac:dyDescent="0.2">
      <c r="A12" s="16" t="s">
        <v>4</v>
      </c>
      <c r="B12" s="23" t="str">
        <f>[8]Novembro!$I$5</f>
        <v>N</v>
      </c>
      <c r="C12" s="23" t="str">
        <f>[8]Novembro!$I$6</f>
        <v>NO</v>
      </c>
      <c r="D12" s="23" t="str">
        <f>[8]Novembro!$I$7</f>
        <v>SO</v>
      </c>
      <c r="E12" s="23" t="str">
        <f>[8]Novembro!$I$8</f>
        <v>S</v>
      </c>
      <c r="F12" s="23" t="str">
        <f>[8]Novembro!$I$9</f>
        <v>S</v>
      </c>
      <c r="G12" s="23" t="str">
        <f>[8]Novembro!$I$10</f>
        <v>L</v>
      </c>
      <c r="H12" s="23" t="str">
        <f>[8]Novembro!$I$11</f>
        <v>L</v>
      </c>
      <c r="I12" s="23" t="str">
        <f>[8]Novembro!$I$12</f>
        <v>NE</v>
      </c>
      <c r="J12" s="23" t="str">
        <f>[8]Novembro!$I$13</f>
        <v>N</v>
      </c>
      <c r="K12" s="23" t="str">
        <f>[8]Novembro!$I$14</f>
        <v>NO</v>
      </c>
      <c r="L12" s="23" t="str">
        <f>[8]Novembro!$I$15</f>
        <v>NO</v>
      </c>
      <c r="M12" s="23" t="str">
        <f>[8]Novembro!$I$16</f>
        <v>O</v>
      </c>
      <c r="N12" s="23" t="str">
        <f>[8]Novembro!$I$17</f>
        <v>SE</v>
      </c>
      <c r="O12" s="23" t="str">
        <f>[8]Novembro!$I$18</f>
        <v>L</v>
      </c>
      <c r="P12" s="23" t="str">
        <f>[8]Novembro!$I$19</f>
        <v>NE</v>
      </c>
      <c r="Q12" s="23" t="str">
        <f>[8]Novembro!$I$20</f>
        <v>N</v>
      </c>
      <c r="R12" s="23" t="str">
        <f>[8]Novembro!$I$21</f>
        <v>N</v>
      </c>
      <c r="S12" s="23" t="str">
        <f>[8]Novembro!$I$22</f>
        <v>N</v>
      </c>
      <c r="T12" s="19" t="str">
        <f>[8]Novembro!$I$23</f>
        <v>N</v>
      </c>
      <c r="U12" s="19" t="str">
        <f>[8]Novembro!$I$24</f>
        <v>L</v>
      </c>
      <c r="V12" s="19" t="str">
        <f>[8]Novembro!$I$25</f>
        <v>L</v>
      </c>
      <c r="W12" s="19" t="str">
        <f>[8]Novembro!$I$26</f>
        <v>O</v>
      </c>
      <c r="X12" s="19" t="str">
        <f>[8]Novembro!$I$27</f>
        <v>NO</v>
      </c>
      <c r="Y12" s="19" t="str">
        <f>[8]Novembro!$I$28</f>
        <v>N</v>
      </c>
      <c r="Z12" s="19" t="str">
        <f>[8]Novembro!$I$29</f>
        <v>NE</v>
      </c>
      <c r="AA12" s="19" t="str">
        <f>[8]Novembro!$I$30</f>
        <v>N</v>
      </c>
      <c r="AB12" s="19" t="str">
        <f>[8]Novembro!$I$31</f>
        <v>L</v>
      </c>
      <c r="AC12" s="19" t="str">
        <f>[8]Novembro!$I$32</f>
        <v>SE</v>
      </c>
      <c r="AD12" s="19" t="str">
        <f>[8]Novembro!$I$33</f>
        <v>N</v>
      </c>
      <c r="AE12" s="19" t="str">
        <f>[8]Novembro!$I$34</f>
        <v>N</v>
      </c>
      <c r="AF12" s="50" t="str">
        <f>[8]Novembro!$I$35</f>
        <v>N</v>
      </c>
      <c r="AG12" s="2" t="s">
        <v>52</v>
      </c>
      <c r="AK12" s="29" t="s">
        <v>52</v>
      </c>
    </row>
    <row r="13" spans="1:37" ht="11.25" customHeight="1" x14ac:dyDescent="0.2">
      <c r="A13" s="16" t="s">
        <v>5</v>
      </c>
      <c r="B13" s="19" t="str">
        <f>[9]Novembro!$I$5</f>
        <v>L</v>
      </c>
      <c r="C13" s="19" t="str">
        <f>[9]Novembro!$I$6</f>
        <v>L</v>
      </c>
      <c r="D13" s="19" t="str">
        <f>[9]Novembro!$I$7</f>
        <v>SO</v>
      </c>
      <c r="E13" s="19" t="str">
        <f>[9]Novembro!$I$8</f>
        <v>SO</v>
      </c>
      <c r="F13" s="19" t="str">
        <f>[9]Novembro!$I$9</f>
        <v>S</v>
      </c>
      <c r="G13" s="19" t="str">
        <f>[9]Novembro!$I$10</f>
        <v>NE</v>
      </c>
      <c r="H13" s="19" t="str">
        <f>[9]Novembro!$I$11</f>
        <v>SE</v>
      </c>
      <c r="I13" s="19" t="str">
        <f>[9]Novembro!$I$12</f>
        <v>L</v>
      </c>
      <c r="J13" s="19" t="str">
        <f>[9]Novembro!$I$13</f>
        <v>NE</v>
      </c>
      <c r="K13" s="19" t="str">
        <f>[9]Novembro!$I$14</f>
        <v>N</v>
      </c>
      <c r="L13" s="19" t="str">
        <f>[9]Novembro!$I$15</f>
        <v>NO</v>
      </c>
      <c r="M13" s="19" t="str">
        <f>[9]Novembro!$I$16</f>
        <v>SO</v>
      </c>
      <c r="N13" s="19" t="str">
        <f>[9]Novembro!$I$17</f>
        <v>NE</v>
      </c>
      <c r="O13" s="19" t="str">
        <f>[9]Novembro!$I$18</f>
        <v>L</v>
      </c>
      <c r="P13" s="19" t="str">
        <f>[9]Novembro!$I$19</f>
        <v>L</v>
      </c>
      <c r="Q13" s="19" t="str">
        <f>[9]Novembro!$I$20</f>
        <v>SO</v>
      </c>
      <c r="R13" s="19" t="str">
        <f>[9]Novembro!$I$21</f>
        <v>SO</v>
      </c>
      <c r="S13" s="19" t="str">
        <f>[9]Novembro!$I$22</f>
        <v>NE</v>
      </c>
      <c r="T13" s="19" t="str">
        <f>[9]Novembro!$I$23</f>
        <v>N</v>
      </c>
      <c r="U13" s="19" t="str">
        <f>[9]Novembro!$I$24</f>
        <v>N</v>
      </c>
      <c r="V13" s="19" t="str">
        <f>[9]Novembro!$I$25</f>
        <v>NO</v>
      </c>
      <c r="W13" s="19" t="str">
        <f>[9]Novembro!$I$26</f>
        <v>S</v>
      </c>
      <c r="X13" s="19" t="str">
        <f>[9]Novembro!$I$27</f>
        <v>NO</v>
      </c>
      <c r="Y13" s="19" t="str">
        <f>[9]Novembro!$I$28</f>
        <v>SE</v>
      </c>
      <c r="Z13" s="19" t="str">
        <f>[9]Novembro!$I$29</f>
        <v>L</v>
      </c>
      <c r="AA13" s="19" t="str">
        <f>[9]Novembro!$I$30</f>
        <v>L</v>
      </c>
      <c r="AB13" s="19" t="str">
        <f>[9]Novembro!$I$31</f>
        <v>NO</v>
      </c>
      <c r="AC13" s="19" t="str">
        <f>[9]Novembro!$I$32</f>
        <v>SE</v>
      </c>
      <c r="AD13" s="19" t="str">
        <f>[9]Novembro!$I$33</f>
        <v>N</v>
      </c>
      <c r="AE13" s="19" t="str">
        <f>[9]Novembro!$I$34</f>
        <v>N</v>
      </c>
      <c r="AF13" s="51" t="str">
        <f>[9]Novembro!$I$35</f>
        <v>L</v>
      </c>
      <c r="AG13" s="2"/>
    </row>
    <row r="14" spans="1:37" ht="12" customHeight="1" x14ac:dyDescent="0.2">
      <c r="A14" s="16" t="s">
        <v>50</v>
      </c>
      <c r="B14" s="19" t="str">
        <f>[10]Novembro!$I$5</f>
        <v>N</v>
      </c>
      <c r="C14" s="19" t="str">
        <f>[10]Novembro!$I$6</f>
        <v>N</v>
      </c>
      <c r="D14" s="19" t="str">
        <f>[10]Novembro!$I$7</f>
        <v>N</v>
      </c>
      <c r="E14" s="19" t="str">
        <f>[10]Novembro!$I$8</f>
        <v>N</v>
      </c>
      <c r="F14" s="19" t="str">
        <f>[10]Novembro!$I$9</f>
        <v>N</v>
      </c>
      <c r="G14" s="19" t="str">
        <f>[10]Novembro!$I$10</f>
        <v>N</v>
      </c>
      <c r="H14" s="19" t="str">
        <f>[10]Novembro!$I$11</f>
        <v>N</v>
      </c>
      <c r="I14" s="19" t="str">
        <f>[10]Novembro!$I$12</f>
        <v>N</v>
      </c>
      <c r="J14" s="19" t="str">
        <f>[10]Novembro!$I$13</f>
        <v>N</v>
      </c>
      <c r="K14" s="19" t="str">
        <f>[10]Novembro!$I$14</f>
        <v>N</v>
      </c>
      <c r="L14" s="19" t="str">
        <f>[10]Novembro!$I$15</f>
        <v>N</v>
      </c>
      <c r="M14" s="19" t="str">
        <f>[10]Novembro!$I$16</f>
        <v>N</v>
      </c>
      <c r="N14" s="19" t="str">
        <f>[10]Novembro!$I$17</f>
        <v>N</v>
      </c>
      <c r="O14" s="19" t="str">
        <f>[10]Novembro!$I$18</f>
        <v>N</v>
      </c>
      <c r="P14" s="19" t="str">
        <f>[10]Novembro!$I$19</f>
        <v>N</v>
      </c>
      <c r="Q14" s="19" t="str">
        <f>[10]Novembro!$I$20</f>
        <v>N</v>
      </c>
      <c r="R14" s="19" t="str">
        <f>[10]Novembro!$I$21</f>
        <v>N</v>
      </c>
      <c r="S14" s="19" t="str">
        <f>[10]Novembro!$I$22</f>
        <v>N</v>
      </c>
      <c r="T14" s="19" t="str">
        <f>[10]Novembro!$I$23</f>
        <v>N</v>
      </c>
      <c r="U14" s="19" t="str">
        <f>[10]Novembro!$I$24</f>
        <v>N</v>
      </c>
      <c r="V14" s="19" t="str">
        <f>[10]Novembro!$I$25</f>
        <v>N</v>
      </c>
      <c r="W14" s="19" t="str">
        <f>[10]Novembro!$I$26</f>
        <v>N</v>
      </c>
      <c r="X14" s="19" t="str">
        <f>[10]Novembro!$I$27</f>
        <v>N</v>
      </c>
      <c r="Y14" s="19" t="str">
        <f>[10]Novembro!$I$28</f>
        <v>N</v>
      </c>
      <c r="Z14" s="19" t="str">
        <f>[10]Novembro!$I$29</f>
        <v>N</v>
      </c>
      <c r="AA14" s="19" t="str">
        <f>[10]Novembro!$I$30</f>
        <v>N</v>
      </c>
      <c r="AB14" s="19" t="str">
        <f>[10]Novembro!$I$31</f>
        <v>N</v>
      </c>
      <c r="AC14" s="19" t="str">
        <f>[10]Novembro!$I$32</f>
        <v>N</v>
      </c>
      <c r="AD14" s="19" t="str">
        <f>[10]Novembro!$I$33</f>
        <v>N</v>
      </c>
      <c r="AE14" s="19" t="str">
        <f>[10]Novembro!$I$34</f>
        <v>N</v>
      </c>
      <c r="AF14" s="51" t="str">
        <f>[10]Novembro!$I$35</f>
        <v>N</v>
      </c>
      <c r="AG14" s="2"/>
      <c r="AK14" s="29" t="s">
        <v>52</v>
      </c>
    </row>
    <row r="15" spans="1:37" ht="13.5" customHeight="1" x14ac:dyDescent="0.2">
      <c r="A15" s="16" t="s">
        <v>6</v>
      </c>
      <c r="B15" s="19" t="str">
        <f>[11]Novembro!$I$5</f>
        <v>N</v>
      </c>
      <c r="C15" s="19" t="str">
        <f>[11]Novembro!$I$6</f>
        <v>L</v>
      </c>
      <c r="D15" s="19" t="str">
        <f>[11]Novembro!$I$7</f>
        <v>O</v>
      </c>
      <c r="E15" s="19" t="str">
        <f>[11]Novembro!$I$8</f>
        <v>S</v>
      </c>
      <c r="F15" s="19" t="str">
        <f>[11]Novembro!$I$9</f>
        <v>S</v>
      </c>
      <c r="G15" s="19" t="str">
        <f>[11]Novembro!$I$10</f>
        <v>L</v>
      </c>
      <c r="H15" s="19" t="str">
        <f>[11]Novembro!$I$11</f>
        <v>L</v>
      </c>
      <c r="I15" s="19" t="str">
        <f>[11]Novembro!$I$12</f>
        <v>SE</v>
      </c>
      <c r="J15" s="19" t="str">
        <f>[11]Novembro!$I$13</f>
        <v>NO</v>
      </c>
      <c r="K15" s="19" t="str">
        <f>[11]Novembro!$I$14</f>
        <v>NO</v>
      </c>
      <c r="L15" s="19" t="str">
        <f>[11]Novembro!$I$15</f>
        <v>O</v>
      </c>
      <c r="M15" s="19" t="str">
        <f>[11]Novembro!$I$16</f>
        <v>NO</v>
      </c>
      <c r="N15" s="19" t="str">
        <f>[11]Novembro!$I$17</f>
        <v>SE</v>
      </c>
      <c r="O15" s="19" t="str">
        <f>[11]Novembro!$I$18</f>
        <v>L</v>
      </c>
      <c r="P15" s="19" t="str">
        <f>[11]Novembro!$I$19</f>
        <v>N</v>
      </c>
      <c r="Q15" s="19" t="str">
        <f>[11]Novembro!$I$20</f>
        <v>NE</v>
      </c>
      <c r="R15" s="19" t="str">
        <f>[11]Novembro!$I$21</f>
        <v>O</v>
      </c>
      <c r="S15" s="19" t="str">
        <f>[11]Novembro!$I$22</f>
        <v>L</v>
      </c>
      <c r="T15" s="19" t="str">
        <f>[11]Novembro!$I$23</f>
        <v>NO</v>
      </c>
      <c r="U15" s="19" t="str">
        <f>[11]Novembro!$I$24</f>
        <v>O</v>
      </c>
      <c r="V15" s="19" t="str">
        <f>[11]Novembro!$I$25</f>
        <v>O</v>
      </c>
      <c r="W15" s="19" t="str">
        <f>[11]Novembro!$I$26</f>
        <v>O</v>
      </c>
      <c r="X15" s="19" t="str">
        <f>[11]Novembro!$I$27</f>
        <v>S</v>
      </c>
      <c r="Y15" s="19" t="str">
        <f>[11]Novembro!$I$28</f>
        <v>L</v>
      </c>
      <c r="Z15" s="19" t="str">
        <f>[11]Novembro!$I$29</f>
        <v>NE</v>
      </c>
      <c r="AA15" s="19" t="str">
        <f>[11]Novembro!$I$30</f>
        <v>L</v>
      </c>
      <c r="AB15" s="19" t="str">
        <f>[11]Novembro!$I$31</f>
        <v>O</v>
      </c>
      <c r="AC15" s="19" t="str">
        <f>[11]Novembro!$I$32</f>
        <v>O</v>
      </c>
      <c r="AD15" s="19" t="str">
        <f>[11]Novembro!$I$33</f>
        <v>NO</v>
      </c>
      <c r="AE15" s="19" t="str">
        <f>[11]Novembro!$I$34</f>
        <v>SE</v>
      </c>
      <c r="AF15" s="51" t="str">
        <f>[11]Novembro!$I$35</f>
        <v>O</v>
      </c>
      <c r="AG15" s="2"/>
      <c r="AK15" s="29" t="s">
        <v>52</v>
      </c>
    </row>
    <row r="16" spans="1:37" ht="13.5" customHeight="1" x14ac:dyDescent="0.2">
      <c r="A16" s="16" t="s">
        <v>7</v>
      </c>
      <c r="B16" s="23" t="str">
        <f>[12]Novembro!$I$5</f>
        <v>NE</v>
      </c>
      <c r="C16" s="23" t="str">
        <f>[12]Novembro!$I$6</f>
        <v>NE</v>
      </c>
      <c r="D16" s="23" t="str">
        <f>[12]Novembro!$I$7</f>
        <v>S</v>
      </c>
      <c r="E16" s="23" t="str">
        <f>[12]Novembro!$I$8</f>
        <v>S</v>
      </c>
      <c r="F16" s="23" t="str">
        <f>[12]Novembro!$I$9</f>
        <v>S</v>
      </c>
      <c r="G16" s="23" t="str">
        <f>[12]Novembro!$I$10</f>
        <v>L</v>
      </c>
      <c r="H16" s="23" t="str">
        <f>[12]Novembro!$I$11</f>
        <v>NE</v>
      </c>
      <c r="I16" s="23" t="str">
        <f>[12]Novembro!$I$12</f>
        <v>NE</v>
      </c>
      <c r="J16" s="23" t="str">
        <f>[12]Novembro!$I$13</f>
        <v>N</v>
      </c>
      <c r="K16" s="23" t="str">
        <f>[12]Novembro!$I$14</f>
        <v>N</v>
      </c>
      <c r="L16" s="23" t="str">
        <f>[12]Novembro!$I$15</f>
        <v>N</v>
      </c>
      <c r="M16" s="23" t="str">
        <f>[12]Novembro!$I$16</f>
        <v>S</v>
      </c>
      <c r="N16" s="23" t="str">
        <f>[12]Novembro!$I$17</f>
        <v>S</v>
      </c>
      <c r="O16" s="23" t="str">
        <f>[12]Novembro!$I$18</f>
        <v>L</v>
      </c>
      <c r="P16" s="23" t="str">
        <f>[12]Novembro!$I$19</f>
        <v>NE</v>
      </c>
      <c r="Q16" s="23" t="str">
        <f>[12]Novembro!$I$20</f>
        <v>NO</v>
      </c>
      <c r="R16" s="23" t="str">
        <f>[12]Novembro!$I$21</f>
        <v>SO</v>
      </c>
      <c r="S16" s="23" t="str">
        <f>[12]Novembro!$I$22</f>
        <v>NE</v>
      </c>
      <c r="T16" s="19" t="str">
        <f>[12]Novembro!$I$23</f>
        <v>NE</v>
      </c>
      <c r="U16" s="19" t="str">
        <f>[12]Novembro!$I$24</f>
        <v>NE</v>
      </c>
      <c r="V16" s="19" t="str">
        <f>[12]Novembro!$I$25</f>
        <v>O</v>
      </c>
      <c r="W16" s="19" t="str">
        <f>[12]Novembro!$I$26</f>
        <v>SO</v>
      </c>
      <c r="X16" s="19" t="str">
        <f>[12]Novembro!$I$27</f>
        <v>L</v>
      </c>
      <c r="Y16" s="19" t="str">
        <f>[12]Novembro!$I$28</f>
        <v>L</v>
      </c>
      <c r="Z16" s="19" t="str">
        <f>[12]Novembro!$I$29</f>
        <v>L</v>
      </c>
      <c r="AA16" s="19" t="str">
        <f>[12]Novembro!$I$30</f>
        <v>NE</v>
      </c>
      <c r="AB16" s="19" t="str">
        <f>[12]Novembro!$I$31</f>
        <v>L</v>
      </c>
      <c r="AC16" s="19" t="str">
        <f>[12]Novembro!$I$32</f>
        <v>N</v>
      </c>
      <c r="AD16" s="19" t="str">
        <f>[12]Novembro!$I$33</f>
        <v>S</v>
      </c>
      <c r="AE16" s="19" t="str">
        <f>[12]Novembro!$I$34</f>
        <v>L</v>
      </c>
      <c r="AF16" s="51" t="str">
        <f>[12]Novembro!$I$35</f>
        <v>NE</v>
      </c>
      <c r="AG16" s="2"/>
      <c r="AI16" s="29" t="s">
        <v>52</v>
      </c>
      <c r="AK16" s="29" t="s">
        <v>52</v>
      </c>
    </row>
    <row r="17" spans="1:36" ht="14.25" customHeight="1" x14ac:dyDescent="0.2">
      <c r="A17" s="16" t="s">
        <v>8</v>
      </c>
      <c r="B17" s="23" t="str">
        <f>[13]Novembro!$I$5</f>
        <v>NE</v>
      </c>
      <c r="C17" s="23" t="str">
        <f>[13]Novembro!$I$6</f>
        <v>NE</v>
      </c>
      <c r="D17" s="23" t="str">
        <f>[13]Novembro!$I$7</f>
        <v>SO</v>
      </c>
      <c r="E17" s="23" t="str">
        <f>[13]Novembro!$I$8</f>
        <v>S</v>
      </c>
      <c r="F17" s="23" t="str">
        <f>[13]Novembro!$I$9</f>
        <v>S</v>
      </c>
      <c r="G17" s="23" t="str">
        <f>[13]Novembro!$I$10</f>
        <v>L</v>
      </c>
      <c r="H17" s="23" t="str">
        <f>[13]Novembro!$I$11</f>
        <v>L</v>
      </c>
      <c r="I17" s="23" t="str">
        <f>[13]Novembro!$I$12</f>
        <v>NE</v>
      </c>
      <c r="J17" s="23" t="str">
        <f>[13]Novembro!$I$13</f>
        <v>NE</v>
      </c>
      <c r="K17" s="23" t="str">
        <f>[13]Novembro!$I$14</f>
        <v>N</v>
      </c>
      <c r="L17" s="23" t="str">
        <f>[13]Novembro!$I$15</f>
        <v>NO</v>
      </c>
      <c r="M17" s="23" t="str">
        <f>[13]Novembro!$I$16</f>
        <v>SO</v>
      </c>
      <c r="N17" s="23" t="str">
        <f>[13]Novembro!$I$17</f>
        <v>S</v>
      </c>
      <c r="O17" s="23" t="str">
        <f>[13]Novembro!$I$18</f>
        <v>L</v>
      </c>
      <c r="P17" s="23" t="str">
        <f>[13]Novembro!$I$19</f>
        <v>NE</v>
      </c>
      <c r="Q17" s="19" t="str">
        <f>[13]Novembro!$I$20</f>
        <v>S</v>
      </c>
      <c r="R17" s="19" t="str">
        <f>[13]Novembro!$I$21</f>
        <v>S</v>
      </c>
      <c r="S17" s="19" t="str">
        <f>[13]Novembro!$I$22</f>
        <v>NE</v>
      </c>
      <c r="T17" s="19" t="str">
        <f>[13]Novembro!$I$23</f>
        <v>NE</v>
      </c>
      <c r="U17" s="19" t="str">
        <f>[13]Novembro!$I$24</f>
        <v>NE</v>
      </c>
      <c r="V17" s="19" t="str">
        <f>[13]Novembro!$I$25</f>
        <v>O</v>
      </c>
      <c r="W17" s="19" t="str">
        <f>[13]Novembro!$I$26</f>
        <v>S</v>
      </c>
      <c r="X17" s="19" t="str">
        <f>[13]Novembro!$I$27</f>
        <v>L</v>
      </c>
      <c r="Y17" s="19" t="str">
        <f>[13]Novembro!$I$28</f>
        <v>L</v>
      </c>
      <c r="Z17" s="19" t="str">
        <f>[13]Novembro!$I$29</f>
        <v>L</v>
      </c>
      <c r="AA17" s="19" t="str">
        <f>[13]Novembro!$I$30</f>
        <v>NE</v>
      </c>
      <c r="AB17" s="19" t="str">
        <f>[13]Novembro!$I$31</f>
        <v>SE</v>
      </c>
      <c r="AC17" s="19" t="str">
        <f>[13]Novembro!$I$32</f>
        <v>NE</v>
      </c>
      <c r="AD17" s="19" t="str">
        <f>[13]Novembro!$I$33</f>
        <v>S</v>
      </c>
      <c r="AE17" s="19" t="str">
        <f>[13]Novembro!$I$34</f>
        <v>NE</v>
      </c>
      <c r="AF17" s="51" t="str">
        <f>[13]Novembro!$I$35</f>
        <v>NE</v>
      </c>
      <c r="AG17" s="2"/>
    </row>
    <row r="18" spans="1:36" ht="13.5" customHeight="1" x14ac:dyDescent="0.2">
      <c r="A18" s="16" t="s">
        <v>9</v>
      </c>
      <c r="B18" s="23" t="str">
        <f>[14]Novembro!$I$5</f>
        <v>L</v>
      </c>
      <c r="C18" s="23" t="str">
        <f>[14]Novembro!$I$6</f>
        <v>NE</v>
      </c>
      <c r="D18" s="23" t="str">
        <f>[14]Novembro!$I$7</f>
        <v>S</v>
      </c>
      <c r="E18" s="23" t="str">
        <f>[14]Novembro!$I$8</f>
        <v>SO</v>
      </c>
      <c r="F18" s="23" t="str">
        <f>[14]Novembro!$I$9</f>
        <v>SE</v>
      </c>
      <c r="G18" s="23" t="str">
        <f>[14]Novembro!$I$10</f>
        <v>L</v>
      </c>
      <c r="H18" s="23" t="str">
        <f>[14]Novembro!$I$11</f>
        <v>L</v>
      </c>
      <c r="I18" s="23" t="str">
        <f>[14]Novembro!$I$12</f>
        <v>L</v>
      </c>
      <c r="J18" s="23" t="str">
        <f>[14]Novembro!$I$13</f>
        <v>N</v>
      </c>
      <c r="K18" s="23" t="str">
        <f>[14]Novembro!$I$14</f>
        <v>N</v>
      </c>
      <c r="L18" s="23" t="str">
        <f>[14]Novembro!$I$15</f>
        <v>NO</v>
      </c>
      <c r="M18" s="23" t="str">
        <f>[14]Novembro!$I$16</f>
        <v>SO</v>
      </c>
      <c r="N18" s="23" t="str">
        <f>[14]Novembro!$I$17</f>
        <v>S</v>
      </c>
      <c r="O18" s="23" t="str">
        <f>[14]Novembro!$I$18</f>
        <v>L</v>
      </c>
      <c r="P18" s="23" t="str">
        <f>[14]Novembro!$I$19</f>
        <v>L</v>
      </c>
      <c r="Q18" s="23" t="str">
        <f>[14]Novembro!$I$20</f>
        <v>O</v>
      </c>
      <c r="R18" s="23" t="str">
        <f>[14]Novembro!$I$21</f>
        <v>SO</v>
      </c>
      <c r="S18" s="23" t="str">
        <f>[14]Novembro!$I$22</f>
        <v>L</v>
      </c>
      <c r="T18" s="19" t="str">
        <f>[14]Novembro!$I$23</f>
        <v>NE</v>
      </c>
      <c r="U18" s="19" t="str">
        <f>[14]Novembro!$I$24</f>
        <v>NE</v>
      </c>
      <c r="V18" s="19" t="str">
        <f>[14]Novembro!$I$25</f>
        <v>NO</v>
      </c>
      <c r="W18" s="19" t="str">
        <f>[14]Novembro!$I$26</f>
        <v>S</v>
      </c>
      <c r="X18" s="19" t="str">
        <f>[14]Novembro!$I$27</f>
        <v>L</v>
      </c>
      <c r="Y18" s="19" t="str">
        <f>[14]Novembro!$I$28</f>
        <v>L</v>
      </c>
      <c r="Z18" s="19" t="str">
        <f>[14]Novembro!$I$29</f>
        <v>L</v>
      </c>
      <c r="AA18" s="19" t="str">
        <f>[14]Novembro!$I$30</f>
        <v>L</v>
      </c>
      <c r="AB18" s="19" t="str">
        <f>[14]Novembro!$I$31</f>
        <v>SE</v>
      </c>
      <c r="AC18" s="19" t="str">
        <f>[14]Novembro!$I$32</f>
        <v>L</v>
      </c>
      <c r="AD18" s="19" t="str">
        <f>[14]Novembro!$I$33</f>
        <v>S</v>
      </c>
      <c r="AE18" s="19" t="str">
        <f>[14]Novembro!$I$34</f>
        <v>L</v>
      </c>
      <c r="AF18" s="51" t="str">
        <f>[14]Novembro!$I$35</f>
        <v>L</v>
      </c>
      <c r="AG18" s="2"/>
      <c r="AJ18" s="29" t="s">
        <v>52</v>
      </c>
    </row>
    <row r="19" spans="1:36" ht="14.25" customHeight="1" x14ac:dyDescent="0.2">
      <c r="A19" s="16" t="s">
        <v>49</v>
      </c>
      <c r="B19" s="23" t="str">
        <f>[15]Novembro!$I$5</f>
        <v>NE</v>
      </c>
      <c r="C19" s="23" t="str">
        <f>[15]Novembro!$I$6</f>
        <v>N</v>
      </c>
      <c r="D19" s="23" t="str">
        <f>[15]Novembro!$I$7</f>
        <v>S</v>
      </c>
      <c r="E19" s="23" t="str">
        <f>[15]Novembro!$I$8</f>
        <v>S</v>
      </c>
      <c r="F19" s="23" t="str">
        <f>[15]Novembro!$I$9</f>
        <v>S</v>
      </c>
      <c r="G19" s="23" t="str">
        <f>[15]Novembro!$I$10</f>
        <v>L</v>
      </c>
      <c r="H19" s="23" t="str">
        <f>[15]Novembro!$I$11</f>
        <v>L</v>
      </c>
      <c r="I19" s="23" t="str">
        <f>[15]Novembro!$I$12</f>
        <v>N</v>
      </c>
      <c r="J19" s="23" t="str">
        <f>[15]Novembro!$I$13</f>
        <v>N</v>
      </c>
      <c r="K19" s="23" t="str">
        <f>[15]Novembro!$I$14</f>
        <v>N</v>
      </c>
      <c r="L19" s="18" t="str">
        <f>[15]Novembro!$I$15</f>
        <v>N</v>
      </c>
      <c r="M19" s="18" t="str">
        <f>[15]Novembro!$I$16</f>
        <v>SO</v>
      </c>
      <c r="N19" s="18" t="str">
        <f>[15]Novembro!$I$17</f>
        <v>L</v>
      </c>
      <c r="O19" s="18" t="str">
        <f>[15]Novembro!$I$18</f>
        <v>L</v>
      </c>
      <c r="P19" s="18" t="str">
        <f>[15]Novembro!$I$19</f>
        <v>N</v>
      </c>
      <c r="Q19" s="18" t="str">
        <f>[15]Novembro!$I$20</f>
        <v>NE</v>
      </c>
      <c r="R19" s="23" t="str">
        <f>[15]Novembro!$I$21</f>
        <v>SO</v>
      </c>
      <c r="S19" s="23" t="str">
        <f>[15]Novembro!$I$22</f>
        <v>L</v>
      </c>
      <c r="T19" s="19" t="str">
        <f>[15]Novembro!$I$23</f>
        <v>N</v>
      </c>
      <c r="U19" s="19" t="str">
        <f>[15]Novembro!$I$24</f>
        <v>L</v>
      </c>
      <c r="V19" s="19" t="str">
        <f>[15]Novembro!$I$25</f>
        <v>O</v>
      </c>
      <c r="W19" s="19" t="str">
        <f>[15]Novembro!$I$26</f>
        <v>SO</v>
      </c>
      <c r="X19" s="19" t="str">
        <f>[15]Novembro!$I$27</f>
        <v>L</v>
      </c>
      <c r="Y19" s="19" t="str">
        <f>[15]Novembro!$I$28</f>
        <v>NE</v>
      </c>
      <c r="Z19" s="19" t="str">
        <f>[15]Novembro!$I$29</f>
        <v>N</v>
      </c>
      <c r="AA19" s="19" t="str">
        <f>[15]Novembro!$I$30</f>
        <v>NE</v>
      </c>
      <c r="AB19" s="19" t="str">
        <f>[15]Novembro!$I$31</f>
        <v>NE</v>
      </c>
      <c r="AC19" s="19" t="str">
        <f>[15]Novembro!$I$32</f>
        <v>SE</v>
      </c>
      <c r="AD19" s="19" t="str">
        <f>[15]Novembro!$I$33</f>
        <v>S</v>
      </c>
      <c r="AE19" s="19" t="str">
        <f>[15]Novembro!$I$34</f>
        <v>NE</v>
      </c>
      <c r="AF19" s="50" t="str">
        <f>[15]Novembro!$I$35</f>
        <v>N</v>
      </c>
      <c r="AG19" s="2"/>
      <c r="AH19" s="29" t="s">
        <v>52</v>
      </c>
    </row>
    <row r="20" spans="1:36" ht="13.5" customHeight="1" x14ac:dyDescent="0.2">
      <c r="A20" s="16" t="s">
        <v>10</v>
      </c>
      <c r="B20" s="18" t="str">
        <f>[16]Novembro!$I$5</f>
        <v>NE</v>
      </c>
      <c r="C20" s="18" t="str">
        <f>[16]Novembro!$I$6</f>
        <v>N</v>
      </c>
      <c r="D20" s="18" t="str">
        <f>[16]Novembro!$I$7</f>
        <v>SO</v>
      </c>
      <c r="E20" s="18" t="str">
        <f>[16]Novembro!$I$8</f>
        <v>S</v>
      </c>
      <c r="F20" s="18" t="str">
        <f>[16]Novembro!$I$9</f>
        <v>SE</v>
      </c>
      <c r="G20" s="18" t="str">
        <f>[16]Novembro!$I$10</f>
        <v>L</v>
      </c>
      <c r="H20" s="18" t="str">
        <f>[16]Novembro!$I$11</f>
        <v>L</v>
      </c>
      <c r="I20" s="18" t="str">
        <f>[16]Novembro!$I$12</f>
        <v>L</v>
      </c>
      <c r="J20" s="18" t="str">
        <f>[16]Novembro!$I$13</f>
        <v>N</v>
      </c>
      <c r="K20" s="18" t="str">
        <f>[16]Novembro!$I$14</f>
        <v>N</v>
      </c>
      <c r="L20" s="18" t="str">
        <f>[16]Novembro!$I$15</f>
        <v>N</v>
      </c>
      <c r="M20" s="18" t="str">
        <f>[16]Novembro!$I$16</f>
        <v>S</v>
      </c>
      <c r="N20" s="18" t="str">
        <f>[16]Novembro!$I$17</f>
        <v>SE</v>
      </c>
      <c r="O20" s="18" t="str">
        <f>[16]Novembro!$I$18</f>
        <v>L</v>
      </c>
      <c r="P20" s="18" t="str">
        <f>[16]Novembro!$I$19</f>
        <v>NE</v>
      </c>
      <c r="Q20" s="18" t="str">
        <f>[16]Novembro!$I$20</f>
        <v>N</v>
      </c>
      <c r="R20" s="18" t="str">
        <f>[16]Novembro!$I$21</f>
        <v>S</v>
      </c>
      <c r="S20" s="18" t="str">
        <f>[16]Novembro!$I$22</f>
        <v>L</v>
      </c>
      <c r="T20" s="19" t="str">
        <f>[16]Novembro!$I$23</f>
        <v>NE</v>
      </c>
      <c r="U20" s="19" t="str">
        <f>[16]Novembro!$I$24</f>
        <v>N</v>
      </c>
      <c r="V20" s="19" t="str">
        <f>[16]Novembro!$I$25</f>
        <v>O</v>
      </c>
      <c r="W20" s="19" t="str">
        <f>[16]Novembro!$I$26</f>
        <v>SO</v>
      </c>
      <c r="X20" s="19" t="str">
        <f>[16]Novembro!$I$27</f>
        <v>L</v>
      </c>
      <c r="Y20" s="19" t="str">
        <f>[16]Novembro!$I$28</f>
        <v>L</v>
      </c>
      <c r="Z20" s="19" t="str">
        <f>[16]Novembro!$I$29</f>
        <v>L</v>
      </c>
      <c r="AA20" s="19" t="str">
        <f>[16]Novembro!$I$30</f>
        <v>L</v>
      </c>
      <c r="AB20" s="19" t="str">
        <f>[16]Novembro!$I$31</f>
        <v>SE</v>
      </c>
      <c r="AC20" s="19" t="str">
        <f>[16]Novembro!$I$32</f>
        <v>N</v>
      </c>
      <c r="AD20" s="19" t="str">
        <f>[16]Novembro!$I$33</f>
        <v>SE</v>
      </c>
      <c r="AE20" s="19" t="str">
        <f>[16]Novembro!$I$34</f>
        <v>SE</v>
      </c>
      <c r="AF20" s="51" t="str">
        <f>[16]Novembro!$I$35</f>
        <v>L</v>
      </c>
      <c r="AG20" s="2"/>
    </row>
    <row r="21" spans="1:36" ht="12.75" customHeight="1" x14ac:dyDescent="0.2">
      <c r="A21" s="16" t="s">
        <v>11</v>
      </c>
      <c r="B21" s="23" t="str">
        <f>[17]Novembro!$I$5</f>
        <v>S</v>
      </c>
      <c r="C21" s="23" t="str">
        <f>[17]Novembro!$I$6</f>
        <v>L</v>
      </c>
      <c r="D21" s="23" t="str">
        <f>[17]Novembro!$I$7</f>
        <v>NE</v>
      </c>
      <c r="E21" s="23" t="str">
        <f>[17]Novembro!$I$8</f>
        <v>NO</v>
      </c>
      <c r="F21" s="23" t="str">
        <f>[17]Novembro!$I$9</f>
        <v>SO</v>
      </c>
      <c r="G21" s="23" t="str">
        <f>[17]Novembro!$I$10</f>
        <v>SO</v>
      </c>
      <c r="H21" s="23" t="str">
        <f>[17]Novembro!$I$11</f>
        <v>SO</v>
      </c>
      <c r="I21" s="23" t="str">
        <f>[17]Novembro!$I$12</f>
        <v>SO</v>
      </c>
      <c r="J21" s="23" t="str">
        <f>[17]Novembro!$I$13</f>
        <v>L</v>
      </c>
      <c r="K21" s="23" t="str">
        <f>[17]Novembro!$I$14</f>
        <v>L</v>
      </c>
      <c r="L21" s="23" t="str">
        <f>[17]Novembro!$I$15</f>
        <v>NE</v>
      </c>
      <c r="M21" s="23" t="str">
        <f>[17]Novembro!$I$16</f>
        <v>NO</v>
      </c>
      <c r="N21" s="23" t="str">
        <f>[17]Novembro!$I$17</f>
        <v>SO</v>
      </c>
      <c r="O21" s="23" t="str">
        <f>[17]Novembro!$I$18</f>
        <v>SO</v>
      </c>
      <c r="P21" s="23" t="str">
        <f>[17]Novembro!$I$19</f>
        <v>SO</v>
      </c>
      <c r="Q21" s="23" t="str">
        <f>[17]Novembro!$I$20</f>
        <v>NE</v>
      </c>
      <c r="R21" s="23" t="str">
        <f>[17]Novembro!$I$21</f>
        <v>NE</v>
      </c>
      <c r="S21" s="23" t="str">
        <f>[17]Novembro!$I$22</f>
        <v>SO</v>
      </c>
      <c r="T21" s="19" t="str">
        <f>[17]Novembro!$I$23</f>
        <v>L</v>
      </c>
      <c r="U21" s="19" t="str">
        <f>[17]Novembro!$I$24</f>
        <v>NO</v>
      </c>
      <c r="V21" s="19" t="str">
        <f>[17]Novembro!$I$25</f>
        <v>NE</v>
      </c>
      <c r="W21" s="19" t="str">
        <f>[17]Novembro!$I$26</f>
        <v>NE</v>
      </c>
      <c r="X21" s="19" t="str">
        <f>[17]Novembro!$I$27</f>
        <v>SO</v>
      </c>
      <c r="Y21" s="19" t="str">
        <f>[17]Novembro!$I$28</f>
        <v>SO</v>
      </c>
      <c r="Z21" s="19" t="str">
        <f>[17]Novembro!$I$29</f>
        <v>SO</v>
      </c>
      <c r="AA21" s="19" t="str">
        <f>[17]Novembro!$I$30</f>
        <v>SO</v>
      </c>
      <c r="AB21" s="19" t="str">
        <f>[17]Novembro!$I$31</f>
        <v>NE</v>
      </c>
      <c r="AC21" s="19" t="str">
        <f>[17]Novembro!$I$32</f>
        <v>NE</v>
      </c>
      <c r="AD21" s="19" t="str">
        <f>[17]Novembro!$I$33</f>
        <v>NE</v>
      </c>
      <c r="AE21" s="19" t="str">
        <f>[17]Novembro!$I$34</f>
        <v>SO</v>
      </c>
      <c r="AF21" s="51" t="str">
        <f>[17]Novembro!$I$35</f>
        <v>SO</v>
      </c>
      <c r="AG21" s="2"/>
    </row>
    <row r="22" spans="1:36" ht="12.75" customHeight="1" x14ac:dyDescent="0.2">
      <c r="A22" s="16" t="s">
        <v>12</v>
      </c>
      <c r="B22" s="23" t="str">
        <f>[18]Novembro!$I$5</f>
        <v>L</v>
      </c>
      <c r="C22" s="23" t="str">
        <f>[18]Novembro!$I$6</f>
        <v>SE</v>
      </c>
      <c r="D22" s="23" t="str">
        <f>[18]Novembro!$I$7</f>
        <v>SE</v>
      </c>
      <c r="E22" s="23" t="str">
        <f>[18]Novembro!$I$8</f>
        <v>S</v>
      </c>
      <c r="F22" s="23" t="str">
        <f>[18]Novembro!$I$9</f>
        <v>S</v>
      </c>
      <c r="G22" s="23" t="str">
        <f>[18]Novembro!$I$10</f>
        <v>S</v>
      </c>
      <c r="H22" s="23" t="str">
        <f>[18]Novembro!$I$11</f>
        <v>SE</v>
      </c>
      <c r="I22" s="23" t="str">
        <f>[18]Novembro!$I$12</f>
        <v>S</v>
      </c>
      <c r="J22" s="23" t="str">
        <f>[18]Novembro!$I$13</f>
        <v>N</v>
      </c>
      <c r="K22" s="23" t="str">
        <f>[18]Novembro!$I$14</f>
        <v>N</v>
      </c>
      <c r="L22" s="23" t="str">
        <f>[18]Novembro!$I$15</f>
        <v>NO</v>
      </c>
      <c r="M22" s="23" t="str">
        <f>[18]Novembro!$I$16</f>
        <v>SO</v>
      </c>
      <c r="N22" s="23" t="str">
        <f>[18]Novembro!$I$17</f>
        <v>S</v>
      </c>
      <c r="O22" s="23" t="str">
        <f>[18]Novembro!$I$18</f>
        <v>S</v>
      </c>
      <c r="P22" s="23" t="str">
        <f>[18]Novembro!$I$19</f>
        <v>N</v>
      </c>
      <c r="Q22" s="23" t="str">
        <f>[18]Novembro!$I$20</f>
        <v>N</v>
      </c>
      <c r="R22" s="23" t="str">
        <f>[18]Novembro!$I$21</f>
        <v>NO</v>
      </c>
      <c r="S22" s="23" t="str">
        <f>[18]Novembro!$I$22</f>
        <v>NE</v>
      </c>
      <c r="T22" s="23" t="str">
        <f>[18]Novembro!$I$23</f>
        <v>N</v>
      </c>
      <c r="U22" s="23" t="str">
        <f>[18]Novembro!$I$24</f>
        <v>SE</v>
      </c>
      <c r="V22" s="23" t="str">
        <f>[18]Novembro!$I$25</f>
        <v>O</v>
      </c>
      <c r="W22" s="23" t="str">
        <f>[18]Novembro!$I$26</f>
        <v>SE</v>
      </c>
      <c r="X22" s="23" t="str">
        <f>[18]Novembro!$I$27</f>
        <v>S</v>
      </c>
      <c r="Y22" s="23" t="str">
        <f>[18]Novembro!$I$28</f>
        <v>S</v>
      </c>
      <c r="Z22" s="23" t="str">
        <f>[18]Novembro!$I$29</f>
        <v>NE</v>
      </c>
      <c r="AA22" s="23" t="str">
        <f>[18]Novembro!$I$30</f>
        <v>NE</v>
      </c>
      <c r="AB22" s="23" t="str">
        <f>[18]Novembro!$I$31</f>
        <v>S</v>
      </c>
      <c r="AC22" s="23" t="str">
        <f>[18]Novembro!$I$32</f>
        <v>N</v>
      </c>
      <c r="AD22" s="23" t="str">
        <f>[18]Novembro!$I$33</f>
        <v>NE</v>
      </c>
      <c r="AE22" s="23" t="str">
        <f>[18]Novembro!$I$34</f>
        <v>SO</v>
      </c>
      <c r="AF22" s="51" t="str">
        <f>[18]Novembro!$I$35</f>
        <v>S</v>
      </c>
      <c r="AG22" s="2"/>
    </row>
    <row r="23" spans="1:36" ht="14.25" customHeight="1" x14ac:dyDescent="0.2">
      <c r="A23" s="16" t="s">
        <v>13</v>
      </c>
      <c r="B23" s="19" t="str">
        <f>[19]Novembro!$I$5</f>
        <v>N</v>
      </c>
      <c r="C23" s="19" t="str">
        <f>[19]Novembro!$I$6</f>
        <v>NE</v>
      </c>
      <c r="D23" s="19" t="str">
        <f>[19]Novembro!$I$7</f>
        <v>SO</v>
      </c>
      <c r="E23" s="19" t="str">
        <f>[19]Novembro!$I$8</f>
        <v>SO</v>
      </c>
      <c r="F23" s="19" t="str">
        <f>[19]Novembro!$I$9</f>
        <v>S</v>
      </c>
      <c r="G23" s="19" t="str">
        <f>[19]Novembro!$I$10</f>
        <v>L</v>
      </c>
      <c r="H23" s="19" t="str">
        <f>[19]Novembro!$I$11</f>
        <v>L</v>
      </c>
      <c r="I23" s="19" t="str">
        <f>[19]Novembro!$I$12</f>
        <v>L</v>
      </c>
      <c r="J23" s="19" t="str">
        <f>[19]Novembro!$I$13</f>
        <v>N</v>
      </c>
      <c r="K23" s="19" t="str">
        <f>[19]Novembro!$I$14</f>
        <v>N</v>
      </c>
      <c r="L23" s="19" t="str">
        <f>[19]Novembro!$I$15</f>
        <v>NO</v>
      </c>
      <c r="M23" s="19" t="str">
        <f>[19]Novembro!$I$16</f>
        <v>SO</v>
      </c>
      <c r="N23" s="19" t="str">
        <f>[19]Novembro!$I$17</f>
        <v>SE</v>
      </c>
      <c r="O23" s="19" t="str">
        <f>[19]Novembro!$I$18</f>
        <v>NE</v>
      </c>
      <c r="P23" s="19" t="str">
        <f>[19]Novembro!$I$19</f>
        <v>N</v>
      </c>
      <c r="Q23" s="19" t="str">
        <f>[19]Novembro!$I$20</f>
        <v>NE</v>
      </c>
      <c r="R23" s="19" t="str">
        <f>[19]Novembro!$I$21</f>
        <v>SO</v>
      </c>
      <c r="S23" s="19" t="str">
        <f>[19]Novembro!$I$22</f>
        <v>N</v>
      </c>
      <c r="T23" s="19" t="str">
        <f>[19]Novembro!$I$23</f>
        <v>N</v>
      </c>
      <c r="U23" s="19" t="str">
        <f>[19]Novembro!$I$24</f>
        <v>N</v>
      </c>
      <c r="V23" s="19" t="str">
        <f>[19]Novembro!$I$25</f>
        <v>O</v>
      </c>
      <c r="W23" s="19" t="str">
        <f>[19]Novembro!$I$26</f>
        <v>N</v>
      </c>
      <c r="X23" s="19" t="str">
        <f>[19]Novembro!$I$27</f>
        <v>NE</v>
      </c>
      <c r="Y23" s="19" t="str">
        <f>[19]Novembro!$I$28</f>
        <v>*</v>
      </c>
      <c r="Z23" s="19" t="str">
        <f>[19]Novembro!$I$29</f>
        <v>SE</v>
      </c>
      <c r="AA23" s="19" t="str">
        <f>[19]Novembro!$I$30</f>
        <v>S</v>
      </c>
      <c r="AB23" s="19" t="str">
        <f>[19]Novembro!$I$31</f>
        <v>O</v>
      </c>
      <c r="AC23" s="19" t="str">
        <f>[19]Novembro!$I$32</f>
        <v>SE</v>
      </c>
      <c r="AD23" s="19" t="str">
        <f>[19]Novembro!$I$33</f>
        <v>SE</v>
      </c>
      <c r="AE23" s="19" t="str">
        <f>[19]Novembro!$I$34</f>
        <v>NO</v>
      </c>
      <c r="AF23" s="51" t="str">
        <f>[19]Novembro!$I$35</f>
        <v>N</v>
      </c>
      <c r="AG23" s="2"/>
    </row>
    <row r="24" spans="1:36" ht="12.75" customHeight="1" x14ac:dyDescent="0.2">
      <c r="A24" s="16" t="s">
        <v>14</v>
      </c>
      <c r="B24" s="23" t="str">
        <f>[20]Novembro!$I$5</f>
        <v>L</v>
      </c>
      <c r="C24" s="23" t="str">
        <f>[20]Novembro!$I$6</f>
        <v>L</v>
      </c>
      <c r="D24" s="23" t="str">
        <f>[20]Novembro!$I$7</f>
        <v>SO</v>
      </c>
      <c r="E24" s="23" t="str">
        <f>[20]Novembro!$I$8</f>
        <v>SO</v>
      </c>
      <c r="F24" s="23" t="str">
        <f>[20]Novembro!$I$9</f>
        <v>SE</v>
      </c>
      <c r="G24" s="23" t="str">
        <f>[20]Novembro!$I$10</f>
        <v>SE</v>
      </c>
      <c r="H24" s="23" t="str">
        <f>[20]Novembro!$I$11</f>
        <v>NE</v>
      </c>
      <c r="I24" s="23" t="str">
        <f>[20]Novembro!$I$12</f>
        <v>NE</v>
      </c>
      <c r="J24" s="23" t="str">
        <f>[20]Novembro!$I$13</f>
        <v>L</v>
      </c>
      <c r="K24" s="23" t="str">
        <f>[20]Novembro!$I$14</f>
        <v>N</v>
      </c>
      <c r="L24" s="23" t="str">
        <f>[20]Novembro!$I$15</f>
        <v>O</v>
      </c>
      <c r="M24" s="23" t="str">
        <f>[20]Novembro!$I$16</f>
        <v>SO</v>
      </c>
      <c r="N24" s="23" t="str">
        <f>[20]Novembro!$I$17</f>
        <v>S</v>
      </c>
      <c r="O24" s="23" t="str">
        <f>[20]Novembro!$I$18</f>
        <v>L</v>
      </c>
      <c r="P24" s="23" t="str">
        <f>[20]Novembro!$I$19</f>
        <v>N</v>
      </c>
      <c r="Q24" s="23" t="str">
        <f>[20]Novembro!$I$20</f>
        <v>N</v>
      </c>
      <c r="R24" s="23" t="str">
        <f>[20]Novembro!$I$21</f>
        <v>L</v>
      </c>
      <c r="S24" s="23" t="str">
        <f>[20]Novembro!$I$22</f>
        <v>NE</v>
      </c>
      <c r="T24" s="23" t="str">
        <f>[20]Novembro!$I$23</f>
        <v>NE</v>
      </c>
      <c r="U24" s="23" t="str">
        <f>[20]Novembro!$I$24</f>
        <v>N</v>
      </c>
      <c r="V24" s="23" t="str">
        <f>[20]Novembro!$I$25</f>
        <v>SO</v>
      </c>
      <c r="W24" s="23" t="str">
        <f>[20]Novembro!$I$26</f>
        <v>N</v>
      </c>
      <c r="X24" s="23" t="str">
        <f>[20]Novembro!$I$27</f>
        <v>SE</v>
      </c>
      <c r="Y24" s="23" t="str">
        <f>[20]Novembro!$I$28</f>
        <v>N</v>
      </c>
      <c r="Z24" s="23" t="str">
        <f>[20]Novembro!$I$29</f>
        <v>NE</v>
      </c>
      <c r="AA24" s="23" t="str">
        <f>[20]Novembro!$I$30</f>
        <v>SE</v>
      </c>
      <c r="AB24" s="23" t="str">
        <f>[20]Novembro!$I$31</f>
        <v>SO</v>
      </c>
      <c r="AC24" s="23" t="str">
        <f>[20]Novembro!$I$32</f>
        <v>SO</v>
      </c>
      <c r="AD24" s="23" t="str">
        <f>[20]Novembro!$I$33</f>
        <v>NE</v>
      </c>
      <c r="AE24" s="23" t="str">
        <f>[20]Novembro!$I$34</f>
        <v>NE</v>
      </c>
      <c r="AF24" s="50" t="str">
        <f>[20]Novembro!$I$35</f>
        <v>SO</v>
      </c>
      <c r="AG24" s="2"/>
      <c r="AH24" s="29" t="s">
        <v>52</v>
      </c>
    </row>
    <row r="25" spans="1:36" ht="13.5" customHeight="1" x14ac:dyDescent="0.2">
      <c r="A25" s="16" t="s">
        <v>15</v>
      </c>
      <c r="B25" s="23" t="str">
        <f>[21]Novembro!$I$5</f>
        <v>NE</v>
      </c>
      <c r="C25" s="23" t="str">
        <f>[21]Novembro!$I$6</f>
        <v>NE</v>
      </c>
      <c r="D25" s="23" t="str">
        <f>[21]Novembro!$I$7</f>
        <v>SO</v>
      </c>
      <c r="E25" s="23" t="str">
        <f>[21]Novembro!$I$8</f>
        <v>S</v>
      </c>
      <c r="F25" s="23" t="str">
        <f>[21]Novembro!$I$9</f>
        <v>SE</v>
      </c>
      <c r="G25" s="23" t="str">
        <f>[21]Novembro!$I$10</f>
        <v>NE</v>
      </c>
      <c r="H25" s="23" t="str">
        <f>[21]Novembro!$I$11</f>
        <v>NE</v>
      </c>
      <c r="I25" s="23" t="str">
        <f>[21]Novembro!$I$12</f>
        <v>NE</v>
      </c>
      <c r="J25" s="23" t="str">
        <f>[21]Novembro!$I$13</f>
        <v>N</v>
      </c>
      <c r="K25" s="23" t="str">
        <f>[21]Novembro!$I$14</f>
        <v>N</v>
      </c>
      <c r="L25" s="23" t="str">
        <f>[21]Novembro!$I$15</f>
        <v>NO</v>
      </c>
      <c r="M25" s="23" t="str">
        <f>[21]Novembro!$I$16</f>
        <v>S</v>
      </c>
      <c r="N25" s="23" t="str">
        <f>[21]Novembro!$I$17</f>
        <v>SE</v>
      </c>
      <c r="O25" s="23" t="str">
        <f>[21]Novembro!$I$18</f>
        <v>NE</v>
      </c>
      <c r="P25" s="23" t="str">
        <f>[21]Novembro!$I$19</f>
        <v>NE</v>
      </c>
      <c r="Q25" s="23" t="str">
        <f>[21]Novembro!$I$20</f>
        <v>O</v>
      </c>
      <c r="R25" s="23" t="str">
        <f>[21]Novembro!$I$21</f>
        <v>S</v>
      </c>
      <c r="S25" s="23" t="str">
        <f>[21]Novembro!$I$22</f>
        <v>NE</v>
      </c>
      <c r="T25" s="23" t="str">
        <f>[21]Novembro!$I$23</f>
        <v>N</v>
      </c>
      <c r="U25" s="23" t="str">
        <f>[21]Novembro!$I$24</f>
        <v>N</v>
      </c>
      <c r="V25" s="23" t="str">
        <f>[21]Novembro!$I$25</f>
        <v>NE</v>
      </c>
      <c r="W25" s="23" t="str">
        <f>[21]Novembro!$I$26</f>
        <v>SO</v>
      </c>
      <c r="X25" s="23" t="str">
        <f>[21]Novembro!$I$27</f>
        <v>L</v>
      </c>
      <c r="Y25" s="23" t="str">
        <f>[21]Novembro!$I$28</f>
        <v>NE</v>
      </c>
      <c r="Z25" s="23" t="str">
        <f>[21]Novembro!$I$29</f>
        <v>NE</v>
      </c>
      <c r="AA25" s="23" t="str">
        <f>[21]Novembro!$I$30</f>
        <v>NE</v>
      </c>
      <c r="AB25" s="23" t="str">
        <f>[21]Novembro!$I$31</f>
        <v>NE</v>
      </c>
      <c r="AC25" s="23" t="str">
        <f>[21]Novembro!$I$32</f>
        <v>NE</v>
      </c>
      <c r="AD25" s="23" t="str">
        <f>[21]Novembro!$I$33</f>
        <v>S</v>
      </c>
      <c r="AE25" s="23" t="str">
        <f>[21]Novembro!$I$34</f>
        <v>NE</v>
      </c>
      <c r="AF25" s="50" t="str">
        <f>[21]Novembro!$I$35</f>
        <v>NE</v>
      </c>
      <c r="AG25" s="2"/>
    </row>
    <row r="26" spans="1:36" ht="12.75" customHeight="1" x14ac:dyDescent="0.2">
      <c r="A26" s="16" t="s">
        <v>16</v>
      </c>
      <c r="B26" s="24" t="str">
        <f>[22]Novembro!$I$5</f>
        <v>SO</v>
      </c>
      <c r="C26" s="24" t="str">
        <f>[22]Novembro!$I$6</f>
        <v>SO</v>
      </c>
      <c r="D26" s="24" t="str">
        <f>[22]Novembro!$I$7</f>
        <v>NO</v>
      </c>
      <c r="E26" s="24" t="str">
        <f>[22]Novembro!$I$8</f>
        <v>SO</v>
      </c>
      <c r="F26" s="24" t="str">
        <f>[22]Novembro!$I$9</f>
        <v>SO</v>
      </c>
      <c r="G26" s="24" t="str">
        <f>[22]Novembro!$I$10</f>
        <v>SO</v>
      </c>
      <c r="H26" s="24" t="str">
        <f>[22]Novembro!$I$11</f>
        <v>SO</v>
      </c>
      <c r="I26" s="24" t="str">
        <f>[22]Novembro!$I$12</f>
        <v>SO</v>
      </c>
      <c r="J26" s="24" t="str">
        <f>[22]Novembro!$I$13</f>
        <v>SO</v>
      </c>
      <c r="K26" s="24" t="str">
        <f>[22]Novembro!$I$14</f>
        <v>SO</v>
      </c>
      <c r="L26" s="24" t="str">
        <f>[22]Novembro!$I$15</f>
        <v>SO</v>
      </c>
      <c r="M26" s="24" t="str">
        <f>[22]Novembro!$I$16</f>
        <v>SO</v>
      </c>
      <c r="N26" s="24" t="str">
        <f>[22]Novembro!$I$17</f>
        <v>SO</v>
      </c>
      <c r="O26" s="24" t="str">
        <f>[22]Novembro!$I$18</f>
        <v>SO</v>
      </c>
      <c r="P26" s="24" t="str">
        <f>[22]Novembro!$I$19</f>
        <v>SO</v>
      </c>
      <c r="Q26" s="24" t="str">
        <f>[22]Novembro!$I$20</f>
        <v>SO</v>
      </c>
      <c r="R26" s="24" t="str">
        <f>[22]Novembro!$I$21</f>
        <v>SO</v>
      </c>
      <c r="S26" s="24" t="str">
        <f>[22]Novembro!$I$22</f>
        <v>SO</v>
      </c>
      <c r="T26" s="24" t="str">
        <f>[22]Novembro!$I$23</f>
        <v>SO</v>
      </c>
      <c r="U26" s="24" t="str">
        <f>[22]Novembro!$I$24</f>
        <v>SO</v>
      </c>
      <c r="V26" s="24" t="str">
        <f>[22]Novembro!$I$25</f>
        <v>SO</v>
      </c>
      <c r="W26" s="24" t="str">
        <f>[22]Novembro!$I$26</f>
        <v>SO</v>
      </c>
      <c r="X26" s="24" t="str">
        <f>[22]Novembro!$I$27</f>
        <v>SO</v>
      </c>
      <c r="Y26" s="24" t="str">
        <f>[22]Novembro!$I$28</f>
        <v>SO</v>
      </c>
      <c r="Z26" s="24" t="str">
        <f>[22]Novembro!$I$29</f>
        <v>SO</v>
      </c>
      <c r="AA26" s="24" t="str">
        <f>[22]Novembro!$I$30</f>
        <v>SO</v>
      </c>
      <c r="AB26" s="24" t="str">
        <f>[22]Novembro!$I$31</f>
        <v>SO</v>
      </c>
      <c r="AC26" s="24" t="str">
        <f>[22]Novembro!$I$32</f>
        <v>SO</v>
      </c>
      <c r="AD26" s="24" t="str">
        <f>[22]Novembro!$I$33</f>
        <v>SO</v>
      </c>
      <c r="AE26" s="24" t="str">
        <f>[22]Novembro!$I$34</f>
        <v>SO</v>
      </c>
      <c r="AF26" s="50" t="str">
        <f>[22]Novembro!$I$35</f>
        <v>SO</v>
      </c>
      <c r="AG26" s="2"/>
    </row>
    <row r="27" spans="1:36" ht="10.5" customHeight="1" x14ac:dyDescent="0.2">
      <c r="A27" s="16" t="s">
        <v>17</v>
      </c>
      <c r="B27" s="23" t="str">
        <f>[23]Novembro!$I$5</f>
        <v>NE</v>
      </c>
      <c r="C27" s="23" t="str">
        <f>[23]Novembro!$I$6</f>
        <v>NE</v>
      </c>
      <c r="D27" s="23" t="str">
        <f>[23]Novembro!$I$7</f>
        <v>O</v>
      </c>
      <c r="E27" s="23" t="str">
        <f>[23]Novembro!$I$8</f>
        <v>S</v>
      </c>
      <c r="F27" s="23" t="str">
        <f>[23]Novembro!$I$9</f>
        <v>SE</v>
      </c>
      <c r="G27" s="23" t="str">
        <f>[23]Novembro!$I$10</f>
        <v>L</v>
      </c>
      <c r="H27" s="23" t="str">
        <f>[23]Novembro!$I$11</f>
        <v>NE</v>
      </c>
      <c r="I27" s="23" t="str">
        <f>[23]Novembro!$I$12</f>
        <v>NE</v>
      </c>
      <c r="J27" s="23" t="str">
        <f>[23]Novembro!$I$13</f>
        <v>NO</v>
      </c>
      <c r="K27" s="23" t="str">
        <f>[23]Novembro!$I$14</f>
        <v>NO</v>
      </c>
      <c r="L27" s="23" t="str">
        <f>[23]Novembro!$I$15</f>
        <v>O</v>
      </c>
      <c r="M27" s="23" t="str">
        <f>[23]Novembro!$I$16</f>
        <v>SE</v>
      </c>
      <c r="N27" s="23" t="str">
        <f>[23]Novembro!$I$17</f>
        <v>L</v>
      </c>
      <c r="O27" s="23" t="str">
        <f>[23]Novembro!$I$18</f>
        <v>NE</v>
      </c>
      <c r="P27" s="23" t="str">
        <f>[23]Novembro!$I$19</f>
        <v>NO</v>
      </c>
      <c r="Q27" s="23" t="str">
        <f>[23]Novembro!$I$20</f>
        <v>O</v>
      </c>
      <c r="R27" s="23" t="str">
        <f>[23]Novembro!$I$21</f>
        <v>SE</v>
      </c>
      <c r="S27" s="23" t="str">
        <f>[23]Novembro!$I$22</f>
        <v>N</v>
      </c>
      <c r="T27" s="23" t="str">
        <f>[23]Novembro!$I$23</f>
        <v>NO</v>
      </c>
      <c r="U27" s="23" t="str">
        <f>[23]Novembro!$I$24</f>
        <v>N</v>
      </c>
      <c r="V27" s="23" t="str">
        <f>[23]Novembro!$I$25</f>
        <v>S</v>
      </c>
      <c r="W27" s="23" t="str">
        <f>[23]Novembro!$I$26</f>
        <v>SE</v>
      </c>
      <c r="X27" s="23" t="str">
        <f>[23]Novembro!$I$27</f>
        <v>L</v>
      </c>
      <c r="Y27" s="23" t="str">
        <f>[23]Novembro!$I$28</f>
        <v>NE</v>
      </c>
      <c r="Z27" s="23" t="str">
        <f>[23]Novembro!$I$29</f>
        <v>NE</v>
      </c>
      <c r="AA27" s="23" t="str">
        <f>[23]Novembro!$I$30</f>
        <v>NE</v>
      </c>
      <c r="AB27" s="23" t="str">
        <f>[23]Novembro!$I$31</f>
        <v>NE</v>
      </c>
      <c r="AC27" s="23" t="str">
        <f>[23]Novembro!$I$32</f>
        <v>O</v>
      </c>
      <c r="AD27" s="23" t="str">
        <f>[23]Novembro!$I$33</f>
        <v>N</v>
      </c>
      <c r="AE27" s="23" t="str">
        <f>[23]Novembro!$I$34</f>
        <v>L</v>
      </c>
      <c r="AF27" s="51" t="str">
        <f>[23]Novembro!$I$35</f>
        <v>NE</v>
      </c>
      <c r="AG27" s="2"/>
      <c r="AI27" s="29" t="s">
        <v>52</v>
      </c>
    </row>
    <row r="28" spans="1:36" ht="10.5" customHeight="1" x14ac:dyDescent="0.2">
      <c r="A28" s="16" t="s">
        <v>18</v>
      </c>
      <c r="B28" s="23" t="str">
        <f>[24]Novembro!$I$5</f>
        <v>L</v>
      </c>
      <c r="C28" s="23" t="str">
        <f>[24]Novembro!$I$6</f>
        <v>L</v>
      </c>
      <c r="D28" s="23" t="str">
        <f>[24]Novembro!$I$7</f>
        <v>O</v>
      </c>
      <c r="E28" s="23" t="str">
        <f>[24]Novembro!$I$8</f>
        <v>S</v>
      </c>
      <c r="F28" s="23" t="str">
        <f>[24]Novembro!$I$9</f>
        <v>S</v>
      </c>
      <c r="G28" s="23" t="str">
        <f>[24]Novembro!$I$10</f>
        <v>L</v>
      </c>
      <c r="H28" s="23" t="str">
        <f>[24]Novembro!$I$11</f>
        <v>L</v>
      </c>
      <c r="I28" s="23" t="str">
        <f>[24]Novembro!$I$12</f>
        <v>L</v>
      </c>
      <c r="J28" s="23" t="str">
        <f>[24]Novembro!$I$13</f>
        <v>NO</v>
      </c>
      <c r="K28" s="23" t="str">
        <f>[24]Novembro!$I$14</f>
        <v>NO</v>
      </c>
      <c r="L28" s="23" t="str">
        <f>[24]Novembro!$I$15</f>
        <v>NO</v>
      </c>
      <c r="M28" s="23" t="str">
        <f>[24]Novembro!$I$16</f>
        <v>O</v>
      </c>
      <c r="N28" s="23" t="str">
        <f>[24]Novembro!$I$17</f>
        <v>S</v>
      </c>
      <c r="O28" s="23" t="str">
        <f>[24]Novembro!$I$18</f>
        <v>L</v>
      </c>
      <c r="P28" s="23" t="str">
        <f>[24]Novembro!$I$19</f>
        <v>L</v>
      </c>
      <c r="Q28" s="23" t="str">
        <f>[24]Novembro!$I$20</f>
        <v>N</v>
      </c>
      <c r="R28" s="23" t="str">
        <f>[24]Novembro!$I$21</f>
        <v>O</v>
      </c>
      <c r="S28" s="23" t="str">
        <f>[24]Novembro!$I$22</f>
        <v>N</v>
      </c>
      <c r="T28" s="23" t="str">
        <f>[24]Novembro!$I$23</f>
        <v>N</v>
      </c>
      <c r="U28" s="23" t="str">
        <f>[24]Novembro!$I$24</f>
        <v>NO</v>
      </c>
      <c r="V28" s="23" t="str">
        <f>[24]Novembro!$I$25</f>
        <v>SE</v>
      </c>
      <c r="W28" s="23" t="str">
        <f>[24]Novembro!$I$26</f>
        <v>SO</v>
      </c>
      <c r="X28" s="23" t="str">
        <f>[24]Novembro!$I$27</f>
        <v>L</v>
      </c>
      <c r="Y28" s="23" t="str">
        <f>[24]Novembro!$I$28</f>
        <v>L</v>
      </c>
      <c r="Z28" s="23" t="str">
        <f>[24]Novembro!$I$29</f>
        <v>L</v>
      </c>
      <c r="AA28" s="23" t="str">
        <f>[24]Novembro!$I$30</f>
        <v>L</v>
      </c>
      <c r="AB28" s="23" t="str">
        <f>[24]Novembro!$I$31</f>
        <v>SE</v>
      </c>
      <c r="AC28" s="23" t="str">
        <f>[24]Novembro!$I$32</f>
        <v>S</v>
      </c>
      <c r="AD28" s="23" t="str">
        <f>[24]Novembro!$I$33</f>
        <v>SE</v>
      </c>
      <c r="AE28" s="23" t="str">
        <f>[24]Novembro!$I$34</f>
        <v>L</v>
      </c>
      <c r="AF28" s="50" t="str">
        <f>[24]Novembro!$I$35</f>
        <v>L</v>
      </c>
      <c r="AG28" s="2"/>
    </row>
    <row r="29" spans="1:36" ht="11.25" customHeight="1" x14ac:dyDescent="0.2">
      <c r="A29" s="16" t="s">
        <v>19</v>
      </c>
      <c r="B29" s="23" t="str">
        <f>[25]Novembro!$I$5</f>
        <v>NE</v>
      </c>
      <c r="C29" s="23" t="str">
        <f>[25]Novembro!$I$6</f>
        <v>NE</v>
      </c>
      <c r="D29" s="23" t="str">
        <f>[25]Novembro!$I$7</f>
        <v>SO</v>
      </c>
      <c r="E29" s="23" t="str">
        <f>[25]Novembro!$I$8</f>
        <v>S</v>
      </c>
      <c r="F29" s="23" t="str">
        <f>[25]Novembro!$I$9</f>
        <v>S</v>
      </c>
      <c r="G29" s="23" t="str">
        <f>[25]Novembro!$I$10</f>
        <v>NE</v>
      </c>
      <c r="H29" s="23" t="str">
        <f>[25]Novembro!$I$11</f>
        <v>NE</v>
      </c>
      <c r="I29" s="23" t="str">
        <f>[25]Novembro!$I$12</f>
        <v>NE</v>
      </c>
      <c r="J29" s="23" t="str">
        <f>[25]Novembro!$I$13</f>
        <v>N</v>
      </c>
      <c r="K29" s="23" t="str">
        <f>[25]Novembro!$I$14</f>
        <v>N</v>
      </c>
      <c r="L29" s="23" t="str">
        <f>[25]Novembro!$I$15</f>
        <v>N</v>
      </c>
      <c r="M29" s="23" t="str">
        <f>[25]Novembro!$I$16</f>
        <v>SO</v>
      </c>
      <c r="N29" s="23" t="str">
        <f>[25]Novembro!$I$17</f>
        <v>L</v>
      </c>
      <c r="O29" s="23" t="str">
        <f>[25]Novembro!$I$18</f>
        <v>NE</v>
      </c>
      <c r="P29" s="23" t="str">
        <f>[25]Novembro!$I$19</f>
        <v>NE</v>
      </c>
      <c r="Q29" s="23" t="str">
        <f>[25]Novembro!$I$20</f>
        <v>S</v>
      </c>
      <c r="R29" s="23" t="str">
        <f>[25]Novembro!$I$21</f>
        <v>S</v>
      </c>
      <c r="S29" s="23" t="str">
        <f>[25]Novembro!$I$22</f>
        <v>NE</v>
      </c>
      <c r="T29" s="23" t="str">
        <f>[25]Novembro!$I$23</f>
        <v>NE</v>
      </c>
      <c r="U29" s="23" t="str">
        <f>[25]Novembro!$I$24</f>
        <v>N</v>
      </c>
      <c r="V29" s="23" t="str">
        <f>[25]Novembro!$I$25</f>
        <v>N</v>
      </c>
      <c r="W29" s="23" t="str">
        <f>[25]Novembro!$I$26</f>
        <v>S</v>
      </c>
      <c r="X29" s="23" t="str">
        <f>[25]Novembro!$I$27</f>
        <v>NE</v>
      </c>
      <c r="Y29" s="23" t="str">
        <f>[25]Novembro!$I$28</f>
        <v>L</v>
      </c>
      <c r="Z29" s="23" t="str">
        <f>[25]Novembro!$I$29</f>
        <v>NE</v>
      </c>
      <c r="AA29" s="23" t="str">
        <f>[25]Novembro!$I$30</f>
        <v>NE</v>
      </c>
      <c r="AB29" s="23" t="str">
        <f>[25]Novembro!$I$31</f>
        <v>SE</v>
      </c>
      <c r="AC29" s="23" t="str">
        <f>[25]Novembro!$I$32</f>
        <v>S</v>
      </c>
      <c r="AD29" s="23" t="str">
        <f>[25]Novembro!$I$33</f>
        <v>S</v>
      </c>
      <c r="AE29" s="23" t="str">
        <f>[25]Novembro!$I$34</f>
        <v>NE</v>
      </c>
      <c r="AF29" s="50" t="str">
        <f>[25]Novembro!$I$35</f>
        <v>NE</v>
      </c>
      <c r="AG29" s="2"/>
    </row>
    <row r="30" spans="1:36" ht="12" customHeight="1" x14ac:dyDescent="0.2">
      <c r="A30" s="16" t="s">
        <v>31</v>
      </c>
      <c r="B30" s="23" t="str">
        <f>[26]Novembro!$I$5</f>
        <v>NE</v>
      </c>
      <c r="C30" s="23" t="str">
        <f>[26]Novembro!$I$6</f>
        <v>NO</v>
      </c>
      <c r="D30" s="23" t="str">
        <f>[26]Novembro!$I$7</f>
        <v>NO</v>
      </c>
      <c r="E30" s="23" t="str">
        <f>[26]Novembro!$I$8</f>
        <v>S</v>
      </c>
      <c r="F30" s="23" t="str">
        <f>[26]Novembro!$I$9</f>
        <v>SE</v>
      </c>
      <c r="G30" s="23" t="str">
        <f>[26]Novembro!$I$10</f>
        <v>L</v>
      </c>
      <c r="H30" s="23" t="str">
        <f>[26]Novembro!$I$11</f>
        <v>L</v>
      </c>
      <c r="I30" s="23" t="str">
        <f>[26]Novembro!$I$12</f>
        <v>NE</v>
      </c>
      <c r="J30" s="23" t="str">
        <f>[26]Novembro!$I$13</f>
        <v>NE</v>
      </c>
      <c r="K30" s="23" t="str">
        <f>[26]Novembro!$I$14</f>
        <v>NO</v>
      </c>
      <c r="L30" s="23" t="str">
        <f>[26]Novembro!$I$15</f>
        <v>NO</v>
      </c>
      <c r="M30" s="23" t="str">
        <f>[26]Novembro!$I$16</f>
        <v>S</v>
      </c>
      <c r="N30" s="23" t="str">
        <f>[26]Novembro!$I$17</f>
        <v>SE</v>
      </c>
      <c r="O30" s="23" t="str">
        <f>[26]Novembro!$I$18</f>
        <v>L</v>
      </c>
      <c r="P30" s="23" t="str">
        <f>[26]Novembro!$I$19</f>
        <v>N</v>
      </c>
      <c r="Q30" s="23" t="str">
        <f>[26]Novembro!$I$20</f>
        <v>NO</v>
      </c>
      <c r="R30" s="23" t="str">
        <f>[26]Novembro!$I$21</f>
        <v>N</v>
      </c>
      <c r="S30" s="23" t="str">
        <f>[26]Novembro!$I$22</f>
        <v>NE</v>
      </c>
      <c r="T30" s="23" t="str">
        <f>[26]Novembro!$I$23</f>
        <v>N</v>
      </c>
      <c r="U30" s="23" t="str">
        <f>[26]Novembro!$I$24</f>
        <v>NE</v>
      </c>
      <c r="V30" s="23" t="str">
        <f>[26]Novembro!$I$25</f>
        <v>O</v>
      </c>
      <c r="W30" s="23" t="str">
        <f>[26]Novembro!$I$26</f>
        <v>NO</v>
      </c>
      <c r="X30" s="23" t="str">
        <f>[26]Novembro!$I$27</f>
        <v>SE</v>
      </c>
      <c r="Y30" s="23" t="str">
        <f>[26]Novembro!$I$28</f>
        <v>SE</v>
      </c>
      <c r="Z30" s="23" t="str">
        <f>[26]Novembro!$I$29</f>
        <v>N</v>
      </c>
      <c r="AA30" s="23" t="str">
        <f>[26]Novembro!$I$30</f>
        <v>NO</v>
      </c>
      <c r="AB30" s="23" t="str">
        <f>[26]Novembro!$I$31</f>
        <v>SE</v>
      </c>
      <c r="AC30" s="23" t="str">
        <f>[26]Novembro!$I$32</f>
        <v>NE</v>
      </c>
      <c r="AD30" s="23" t="str">
        <f>[26]Novembro!$I$33</f>
        <v>SE</v>
      </c>
      <c r="AE30" s="23" t="str">
        <f>[26]Novembro!$I$34</f>
        <v>SE</v>
      </c>
      <c r="AF30" s="50" t="str">
        <f>[26]Novembro!$I$35</f>
        <v>NO</v>
      </c>
      <c r="AG30" s="2"/>
    </row>
    <row r="31" spans="1:36" ht="10.5" customHeight="1" x14ac:dyDescent="0.2">
      <c r="A31" s="16" t="s">
        <v>51</v>
      </c>
      <c r="B31" s="23" t="str">
        <f>[27]Novembro!$I$5</f>
        <v>NE</v>
      </c>
      <c r="C31" s="23" t="str">
        <f>[27]Novembro!$I$6</f>
        <v>L</v>
      </c>
      <c r="D31" s="23" t="str">
        <f>[27]Novembro!$I$7</f>
        <v>SO</v>
      </c>
      <c r="E31" s="23" t="str">
        <f>[27]Novembro!$I$8</f>
        <v>SO</v>
      </c>
      <c r="F31" s="23" t="str">
        <f>[27]Novembro!$I$9</f>
        <v>S</v>
      </c>
      <c r="G31" s="23" t="str">
        <f>[27]Novembro!$I$10</f>
        <v>NE</v>
      </c>
      <c r="H31" s="23" t="str">
        <f>[27]Novembro!$I$11</f>
        <v>NE</v>
      </c>
      <c r="I31" s="23" t="str">
        <f>[27]Novembro!$I$12</f>
        <v>NE</v>
      </c>
      <c r="J31" s="23" t="str">
        <f>[27]Novembro!$I$13</f>
        <v>NO</v>
      </c>
      <c r="K31" s="23" t="str">
        <f>[27]Novembro!$I$14</f>
        <v>NO</v>
      </c>
      <c r="L31" s="23" t="str">
        <f>[27]Novembro!$I$15</f>
        <v>NE</v>
      </c>
      <c r="M31" s="23" t="str">
        <f>[27]Novembro!$I$16</f>
        <v>NE</v>
      </c>
      <c r="N31" s="23" t="str">
        <f>[27]Novembro!$I$17</f>
        <v>SE</v>
      </c>
      <c r="O31" s="23" t="str">
        <f>[27]Novembro!$I$18</f>
        <v>L</v>
      </c>
      <c r="P31" s="23" t="str">
        <f>[27]Novembro!$I$19</f>
        <v>N</v>
      </c>
      <c r="Q31" s="23" t="str">
        <f>[27]Novembro!$I$20</f>
        <v>NE</v>
      </c>
      <c r="R31" s="23" t="str">
        <f>[27]Novembro!$I$21</f>
        <v>L</v>
      </c>
      <c r="S31" s="23" t="str">
        <f>[27]Novembro!$I$22</f>
        <v>N</v>
      </c>
      <c r="T31" s="23" t="str">
        <f>[27]Novembro!$I$23</f>
        <v>NE</v>
      </c>
      <c r="U31" s="23" t="str">
        <f>[27]Novembro!$I$24</f>
        <v>NE</v>
      </c>
      <c r="V31" s="23" t="str">
        <f>[27]Novembro!$I$25</f>
        <v>O</v>
      </c>
      <c r="W31" s="23" t="str">
        <f>[27]Novembro!$I$26</f>
        <v>L</v>
      </c>
      <c r="X31" s="23" t="str">
        <f>[27]Novembro!$I$27</f>
        <v>L</v>
      </c>
      <c r="Y31" s="23" t="str">
        <f>[27]Novembro!$I$28</f>
        <v>NE</v>
      </c>
      <c r="Z31" s="23" t="str">
        <f>[27]Novembro!$I$29</f>
        <v>NE</v>
      </c>
      <c r="AA31" s="23" t="str">
        <f>[27]Novembro!$I$30</f>
        <v>NE</v>
      </c>
      <c r="AB31" s="23" t="str">
        <f>[27]Novembro!$I$31</f>
        <v>NE</v>
      </c>
      <c r="AC31" s="23" t="str">
        <f>[27]Novembro!$I$32</f>
        <v>SE</v>
      </c>
      <c r="AD31" s="23" t="str">
        <f>[27]Novembro!$I$33</f>
        <v>NE</v>
      </c>
      <c r="AE31" s="23" t="str">
        <f>[27]Novembro!$I$34</f>
        <v>NE</v>
      </c>
      <c r="AF31" s="50" t="str">
        <f>[27]Novembro!$I$35</f>
        <v>NE</v>
      </c>
      <c r="AG31" s="2"/>
    </row>
    <row r="32" spans="1:36" ht="12" customHeight="1" x14ac:dyDescent="0.2">
      <c r="A32" s="16" t="s">
        <v>20</v>
      </c>
      <c r="B32" s="19" t="str">
        <f>[28]Novembro!$I$5</f>
        <v>L</v>
      </c>
      <c r="C32" s="19" t="str">
        <f>[28]Novembro!$I$6</f>
        <v>NE</v>
      </c>
      <c r="D32" s="19" t="str">
        <f>[28]Novembro!$I$7</f>
        <v>N</v>
      </c>
      <c r="E32" s="19" t="str">
        <f>[28]Novembro!$I$8</f>
        <v>SO</v>
      </c>
      <c r="F32" s="19" t="str">
        <f>[28]Novembro!$I$9</f>
        <v>SE</v>
      </c>
      <c r="G32" s="19" t="str">
        <f>[28]Novembro!$I$10</f>
        <v>SE</v>
      </c>
      <c r="H32" s="19" t="str">
        <f>[28]Novembro!$I$11</f>
        <v>SE</v>
      </c>
      <c r="I32" s="19" t="str">
        <f>[28]Novembro!$I$12</f>
        <v>L</v>
      </c>
      <c r="J32" s="19" t="str">
        <f>[28]Novembro!$I$13</f>
        <v>L</v>
      </c>
      <c r="K32" s="19" t="str">
        <f>[28]Novembro!$I$14</f>
        <v>N</v>
      </c>
      <c r="L32" s="19" t="str">
        <f>[28]Novembro!$I$15</f>
        <v>N</v>
      </c>
      <c r="M32" s="19" t="str">
        <f>[28]Novembro!$I$16</f>
        <v>SO</v>
      </c>
      <c r="N32" s="19" t="str">
        <f>[28]Novembro!$I$17</f>
        <v>S</v>
      </c>
      <c r="O32" s="19" t="str">
        <f>[28]Novembro!$I$18</f>
        <v>SE</v>
      </c>
      <c r="P32" s="19" t="str">
        <f>[28]Novembro!$I$19</f>
        <v>NE</v>
      </c>
      <c r="Q32" s="19" t="str">
        <f>[28]Novembro!$I$20</f>
        <v>N</v>
      </c>
      <c r="R32" s="19" t="str">
        <f>[28]Novembro!$I$21</f>
        <v>NE</v>
      </c>
      <c r="S32" s="19" t="str">
        <f>[28]Novembro!$I$22</f>
        <v>NE</v>
      </c>
      <c r="T32" s="19" t="str">
        <f>[28]Novembro!$I$23</f>
        <v>NE</v>
      </c>
      <c r="U32" s="19" t="str">
        <f>[28]Novembro!$I$24</f>
        <v>NE</v>
      </c>
      <c r="V32" s="19" t="str">
        <f>[28]Novembro!$I$25</f>
        <v>SO</v>
      </c>
      <c r="W32" s="19" t="str">
        <f>[28]Novembro!$I$26</f>
        <v>N</v>
      </c>
      <c r="X32" s="19" t="str">
        <f>[28]Novembro!$I$27</f>
        <v>SE</v>
      </c>
      <c r="Y32" s="19" t="str">
        <f>[28]Novembro!$I$28</f>
        <v>SE</v>
      </c>
      <c r="Z32" s="19" t="str">
        <f>[28]Novembro!$I$29</f>
        <v>NE</v>
      </c>
      <c r="AA32" s="19" t="str">
        <f>[28]Novembro!$I$30</f>
        <v>SE</v>
      </c>
      <c r="AB32" s="19" t="str">
        <f>[28]Novembro!$I$31</f>
        <v>S</v>
      </c>
      <c r="AC32" s="19" t="str">
        <f>[28]Novembro!$I$32</f>
        <v>SE</v>
      </c>
      <c r="AD32" s="19" t="str">
        <f>[28]Novembro!$I$33</f>
        <v>S</v>
      </c>
      <c r="AE32" s="19" t="str">
        <f>[28]Novembro!$I$34</f>
        <v>NE</v>
      </c>
      <c r="AF32" s="51" t="str">
        <f>[28]Novembro!$I$35</f>
        <v>NE</v>
      </c>
      <c r="AG32" s="2"/>
    </row>
    <row r="33" spans="1:33" s="5" customFormat="1" ht="15" customHeight="1" x14ac:dyDescent="0.2">
      <c r="A33" s="38" t="s">
        <v>38</v>
      </c>
      <c r="B33" s="32" t="s">
        <v>61</v>
      </c>
      <c r="C33" s="32" t="s">
        <v>61</v>
      </c>
      <c r="D33" s="32" t="s">
        <v>62</v>
      </c>
      <c r="E33" s="32" t="s">
        <v>63</v>
      </c>
      <c r="F33" s="32" t="s">
        <v>63</v>
      </c>
      <c r="G33" s="32" t="s">
        <v>54</v>
      </c>
      <c r="H33" s="32" t="s">
        <v>54</v>
      </c>
      <c r="I33" s="32" t="s">
        <v>54</v>
      </c>
      <c r="J33" s="32" t="s">
        <v>64</v>
      </c>
      <c r="K33" s="32" t="s">
        <v>64</v>
      </c>
      <c r="L33" s="32" t="s">
        <v>65</v>
      </c>
      <c r="M33" s="32" t="s">
        <v>62</v>
      </c>
      <c r="N33" s="32" t="s">
        <v>66</v>
      </c>
      <c r="O33" s="32" t="s">
        <v>54</v>
      </c>
      <c r="P33" s="31" t="s">
        <v>61</v>
      </c>
      <c r="Q33" s="31" t="s">
        <v>64</v>
      </c>
      <c r="R33" s="31" t="s">
        <v>63</v>
      </c>
      <c r="S33" s="31" t="s">
        <v>61</v>
      </c>
      <c r="T33" s="31" t="s">
        <v>64</v>
      </c>
      <c r="U33" s="31" t="s">
        <v>64</v>
      </c>
      <c r="V33" s="31" t="s">
        <v>67</v>
      </c>
      <c r="W33" s="31" t="s">
        <v>62</v>
      </c>
      <c r="X33" s="31" t="s">
        <v>54</v>
      </c>
      <c r="Y33" s="31" t="s">
        <v>54</v>
      </c>
      <c r="Z33" s="31" t="s">
        <v>61</v>
      </c>
      <c r="AA33" s="31" t="s">
        <v>61</v>
      </c>
      <c r="AB33" s="31" t="s">
        <v>66</v>
      </c>
      <c r="AC33" s="31" t="s">
        <v>66</v>
      </c>
      <c r="AD33" s="31"/>
      <c r="AE33" s="31"/>
      <c r="AF33" s="23"/>
      <c r="AG33" s="10"/>
    </row>
    <row r="34" spans="1:33" x14ac:dyDescent="0.2">
      <c r="A34" s="59" t="s">
        <v>37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0" t="s">
        <v>61</v>
      </c>
      <c r="AG34" s="2"/>
    </row>
    <row r="35" spans="1:33" ht="11.25" customHeight="1" x14ac:dyDescent="0.2">
      <c r="AF35" s="9"/>
      <c r="AG35" s="2"/>
    </row>
    <row r="36" spans="1:33" x14ac:dyDescent="0.2">
      <c r="E36" s="46"/>
      <c r="F36" s="46" t="s">
        <v>55</v>
      </c>
      <c r="G36" s="46"/>
      <c r="H36" s="46"/>
      <c r="I36" s="46"/>
      <c r="S36" s="2" t="s">
        <v>56</v>
      </c>
      <c r="AD36" s="2" t="s">
        <v>58</v>
      </c>
      <c r="AF36" s="2"/>
      <c r="AG36" s="2"/>
    </row>
    <row r="37" spans="1:33" x14ac:dyDescent="0.2">
      <c r="P37" s="47"/>
      <c r="Q37" s="47"/>
      <c r="R37" s="47"/>
      <c r="S37" s="47" t="s">
        <v>57</v>
      </c>
      <c r="T37" s="47"/>
      <c r="U37" s="47"/>
      <c r="V37" s="47"/>
      <c r="AD37" s="47" t="s">
        <v>59</v>
      </c>
      <c r="AE37" s="47"/>
      <c r="AF37" s="47"/>
      <c r="AG37" s="47"/>
    </row>
    <row r="38" spans="1:33" x14ac:dyDescent="0.2">
      <c r="AF38" s="9"/>
      <c r="AG38" s="2"/>
    </row>
    <row r="42" spans="1:33" x14ac:dyDescent="0.2">
      <c r="AC42" s="2" t="s">
        <v>52</v>
      </c>
    </row>
  </sheetData>
  <mergeCells count="34">
    <mergeCell ref="W3:W4"/>
    <mergeCell ref="Y3:Y4"/>
    <mergeCell ref="Z3:Z4"/>
    <mergeCell ref="AE3:AE4"/>
    <mergeCell ref="AA3:AA4"/>
    <mergeCell ref="AB3:AB4"/>
    <mergeCell ref="AC3:AC4"/>
    <mergeCell ref="AD3:AD4"/>
    <mergeCell ref="R3:R4"/>
    <mergeCell ref="S3:S4"/>
    <mergeCell ref="T3:T4"/>
    <mergeCell ref="U3:U4"/>
    <mergeCell ref="V3:V4"/>
    <mergeCell ref="M3:M4"/>
    <mergeCell ref="N3:N4"/>
    <mergeCell ref="O3:O4"/>
    <mergeCell ref="P3:P4"/>
    <mergeCell ref="Q3:Q4"/>
    <mergeCell ref="L3:L4"/>
    <mergeCell ref="B2:AF2"/>
    <mergeCell ref="A1:AF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workbookViewId="0">
      <selection activeCell="V42" sqref="V4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6" width="5.42578125" style="2" bestFit="1" customWidth="1"/>
    <col min="7" max="7" width="6.28515625" style="2" customWidth="1"/>
    <col min="8" max="20" width="5.42578125" style="2" bestFit="1" customWidth="1"/>
    <col min="21" max="21" width="6.140625" style="2" customWidth="1"/>
    <col min="22" max="22" width="5.42578125" style="2" bestFit="1" customWidth="1"/>
    <col min="23" max="23" width="6.28515625" style="2" customWidth="1"/>
    <col min="24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55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33" s="4" customFormat="1" ht="20.100000000000001" customHeight="1" x14ac:dyDescent="0.2">
      <c r="A2" s="56" t="s">
        <v>21</v>
      </c>
      <c r="B2" s="54" t="s">
        <v>60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7"/>
    </row>
    <row r="3" spans="1:33" s="5" customFormat="1" ht="20.100000000000001" customHeight="1" x14ac:dyDescent="0.2">
      <c r="A3" s="56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34" t="s">
        <v>41</v>
      </c>
      <c r="AG3" s="10"/>
    </row>
    <row r="4" spans="1:33" s="5" customFormat="1" ht="20.100000000000001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34" t="s">
        <v>39</v>
      </c>
      <c r="AG4" s="10"/>
    </row>
    <row r="5" spans="1:33" s="5" customFormat="1" ht="20.100000000000001" customHeight="1" x14ac:dyDescent="0.2">
      <c r="A5" s="16" t="s">
        <v>47</v>
      </c>
      <c r="B5" s="25">
        <f>[1]Novembro!$J$5</f>
        <v>32.04</v>
      </c>
      <c r="C5" s="25">
        <f>[1]Novembro!$J$6</f>
        <v>27.720000000000002</v>
      </c>
      <c r="D5" s="25">
        <f>[1]Novembro!$J$7</f>
        <v>37.080000000000005</v>
      </c>
      <c r="E5" s="25">
        <f>[1]Novembro!$J$8</f>
        <v>24.12</v>
      </c>
      <c r="F5" s="25">
        <f>[1]Novembro!$J$9</f>
        <v>26.28</v>
      </c>
      <c r="G5" s="25">
        <f>[1]Novembro!$J$10</f>
        <v>36</v>
      </c>
      <c r="H5" s="25">
        <f>[1]Novembro!$J$11</f>
        <v>34.92</v>
      </c>
      <c r="I5" s="25">
        <f>[1]Novembro!$J$12</f>
        <v>29.16</v>
      </c>
      <c r="J5" s="25">
        <f>[1]Novembro!$J$13</f>
        <v>33.840000000000003</v>
      </c>
      <c r="K5" s="25">
        <f>[1]Novembro!$J$14</f>
        <v>36</v>
      </c>
      <c r="L5" s="25">
        <f>[1]Novembro!$J$15</f>
        <v>39.24</v>
      </c>
      <c r="M5" s="25">
        <f>[1]Novembro!$J$16</f>
        <v>38.880000000000003</v>
      </c>
      <c r="N5" s="25">
        <f>[1]Novembro!$J$17</f>
        <v>23.040000000000003</v>
      </c>
      <c r="O5" s="25">
        <f>[1]Novembro!$J$18</f>
        <v>30.240000000000002</v>
      </c>
      <c r="P5" s="25">
        <f>[1]Novembro!$J$19</f>
        <v>40.32</v>
      </c>
      <c r="Q5" s="25">
        <f>[1]Novembro!$J$20</f>
        <v>33.480000000000004</v>
      </c>
      <c r="R5" s="25">
        <f>[1]Novembro!$J$21</f>
        <v>17.64</v>
      </c>
      <c r="S5" s="25">
        <f>[1]Novembro!$J$22</f>
        <v>36.36</v>
      </c>
      <c r="T5" s="25">
        <f>[1]Novembro!$J$23</f>
        <v>63.72</v>
      </c>
      <c r="U5" s="25">
        <f>[1]Novembro!$J$24</f>
        <v>51.480000000000004</v>
      </c>
      <c r="V5" s="25">
        <f>[1]Novembro!$J$25</f>
        <v>32.76</v>
      </c>
      <c r="W5" s="25">
        <f>[1]Novembro!$J$26</f>
        <v>25.92</v>
      </c>
      <c r="X5" s="25">
        <f>[1]Novembro!$J$27</f>
        <v>25.92</v>
      </c>
      <c r="Y5" s="25">
        <f>[1]Novembro!$J$28</f>
        <v>37.440000000000005</v>
      </c>
      <c r="Z5" s="25">
        <f>[1]Novembro!$J$29</f>
        <v>30.240000000000002</v>
      </c>
      <c r="AA5" s="25">
        <f>[1]Novembro!$J$30</f>
        <v>21.96</v>
      </c>
      <c r="AB5" s="25">
        <f>[1]Novembro!$J$31</f>
        <v>26.28</v>
      </c>
      <c r="AC5" s="25">
        <f>[1]Novembro!$J$32</f>
        <v>20.16</v>
      </c>
      <c r="AD5" s="25">
        <f>[1]Novembro!$J$33</f>
        <v>42.84</v>
      </c>
      <c r="AE5" s="25">
        <f>[1]Novembro!$J$34</f>
        <v>30.6</v>
      </c>
      <c r="AF5" s="35">
        <f>MAX(B5:AE5)</f>
        <v>63.72</v>
      </c>
      <c r="AG5" s="10"/>
    </row>
    <row r="6" spans="1:33" s="1" customFormat="1" ht="17.100000000000001" customHeight="1" x14ac:dyDescent="0.2">
      <c r="A6" s="16" t="s">
        <v>0</v>
      </c>
      <c r="B6" s="18">
        <f>[2]Novembro!$J$5</f>
        <v>65.52</v>
      </c>
      <c r="C6" s="18">
        <f>[2]Novembro!$J$6</f>
        <v>36.36</v>
      </c>
      <c r="D6" s="18">
        <f>[2]Novembro!$J$7</f>
        <v>27.36</v>
      </c>
      <c r="E6" s="18">
        <f>[2]Novembro!$J$8</f>
        <v>33.480000000000004</v>
      </c>
      <c r="F6" s="18">
        <f>[2]Novembro!$J$9</f>
        <v>32.76</v>
      </c>
      <c r="G6" s="18">
        <f>[2]Novembro!$J$10</f>
        <v>40.32</v>
      </c>
      <c r="H6" s="18">
        <f>[2]Novembro!$J$11</f>
        <v>42.480000000000004</v>
      </c>
      <c r="I6" s="18">
        <f>[2]Novembro!$J$12</f>
        <v>42.12</v>
      </c>
      <c r="J6" s="18">
        <f>[2]Novembro!$J$13</f>
        <v>48.96</v>
      </c>
      <c r="K6" s="18">
        <f>[2]Novembro!$J$14</f>
        <v>75.960000000000008</v>
      </c>
      <c r="L6" s="18">
        <f>[2]Novembro!$J$15</f>
        <v>65.52</v>
      </c>
      <c r="M6" s="18">
        <f>[2]Novembro!$J$16</f>
        <v>32.76</v>
      </c>
      <c r="N6" s="18">
        <f>[2]Novembro!$J$17</f>
        <v>38.519999999999996</v>
      </c>
      <c r="O6" s="18">
        <f>[2]Novembro!$J$18</f>
        <v>42.84</v>
      </c>
      <c r="P6" s="18">
        <f>[2]Novembro!$J$19</f>
        <v>46.080000000000005</v>
      </c>
      <c r="Q6" s="18">
        <f>[2]Novembro!$J$20</f>
        <v>75.239999999999995</v>
      </c>
      <c r="R6" s="18">
        <f>[2]Novembro!$J$21</f>
        <v>24.48</v>
      </c>
      <c r="S6" s="18">
        <f>[2]Novembro!$J$22</f>
        <v>46.800000000000004</v>
      </c>
      <c r="T6" s="18">
        <f>[2]Novembro!$J$23</f>
        <v>41.76</v>
      </c>
      <c r="U6" s="18">
        <f>[2]Novembro!$J$24</f>
        <v>43.92</v>
      </c>
      <c r="V6" s="18">
        <f>[2]Novembro!$J$25</f>
        <v>32.4</v>
      </c>
      <c r="W6" s="18">
        <f>[2]Novembro!$J$26</f>
        <v>30.240000000000002</v>
      </c>
      <c r="X6" s="18">
        <f>[2]Novembro!$J$27</f>
        <v>41.76</v>
      </c>
      <c r="Y6" s="18">
        <f>[2]Novembro!$J$28</f>
        <v>42.12</v>
      </c>
      <c r="Z6" s="18">
        <f>[2]Novembro!$J$29</f>
        <v>29.52</v>
      </c>
      <c r="AA6" s="18">
        <f>[2]Novembro!$J$30</f>
        <v>37.080000000000005</v>
      </c>
      <c r="AB6" s="18">
        <f>[2]Novembro!$J$31</f>
        <v>28.08</v>
      </c>
      <c r="AC6" s="18">
        <f>[2]Novembro!$J$32</f>
        <v>29.16</v>
      </c>
      <c r="AD6" s="18">
        <f>[2]Novembro!$J$33</f>
        <v>62.28</v>
      </c>
      <c r="AE6" s="18">
        <f>[2]Novembro!$J$34</f>
        <v>33.840000000000003</v>
      </c>
      <c r="AF6" s="36">
        <f t="shared" ref="AF6:AF10" si="1">MAX(B6:AE6)</f>
        <v>75.960000000000008</v>
      </c>
      <c r="AG6" s="2"/>
    </row>
    <row r="7" spans="1:33" ht="17.100000000000001" customHeight="1" x14ac:dyDescent="0.2">
      <c r="A7" s="16" t="s">
        <v>1</v>
      </c>
      <c r="B7" s="20">
        <f>[3]Novembro!$J$5</f>
        <v>41.76</v>
      </c>
      <c r="C7" s="20">
        <f>[3]Novembro!$J$6</f>
        <v>53.28</v>
      </c>
      <c r="D7" s="20">
        <f>[3]Novembro!$J$7</f>
        <v>25.92</v>
      </c>
      <c r="E7" s="20">
        <f>[3]Novembro!$J$8</f>
        <v>28.44</v>
      </c>
      <c r="F7" s="20">
        <f>[3]Novembro!$J$9</f>
        <v>20.52</v>
      </c>
      <c r="G7" s="20">
        <f>[3]Novembro!$J$10</f>
        <v>28.8</v>
      </c>
      <c r="H7" s="20">
        <f>[3]Novembro!$J$11</f>
        <v>36.36</v>
      </c>
      <c r="I7" s="20">
        <f>[3]Novembro!$J$12</f>
        <v>29.52</v>
      </c>
      <c r="J7" s="20">
        <f>[3]Novembro!$J$13</f>
        <v>37.080000000000005</v>
      </c>
      <c r="K7" s="20">
        <f>[3]Novembro!$J$14</f>
        <v>53.28</v>
      </c>
      <c r="L7" s="20">
        <f>[3]Novembro!$J$15</f>
        <v>43.56</v>
      </c>
      <c r="M7" s="20">
        <f>[3]Novembro!$J$16</f>
        <v>23.400000000000002</v>
      </c>
      <c r="N7" s="20">
        <f>[3]Novembro!$J$17</f>
        <v>29.880000000000003</v>
      </c>
      <c r="O7" s="20">
        <f>[3]Novembro!$J$18</f>
        <v>24.12</v>
      </c>
      <c r="P7" s="20">
        <f>[3]Novembro!$J$19</f>
        <v>37.080000000000005</v>
      </c>
      <c r="Q7" s="20">
        <f>[3]Novembro!$J$20</f>
        <v>56.16</v>
      </c>
      <c r="R7" s="20">
        <f>[3]Novembro!$J$21</f>
        <v>23.040000000000003</v>
      </c>
      <c r="S7" s="20">
        <f>[3]Novembro!$J$22</f>
        <v>23.759999999999998</v>
      </c>
      <c r="T7" s="20">
        <f>[3]Novembro!$J$23</f>
        <v>36.72</v>
      </c>
      <c r="U7" s="20">
        <f>[3]Novembro!$J$24</f>
        <v>36.36</v>
      </c>
      <c r="V7" s="20">
        <f>[3]Novembro!$J$25</f>
        <v>31.319999999999997</v>
      </c>
      <c r="W7" s="20">
        <f>[3]Novembro!$J$26</f>
        <v>25.2</v>
      </c>
      <c r="X7" s="20">
        <f>[3]Novembro!$J$27</f>
        <v>25.2</v>
      </c>
      <c r="Y7" s="20">
        <f>[3]Novembro!$J$28</f>
        <v>38.519999999999996</v>
      </c>
      <c r="Z7" s="20">
        <f>[3]Novembro!$J$29</f>
        <v>21.6</v>
      </c>
      <c r="AA7" s="20">
        <f>[3]Novembro!$J$30</f>
        <v>19.079999999999998</v>
      </c>
      <c r="AB7" s="20">
        <f>[3]Novembro!$J$31</f>
        <v>24.840000000000003</v>
      </c>
      <c r="AC7" s="20">
        <f>[3]Novembro!$J$32</f>
        <v>21.240000000000002</v>
      </c>
      <c r="AD7" s="20">
        <f>[3]Novembro!$J$33</f>
        <v>25.2</v>
      </c>
      <c r="AE7" s="20">
        <f>[3]Novembro!$J$34</f>
        <v>48.24</v>
      </c>
      <c r="AF7" s="36">
        <f t="shared" si="1"/>
        <v>56.16</v>
      </c>
      <c r="AG7" s="2"/>
    </row>
    <row r="8" spans="1:33" ht="17.100000000000001" customHeight="1" x14ac:dyDescent="0.2">
      <c r="A8" s="16" t="s">
        <v>53</v>
      </c>
      <c r="B8" s="20">
        <f>[4]Novembro!$J$5</f>
        <v>52.2</v>
      </c>
      <c r="C8" s="20">
        <f>[4]Novembro!$J$6</f>
        <v>34.92</v>
      </c>
      <c r="D8" s="20">
        <f>[4]Novembro!$J$7</f>
        <v>41.4</v>
      </c>
      <c r="E8" s="20">
        <f>[4]Novembro!$J$8</f>
        <v>35.64</v>
      </c>
      <c r="F8" s="20">
        <f>[4]Novembro!$J$9</f>
        <v>42.84</v>
      </c>
      <c r="G8" s="20">
        <f>[4]Novembro!$J$10</f>
        <v>46.440000000000005</v>
      </c>
      <c r="H8" s="20">
        <f>[4]Novembro!$J$11</f>
        <v>47.88</v>
      </c>
      <c r="I8" s="20">
        <f>[4]Novembro!$J$12</f>
        <v>33.119999999999997</v>
      </c>
      <c r="J8" s="20">
        <f>[4]Novembro!$J$13</f>
        <v>36.72</v>
      </c>
      <c r="K8" s="20">
        <f>[4]Novembro!$J$14</f>
        <v>35.64</v>
      </c>
      <c r="L8" s="20">
        <f>[4]Novembro!$J$15</f>
        <v>67.319999999999993</v>
      </c>
      <c r="M8" s="20">
        <f>[4]Novembro!$J$16</f>
        <v>48.96</v>
      </c>
      <c r="N8" s="20">
        <f>[4]Novembro!$J$17</f>
        <v>28.08</v>
      </c>
      <c r="O8" s="20">
        <f>[4]Novembro!$J$18</f>
        <v>51.84</v>
      </c>
      <c r="P8" s="20">
        <f>[4]Novembro!$J$19</f>
        <v>37.440000000000005</v>
      </c>
      <c r="Q8" s="20">
        <f>[4]Novembro!$J$20</f>
        <v>28.8</v>
      </c>
      <c r="R8" s="20">
        <f>[4]Novembro!$J$21</f>
        <v>26.28</v>
      </c>
      <c r="S8" s="20">
        <f>[4]Novembro!$J$22</f>
        <v>38.159999999999997</v>
      </c>
      <c r="T8" s="20">
        <f>[4]Novembro!$J$23</f>
        <v>54</v>
      </c>
      <c r="U8" s="20">
        <f>[4]Novembro!$J$24</f>
        <v>41.76</v>
      </c>
      <c r="V8" s="20">
        <f>[4]Novembro!$J$25</f>
        <v>41.4</v>
      </c>
      <c r="W8" s="20">
        <f>[4]Novembro!$J$26</f>
        <v>46.800000000000004</v>
      </c>
      <c r="X8" s="20">
        <f>[4]Novembro!$J$27</f>
        <v>46.800000000000004</v>
      </c>
      <c r="Y8" s="20">
        <f>[4]Novembro!$J$28</f>
        <v>41.04</v>
      </c>
      <c r="Z8" s="20">
        <f>[4]Novembro!$J$29</f>
        <v>48.96</v>
      </c>
      <c r="AA8" s="20">
        <f>[4]Novembro!$J$30</f>
        <v>28.44</v>
      </c>
      <c r="AB8" s="20">
        <f>[4]Novembro!$J$31</f>
        <v>34.92</v>
      </c>
      <c r="AC8" s="20">
        <f>[4]Novembro!$J$32</f>
        <v>27</v>
      </c>
      <c r="AD8" s="20">
        <f>[4]Novembro!$J$33</f>
        <v>70.2</v>
      </c>
      <c r="AE8" s="20">
        <f>[4]Novembro!$J$34</f>
        <v>42.480000000000004</v>
      </c>
      <c r="AF8" s="36">
        <f t="shared" si="1"/>
        <v>70.2</v>
      </c>
      <c r="AG8" s="2"/>
    </row>
    <row r="9" spans="1:33" ht="17.100000000000001" customHeight="1" x14ac:dyDescent="0.2">
      <c r="A9" s="16" t="s">
        <v>48</v>
      </c>
      <c r="B9" s="20">
        <f>[5]Novembro!$J$5</f>
        <v>36.36</v>
      </c>
      <c r="C9" s="20">
        <f>[5]Novembro!$J$6</f>
        <v>41.4</v>
      </c>
      <c r="D9" s="20">
        <f>[5]Novembro!$J$7</f>
        <v>30.240000000000002</v>
      </c>
      <c r="E9" s="20">
        <f>[5]Novembro!$J$8</f>
        <v>28.8</v>
      </c>
      <c r="F9" s="20">
        <f>[5]Novembro!$J$9</f>
        <v>24.840000000000003</v>
      </c>
      <c r="G9" s="20">
        <f>[5]Novembro!$J$10</f>
        <v>30.6</v>
      </c>
      <c r="H9" s="20">
        <f>[5]Novembro!$J$11</f>
        <v>27.720000000000002</v>
      </c>
      <c r="I9" s="20">
        <f>[5]Novembro!$J$12</f>
        <v>30.6</v>
      </c>
      <c r="J9" s="20">
        <f>[5]Novembro!$J$13</f>
        <v>29.880000000000003</v>
      </c>
      <c r="K9" s="20">
        <f>[5]Novembro!$J$14</f>
        <v>51.12</v>
      </c>
      <c r="L9" s="20">
        <f>[5]Novembro!$J$15</f>
        <v>57.6</v>
      </c>
      <c r="M9" s="20">
        <f>[5]Novembro!$J$16</f>
        <v>27.720000000000002</v>
      </c>
      <c r="N9" s="20">
        <f>[5]Novembro!$J$17</f>
        <v>19.8</v>
      </c>
      <c r="O9" s="20">
        <f>[5]Novembro!$J$18</f>
        <v>23.759999999999998</v>
      </c>
      <c r="P9" s="20">
        <f>[5]Novembro!$J$19</f>
        <v>60.839999999999996</v>
      </c>
      <c r="Q9" s="20">
        <f>[5]Novembro!$J$20</f>
        <v>41.04</v>
      </c>
      <c r="R9" s="20">
        <f>[5]Novembro!$J$21</f>
        <v>24.12</v>
      </c>
      <c r="S9" s="20">
        <f>[5]Novembro!$J$22</f>
        <v>27</v>
      </c>
      <c r="T9" s="20">
        <f>[5]Novembro!$J$23</f>
        <v>36.72</v>
      </c>
      <c r="U9" s="20">
        <f>[5]Novembro!$J$24</f>
        <v>45.36</v>
      </c>
      <c r="V9" s="20">
        <f>[5]Novembro!$J$25</f>
        <v>29.880000000000003</v>
      </c>
      <c r="W9" s="20">
        <f>[5]Novembro!$J$26</f>
        <v>25.92</v>
      </c>
      <c r="X9" s="20">
        <f>[5]Novembro!$J$27</f>
        <v>23.040000000000003</v>
      </c>
      <c r="Y9" s="20">
        <f>[5]Novembro!$J$28</f>
        <v>27.36</v>
      </c>
      <c r="Z9" s="20">
        <f>[5]Novembro!$J$29</f>
        <v>24.840000000000003</v>
      </c>
      <c r="AA9" s="20">
        <f>[5]Novembro!$J$30</f>
        <v>27.720000000000002</v>
      </c>
      <c r="AB9" s="20">
        <f>[5]Novembro!$J$31</f>
        <v>23.400000000000002</v>
      </c>
      <c r="AC9" s="20">
        <f>[5]Novembro!$J$32</f>
        <v>25.2</v>
      </c>
      <c r="AD9" s="20">
        <f>[5]Novembro!$J$33</f>
        <v>62.639999999999993</v>
      </c>
      <c r="AE9" s="20">
        <f>[5]Novembro!$J$34</f>
        <v>23.040000000000003</v>
      </c>
      <c r="AF9" s="36">
        <f t="shared" si="1"/>
        <v>62.639999999999993</v>
      </c>
      <c r="AG9" s="2"/>
    </row>
    <row r="10" spans="1:33" ht="17.100000000000001" customHeight="1" x14ac:dyDescent="0.2">
      <c r="A10" s="16" t="s">
        <v>2</v>
      </c>
      <c r="B10" s="18">
        <f>[6]Novembro!$J$5</f>
        <v>53.64</v>
      </c>
      <c r="C10" s="18">
        <f>[6]Novembro!$J$6</f>
        <v>31.680000000000003</v>
      </c>
      <c r="D10" s="18">
        <f>[6]Novembro!$J$7</f>
        <v>35.64</v>
      </c>
      <c r="E10" s="18">
        <f>[6]Novembro!$J$8</f>
        <v>33.119999999999997</v>
      </c>
      <c r="F10" s="18">
        <f>[6]Novembro!$J$9</f>
        <v>28.8</v>
      </c>
      <c r="G10" s="18">
        <f>[6]Novembro!$J$10</f>
        <v>53.64</v>
      </c>
      <c r="H10" s="18">
        <f>[6]Novembro!$J$11</f>
        <v>57.960000000000008</v>
      </c>
      <c r="I10" s="18">
        <f>[6]Novembro!$J$12</f>
        <v>40.32</v>
      </c>
      <c r="J10" s="18">
        <f>[6]Novembro!$J$13</f>
        <v>39.96</v>
      </c>
      <c r="K10" s="18">
        <f>[6]Novembro!$J$14</f>
        <v>45</v>
      </c>
      <c r="L10" s="18">
        <f>[6]Novembro!$J$15</f>
        <v>47.16</v>
      </c>
      <c r="M10" s="18">
        <f>[6]Novembro!$J$16</f>
        <v>45.72</v>
      </c>
      <c r="N10" s="18">
        <f>[6]Novembro!$J$17</f>
        <v>28.8</v>
      </c>
      <c r="O10" s="18">
        <f>[6]Novembro!$J$18</f>
        <v>52.56</v>
      </c>
      <c r="P10" s="18">
        <f>[6]Novembro!$J$19</f>
        <v>37.080000000000005</v>
      </c>
      <c r="Q10" s="18">
        <f>[6]Novembro!$J$20</f>
        <v>36</v>
      </c>
      <c r="R10" s="18">
        <f>[6]Novembro!$J$21</f>
        <v>24.840000000000003</v>
      </c>
      <c r="S10" s="18">
        <f>[6]Novembro!$J$22</f>
        <v>89.424000000000021</v>
      </c>
      <c r="T10" s="18">
        <f>[6]Novembro!$J$23</f>
        <v>42.12</v>
      </c>
      <c r="U10" s="18">
        <f>[6]Novembro!$J$24</f>
        <v>43.56</v>
      </c>
      <c r="V10" s="18">
        <f>[6]Novembro!$J$25</f>
        <v>49.680000000000007</v>
      </c>
      <c r="W10" s="18">
        <f>[6]Novembro!$J$26</f>
        <v>27.36</v>
      </c>
      <c r="X10" s="18">
        <f>[6]Novembro!$J$27</f>
        <v>32.04</v>
      </c>
      <c r="Y10" s="18">
        <f>[6]Novembro!$J$28</f>
        <v>42.84</v>
      </c>
      <c r="Z10" s="18">
        <f>[6]Novembro!$J$29</f>
        <v>35.64</v>
      </c>
      <c r="AA10" s="18">
        <f>[6]Novembro!$J$30</f>
        <v>46.440000000000005</v>
      </c>
      <c r="AB10" s="18">
        <f>[6]Novembro!$J$31</f>
        <v>22.68</v>
      </c>
      <c r="AC10" s="18">
        <f>[6]Novembro!$J$32</f>
        <v>18.720000000000002</v>
      </c>
      <c r="AD10" s="18">
        <f>[6]Novembro!$J$33</f>
        <v>51.84</v>
      </c>
      <c r="AE10" s="18">
        <f>[6]Novembro!$J$34</f>
        <v>61.560000000000009</v>
      </c>
      <c r="AF10" s="36">
        <f t="shared" si="1"/>
        <v>89.424000000000021</v>
      </c>
      <c r="AG10" s="2"/>
    </row>
    <row r="11" spans="1:33" ht="17.100000000000001" customHeight="1" x14ac:dyDescent="0.2">
      <c r="A11" s="16" t="s">
        <v>3</v>
      </c>
      <c r="B11" s="18">
        <f>[7]Novembro!$J$5</f>
        <v>30.6</v>
      </c>
      <c r="C11" s="18">
        <f>[7]Novembro!$J$6</f>
        <v>27.36</v>
      </c>
      <c r="D11" s="18">
        <f>[7]Novembro!$J$7</f>
        <v>24.840000000000003</v>
      </c>
      <c r="E11" s="18">
        <f>[7]Novembro!$J$8</f>
        <v>23.759999999999998</v>
      </c>
      <c r="F11" s="18">
        <f>[7]Novembro!$J$9</f>
        <v>28.8</v>
      </c>
      <c r="G11" s="18">
        <f>[7]Novembro!$J$10</f>
        <v>29.16</v>
      </c>
      <c r="H11" s="18">
        <f>[7]Novembro!$J$11</f>
        <v>31.319999999999997</v>
      </c>
      <c r="I11" s="18">
        <f>[7]Novembro!$J$12</f>
        <v>20.52</v>
      </c>
      <c r="J11" s="18">
        <f>[7]Novembro!$J$13</f>
        <v>23.040000000000003</v>
      </c>
      <c r="K11" s="18">
        <f>[7]Novembro!$J$14</f>
        <v>20.88</v>
      </c>
      <c r="L11" s="18">
        <f>[7]Novembro!$J$15</f>
        <v>31.319999999999997</v>
      </c>
      <c r="M11" s="18">
        <f>[7]Novembro!$J$16</f>
        <v>29.880000000000003</v>
      </c>
      <c r="N11" s="18">
        <f>[7]Novembro!$J$17</f>
        <v>20.16</v>
      </c>
      <c r="O11" s="18">
        <f>[7]Novembro!$J$18</f>
        <v>30.96</v>
      </c>
      <c r="P11" s="18">
        <f>[7]Novembro!$J$19</f>
        <v>39.6</v>
      </c>
      <c r="Q11" s="18">
        <f>[7]Novembro!$J$20</f>
        <v>38.880000000000003</v>
      </c>
      <c r="R11" s="18">
        <f>[7]Novembro!$J$21</f>
        <v>37.080000000000005</v>
      </c>
      <c r="S11" s="18">
        <f>[7]Novembro!$J$22</f>
        <v>48.24</v>
      </c>
      <c r="T11" s="18">
        <f>[7]Novembro!$J$23</f>
        <v>28.08</v>
      </c>
      <c r="U11" s="18">
        <f>[7]Novembro!$J$24</f>
        <v>33.840000000000003</v>
      </c>
      <c r="V11" s="18">
        <f>[7]Novembro!$J$25</f>
        <v>57.24</v>
      </c>
      <c r="W11" s="18">
        <f>[7]Novembro!$J$26</f>
        <v>29.16</v>
      </c>
      <c r="X11" s="18">
        <f>[7]Novembro!$J$27</f>
        <v>24.12</v>
      </c>
      <c r="Y11" s="18">
        <f>[7]Novembro!$J$28</f>
        <v>39.6</v>
      </c>
      <c r="Z11" s="18">
        <f>[7]Novembro!$J$29</f>
        <v>24.12</v>
      </c>
      <c r="AA11" s="18">
        <f>[7]Novembro!$J$30</f>
        <v>16.559999999999999</v>
      </c>
      <c r="AB11" s="18">
        <f>[7]Novembro!$J$31</f>
        <v>20.88</v>
      </c>
      <c r="AC11" s="18">
        <f>[7]Novembro!$J$32</f>
        <v>18</v>
      </c>
      <c r="AD11" s="18">
        <f>[7]Novembro!$J$33</f>
        <v>36.72</v>
      </c>
      <c r="AE11" s="18">
        <f>[7]Novembro!$J$34</f>
        <v>28.8</v>
      </c>
      <c r="AF11" s="36">
        <f>MAX(B11:AE11)</f>
        <v>57.24</v>
      </c>
      <c r="AG11" s="2"/>
    </row>
    <row r="12" spans="1:33" ht="17.100000000000001" customHeight="1" x14ac:dyDescent="0.2">
      <c r="A12" s="16" t="s">
        <v>4</v>
      </c>
      <c r="B12" s="18">
        <f>[8]Novembro!$J$5</f>
        <v>37.440000000000005</v>
      </c>
      <c r="C12" s="18">
        <f>[8]Novembro!$J$6</f>
        <v>47.88</v>
      </c>
      <c r="D12" s="18">
        <f>[8]Novembro!$J$7</f>
        <v>37.080000000000005</v>
      </c>
      <c r="E12" s="18">
        <f>[8]Novembro!$J$8</f>
        <v>26.64</v>
      </c>
      <c r="F12" s="18">
        <f>[8]Novembro!$J$9</f>
        <v>26.64</v>
      </c>
      <c r="G12" s="18">
        <f>[8]Novembro!$J$10</f>
        <v>39.96</v>
      </c>
      <c r="H12" s="18">
        <f>[8]Novembro!$J$11</f>
        <v>38.159999999999997</v>
      </c>
      <c r="I12" s="18">
        <f>[8]Novembro!$J$12</f>
        <v>30.240000000000002</v>
      </c>
      <c r="J12" s="18">
        <f>[8]Novembro!$J$13</f>
        <v>48.24</v>
      </c>
      <c r="K12" s="18">
        <f>[8]Novembro!$J$14</f>
        <v>31.680000000000003</v>
      </c>
      <c r="L12" s="18">
        <f>[8]Novembro!$J$15</f>
        <v>46.080000000000005</v>
      </c>
      <c r="M12" s="18">
        <f>[8]Novembro!$J$16</f>
        <v>36</v>
      </c>
      <c r="N12" s="18">
        <f>[8]Novembro!$J$17</f>
        <v>25.56</v>
      </c>
      <c r="O12" s="18">
        <f>[8]Novembro!$J$18</f>
        <v>39.96</v>
      </c>
      <c r="P12" s="18">
        <f>[8]Novembro!$J$19</f>
        <v>48.6</v>
      </c>
      <c r="Q12" s="18">
        <f>[8]Novembro!$J$20</f>
        <v>36.36</v>
      </c>
      <c r="R12" s="18">
        <f>[8]Novembro!$J$21</f>
        <v>33.840000000000003</v>
      </c>
      <c r="S12" s="18">
        <f>[8]Novembro!$J$22</f>
        <v>49.32</v>
      </c>
      <c r="T12" s="18">
        <f>[8]Novembro!$J$23</f>
        <v>39.96</v>
      </c>
      <c r="U12" s="18">
        <f>[8]Novembro!$J$24</f>
        <v>38.159999999999997</v>
      </c>
      <c r="V12" s="18">
        <f>[8]Novembro!$J$25</f>
        <v>45.36</v>
      </c>
      <c r="W12" s="18">
        <f>[8]Novembro!$J$26</f>
        <v>32.4</v>
      </c>
      <c r="X12" s="18">
        <f>[8]Novembro!$J$27</f>
        <v>45.72</v>
      </c>
      <c r="Y12" s="18">
        <f>[8]Novembro!$J$28</f>
        <v>38.159999999999997</v>
      </c>
      <c r="Z12" s="18">
        <f>[8]Novembro!$J$29</f>
        <v>46.080000000000005</v>
      </c>
      <c r="AA12" s="18">
        <f>[8]Novembro!$J$30</f>
        <v>23.400000000000002</v>
      </c>
      <c r="AB12" s="18">
        <f>[8]Novembro!$J$31</f>
        <v>24.840000000000003</v>
      </c>
      <c r="AC12" s="18">
        <f>[8]Novembro!$J$32</f>
        <v>21.96</v>
      </c>
      <c r="AD12" s="18">
        <f>[8]Novembro!$J$33</f>
        <v>36.72</v>
      </c>
      <c r="AE12" s="18">
        <f>[8]Novembro!$J$34</f>
        <v>36.36</v>
      </c>
      <c r="AF12" s="36">
        <f>MAX(B12:AE12)</f>
        <v>49.32</v>
      </c>
      <c r="AG12" s="2"/>
    </row>
    <row r="13" spans="1:33" ht="17.100000000000001" customHeight="1" x14ac:dyDescent="0.2">
      <c r="A13" s="16" t="s">
        <v>5</v>
      </c>
      <c r="B13" s="18">
        <f>[9]Novembro!$J$5</f>
        <v>50.76</v>
      </c>
      <c r="C13" s="18">
        <f>[9]Novembro!$J$6</f>
        <v>38.159999999999997</v>
      </c>
      <c r="D13" s="18">
        <f>[9]Novembro!$J$7</f>
        <v>38.159999999999997</v>
      </c>
      <c r="E13" s="18">
        <f>[9]Novembro!$J$8</f>
        <v>34.200000000000003</v>
      </c>
      <c r="F13" s="18">
        <f>[9]Novembro!$J$9</f>
        <v>27.36</v>
      </c>
      <c r="G13" s="18">
        <f>[9]Novembro!$J$10</f>
        <v>25.56</v>
      </c>
      <c r="H13" s="18">
        <f>[9]Novembro!$J$11</f>
        <v>33.480000000000004</v>
      </c>
      <c r="I13" s="18">
        <f>[9]Novembro!$J$12</f>
        <v>33.480000000000004</v>
      </c>
      <c r="J13" s="18">
        <f>[9]Novembro!$J$13</f>
        <v>37.800000000000004</v>
      </c>
      <c r="K13" s="18">
        <f>[9]Novembro!$J$14</f>
        <v>51.84</v>
      </c>
      <c r="L13" s="18">
        <f>[9]Novembro!$J$15</f>
        <v>47.519999999999996</v>
      </c>
      <c r="M13" s="18">
        <f>[9]Novembro!$J$16</f>
        <v>40.680000000000007</v>
      </c>
      <c r="N13" s="18">
        <f>[9]Novembro!$J$17</f>
        <v>25.92</v>
      </c>
      <c r="O13" s="18">
        <f>[9]Novembro!$J$18</f>
        <v>28.44</v>
      </c>
      <c r="P13" s="18">
        <f>[9]Novembro!$J$19</f>
        <v>37.800000000000004</v>
      </c>
      <c r="Q13" s="18">
        <f>[9]Novembro!$J$20</f>
        <v>62.28</v>
      </c>
      <c r="R13" s="18">
        <f>[9]Novembro!$J$21</f>
        <v>34.92</v>
      </c>
      <c r="S13" s="18">
        <f>[9]Novembro!$J$22</f>
        <v>31.680000000000003</v>
      </c>
      <c r="T13" s="18">
        <f>[9]Novembro!$J$23</f>
        <v>64.44</v>
      </c>
      <c r="U13" s="18">
        <f>[9]Novembro!$J$24</f>
        <v>50.4</v>
      </c>
      <c r="V13" s="18">
        <f>[9]Novembro!$J$25</f>
        <v>31.680000000000003</v>
      </c>
      <c r="W13" s="18">
        <f>[9]Novembro!$J$26</f>
        <v>34.200000000000003</v>
      </c>
      <c r="X13" s="18">
        <f>[9]Novembro!$J$27</f>
        <v>22.68</v>
      </c>
      <c r="Y13" s="18">
        <f>[9]Novembro!$J$28</f>
        <v>50.76</v>
      </c>
      <c r="Z13" s="18">
        <f>[9]Novembro!$J$29</f>
        <v>29.52</v>
      </c>
      <c r="AA13" s="18">
        <f>[9]Novembro!$J$30</f>
        <v>21.96</v>
      </c>
      <c r="AB13" s="18">
        <f>[9]Novembro!$J$31</f>
        <v>20.52</v>
      </c>
      <c r="AC13" s="18">
        <f>[9]Novembro!$J$32</f>
        <v>22.32</v>
      </c>
      <c r="AD13" s="18">
        <f>[9]Novembro!$J$33</f>
        <v>36.72</v>
      </c>
      <c r="AE13" s="18">
        <f>[9]Novembro!$J$34</f>
        <v>36.36</v>
      </c>
      <c r="AF13" s="36">
        <f>MAX(B13:AE13)</f>
        <v>64.44</v>
      </c>
      <c r="AG13" s="2"/>
    </row>
    <row r="14" spans="1:33" ht="17.100000000000001" customHeight="1" x14ac:dyDescent="0.2">
      <c r="A14" s="16" t="s">
        <v>50</v>
      </c>
      <c r="B14" s="18">
        <f>[10]Novembro!$J$5</f>
        <v>32.76</v>
      </c>
      <c r="C14" s="18">
        <f>[10]Novembro!$J$6</f>
        <v>51.12</v>
      </c>
      <c r="D14" s="18">
        <f>[10]Novembro!$J$7</f>
        <v>37.080000000000005</v>
      </c>
      <c r="E14" s="18">
        <f>[10]Novembro!$J$8</f>
        <v>31.319999999999997</v>
      </c>
      <c r="F14" s="18">
        <f>[10]Novembro!$J$9</f>
        <v>32.76</v>
      </c>
      <c r="G14" s="18">
        <f>[10]Novembro!$J$10</f>
        <v>50.4</v>
      </c>
      <c r="H14" s="18">
        <f>[10]Novembro!$J$11</f>
        <v>28.8</v>
      </c>
      <c r="I14" s="18">
        <f>[10]Novembro!$J$12</f>
        <v>29.880000000000003</v>
      </c>
      <c r="J14" s="18">
        <f>[10]Novembro!$J$13</f>
        <v>34.56</v>
      </c>
      <c r="K14" s="18">
        <f>[10]Novembro!$J$14</f>
        <v>30.6</v>
      </c>
      <c r="L14" s="18">
        <f>[10]Novembro!$J$15</f>
        <v>54</v>
      </c>
      <c r="M14" s="18">
        <f>[10]Novembro!$J$16</f>
        <v>50.4</v>
      </c>
      <c r="N14" s="18">
        <f>[10]Novembro!$J$17</f>
        <v>56.16</v>
      </c>
      <c r="O14" s="18">
        <f>[10]Novembro!$J$18</f>
        <v>56.519999999999996</v>
      </c>
      <c r="P14" s="18">
        <f>[10]Novembro!$J$19</f>
        <v>46.080000000000005</v>
      </c>
      <c r="Q14" s="18">
        <f>[10]Novembro!$J$20</f>
        <v>40.680000000000007</v>
      </c>
      <c r="R14" s="18">
        <f>[10]Novembro!$J$21</f>
        <v>32.4</v>
      </c>
      <c r="S14" s="18">
        <f>[10]Novembro!$J$22</f>
        <v>48.24</v>
      </c>
      <c r="T14" s="18">
        <f>[10]Novembro!$J$23</f>
        <v>78.12</v>
      </c>
      <c r="U14" s="18">
        <f>[10]Novembro!$J$24</f>
        <v>47.88</v>
      </c>
      <c r="V14" s="18">
        <f>[10]Novembro!$J$25</f>
        <v>42.12</v>
      </c>
      <c r="W14" s="18">
        <f>[10]Novembro!$J$26</f>
        <v>32.4</v>
      </c>
      <c r="X14" s="18">
        <f>[10]Novembro!$J$27</f>
        <v>49.680000000000007</v>
      </c>
      <c r="Y14" s="18">
        <f>[10]Novembro!$J$28</f>
        <v>42.84</v>
      </c>
      <c r="Z14" s="18">
        <f>[10]Novembro!$J$29</f>
        <v>32.04</v>
      </c>
      <c r="AA14" s="18">
        <f>[10]Novembro!$J$30</f>
        <v>38.519999999999996</v>
      </c>
      <c r="AB14" s="18">
        <f>[10]Novembro!$J$31</f>
        <v>26.28</v>
      </c>
      <c r="AC14" s="18">
        <f>[10]Novembro!$J$32</f>
        <v>24.840000000000003</v>
      </c>
      <c r="AD14" s="18">
        <f>[10]Novembro!$J$33</f>
        <v>34.56</v>
      </c>
      <c r="AE14" s="18">
        <f>[10]Novembro!$J$34</f>
        <v>50.04</v>
      </c>
      <c r="AF14" s="36">
        <f>MAX(B14:AE14)</f>
        <v>78.12</v>
      </c>
      <c r="AG14" s="2"/>
    </row>
    <row r="15" spans="1:33" ht="17.100000000000001" customHeight="1" x14ac:dyDescent="0.2">
      <c r="A15" s="16" t="s">
        <v>6</v>
      </c>
      <c r="B15" s="18">
        <f>[11]Novembro!$J$5</f>
        <v>35.64</v>
      </c>
      <c r="C15" s="18">
        <f>[11]Novembro!$J$6</f>
        <v>38.519999999999996</v>
      </c>
      <c r="D15" s="18">
        <f>[11]Novembro!$J$7</f>
        <v>28.44</v>
      </c>
      <c r="E15" s="18">
        <f>[11]Novembro!$J$8</f>
        <v>36.72</v>
      </c>
      <c r="F15" s="18">
        <f>[11]Novembro!$J$9</f>
        <v>25.92</v>
      </c>
      <c r="G15" s="18">
        <f>[11]Novembro!$J$10</f>
        <v>27</v>
      </c>
      <c r="H15" s="18">
        <f>[11]Novembro!$J$11</f>
        <v>24.12</v>
      </c>
      <c r="I15" s="18">
        <f>[11]Novembro!$J$12</f>
        <v>19.8</v>
      </c>
      <c r="J15" s="18">
        <f>[11]Novembro!$J$13</f>
        <v>33.119999999999997</v>
      </c>
      <c r="K15" s="18">
        <f>[11]Novembro!$J$14</f>
        <v>34.200000000000003</v>
      </c>
      <c r="L15" s="18">
        <f>[11]Novembro!$J$15</f>
        <v>50.4</v>
      </c>
      <c r="M15" s="18">
        <f>[11]Novembro!$J$16</f>
        <v>51.84</v>
      </c>
      <c r="N15" s="18">
        <f>[11]Novembro!$J$17</f>
        <v>29.16</v>
      </c>
      <c r="O15" s="18">
        <f>[11]Novembro!$J$18</f>
        <v>21.240000000000002</v>
      </c>
      <c r="P15" s="18">
        <f>[11]Novembro!$J$19</f>
        <v>34.56</v>
      </c>
      <c r="Q15" s="18">
        <f>[11]Novembro!$J$20</f>
        <v>45.36</v>
      </c>
      <c r="R15" s="18">
        <f>[11]Novembro!$J$21</f>
        <v>23.040000000000003</v>
      </c>
      <c r="S15" s="18">
        <f>[11]Novembro!$J$22</f>
        <v>40.680000000000007</v>
      </c>
      <c r="T15" s="18">
        <f>[11]Novembro!$J$23</f>
        <v>37.440000000000005</v>
      </c>
      <c r="U15" s="18">
        <f>[11]Novembro!$J$24</f>
        <v>32.76</v>
      </c>
      <c r="V15" s="18">
        <f>[11]Novembro!$J$25</f>
        <v>41.4</v>
      </c>
      <c r="W15" s="18">
        <f>[11]Novembro!$J$26</f>
        <v>34.200000000000003</v>
      </c>
      <c r="X15" s="18">
        <f>[11]Novembro!$J$27</f>
        <v>34.92</v>
      </c>
      <c r="Y15" s="18">
        <f>[11]Novembro!$J$28</f>
        <v>30.6</v>
      </c>
      <c r="Z15" s="18">
        <f>[11]Novembro!$J$29</f>
        <v>27</v>
      </c>
      <c r="AA15" s="18">
        <f>[11]Novembro!$J$30</f>
        <v>21.6</v>
      </c>
      <c r="AB15" s="18">
        <f>[11]Novembro!$J$31</f>
        <v>28.44</v>
      </c>
      <c r="AC15" s="18">
        <f>[11]Novembro!$J$32</f>
        <v>25.56</v>
      </c>
      <c r="AD15" s="18">
        <f>[11]Novembro!$J$33</f>
        <v>32.76</v>
      </c>
      <c r="AE15" s="18">
        <f>[11]Novembro!$J$34</f>
        <v>27.720000000000002</v>
      </c>
      <c r="AF15" s="36">
        <f t="shared" ref="AF15:AF31" si="2">MAX(B15:AE15)</f>
        <v>51.84</v>
      </c>
      <c r="AG15" s="2"/>
    </row>
    <row r="16" spans="1:33" ht="17.100000000000001" customHeight="1" x14ac:dyDescent="0.2">
      <c r="A16" s="16" t="s">
        <v>7</v>
      </c>
      <c r="B16" s="18">
        <f>[12]Novembro!$J$5</f>
        <v>38.519999999999996</v>
      </c>
      <c r="C16" s="18">
        <f>[12]Novembro!$J$6</f>
        <v>53.28</v>
      </c>
      <c r="D16" s="18">
        <f>[12]Novembro!$J$7</f>
        <v>34.56</v>
      </c>
      <c r="E16" s="18">
        <f>[12]Novembro!$J$8</f>
        <v>41.04</v>
      </c>
      <c r="F16" s="18">
        <f>[12]Novembro!$J$9</f>
        <v>25.92</v>
      </c>
      <c r="G16" s="18">
        <f>[12]Novembro!$J$10</f>
        <v>41.4</v>
      </c>
      <c r="H16" s="18">
        <f>[12]Novembro!$J$11</f>
        <v>40.680000000000007</v>
      </c>
      <c r="I16" s="18">
        <f>[12]Novembro!$J$12</f>
        <v>34.92</v>
      </c>
      <c r="J16" s="18">
        <f>[12]Novembro!$J$13</f>
        <v>77.760000000000005</v>
      </c>
      <c r="K16" s="18">
        <f>[12]Novembro!$J$14</f>
        <v>64.08</v>
      </c>
      <c r="L16" s="18">
        <f>[12]Novembro!$J$15</f>
        <v>74.52</v>
      </c>
      <c r="M16" s="18">
        <f>[12]Novembro!$J$16</f>
        <v>32.76</v>
      </c>
      <c r="N16" s="18">
        <f>[12]Novembro!$J$17</f>
        <v>28.08</v>
      </c>
      <c r="O16" s="18">
        <f>[12]Novembro!$J$18</f>
        <v>36.36</v>
      </c>
      <c r="P16" s="18">
        <f>[12]Novembro!$J$19</f>
        <v>45</v>
      </c>
      <c r="Q16" s="18">
        <f>[12]Novembro!$J$20</f>
        <v>53.64</v>
      </c>
      <c r="R16" s="18">
        <f>[12]Novembro!$J$21</f>
        <v>25.2</v>
      </c>
      <c r="S16" s="18">
        <f>[12]Novembro!$J$22</f>
        <v>51.84</v>
      </c>
      <c r="T16" s="18">
        <f>[12]Novembro!$J$23</f>
        <v>43.56</v>
      </c>
      <c r="U16" s="18">
        <f>[12]Novembro!$J$24</f>
        <v>40.32</v>
      </c>
      <c r="V16" s="18">
        <f>[12]Novembro!$J$25</f>
        <v>37.800000000000004</v>
      </c>
      <c r="W16" s="18">
        <f>[12]Novembro!$J$26</f>
        <v>29.880000000000003</v>
      </c>
      <c r="X16" s="18">
        <f>[12]Novembro!$J$27</f>
        <v>29.880000000000003</v>
      </c>
      <c r="Y16" s="18">
        <f>[12]Novembro!$J$28</f>
        <v>32.76</v>
      </c>
      <c r="Z16" s="18">
        <f>[12]Novembro!$J$29</f>
        <v>30.240000000000002</v>
      </c>
      <c r="AA16" s="18">
        <f>[12]Novembro!$J$30</f>
        <v>32.4</v>
      </c>
      <c r="AB16" s="18">
        <f>[12]Novembro!$J$31</f>
        <v>27.36</v>
      </c>
      <c r="AC16" s="18">
        <f>[12]Novembro!$J$32</f>
        <v>26.64</v>
      </c>
      <c r="AD16" s="18">
        <f>[12]Novembro!$J$33</f>
        <v>48.96</v>
      </c>
      <c r="AE16" s="18">
        <f>[12]Novembro!$J$34</f>
        <v>39.96</v>
      </c>
      <c r="AF16" s="36">
        <f t="shared" si="2"/>
        <v>77.760000000000005</v>
      </c>
      <c r="AG16" s="2"/>
    </row>
    <row r="17" spans="1:33" ht="17.100000000000001" customHeight="1" x14ac:dyDescent="0.2">
      <c r="A17" s="16" t="s">
        <v>8</v>
      </c>
      <c r="B17" s="18">
        <f>[13]Novembro!$J$5</f>
        <v>45.36</v>
      </c>
      <c r="C17" s="18">
        <f>[13]Novembro!$J$6</f>
        <v>38.519999999999996</v>
      </c>
      <c r="D17" s="18">
        <f>[13]Novembro!$J$7</f>
        <v>33.119999999999997</v>
      </c>
      <c r="E17" s="18">
        <f>[13]Novembro!$J$8</f>
        <v>43.2</v>
      </c>
      <c r="F17" s="18">
        <f>[13]Novembro!$J$9</f>
        <v>33.480000000000004</v>
      </c>
      <c r="G17" s="18">
        <f>[13]Novembro!$J$10</f>
        <v>39.96</v>
      </c>
      <c r="H17" s="18">
        <f>[13]Novembro!$J$11</f>
        <v>45.36</v>
      </c>
      <c r="I17" s="18">
        <f>[13]Novembro!$J$12</f>
        <v>39.6</v>
      </c>
      <c r="J17" s="18">
        <f>[13]Novembro!$J$13</f>
        <v>37.800000000000004</v>
      </c>
      <c r="K17" s="18">
        <f>[13]Novembro!$J$14</f>
        <v>55.440000000000005</v>
      </c>
      <c r="L17" s="18">
        <f>[13]Novembro!$J$15</f>
        <v>69.48</v>
      </c>
      <c r="M17" s="18">
        <f>[13]Novembro!$J$16</f>
        <v>38.519999999999996</v>
      </c>
      <c r="N17" s="18">
        <f>[13]Novembro!$J$17</f>
        <v>33.840000000000003</v>
      </c>
      <c r="O17" s="18">
        <f>[13]Novembro!$J$18</f>
        <v>45</v>
      </c>
      <c r="P17" s="18">
        <f>[13]Novembro!$J$19</f>
        <v>41.76</v>
      </c>
      <c r="Q17" s="18">
        <f>[13]Novembro!$J$20</f>
        <v>80.64</v>
      </c>
      <c r="R17" s="18">
        <f>[13]Novembro!$J$21</f>
        <v>41.04</v>
      </c>
      <c r="S17" s="18">
        <f>[13]Novembro!$J$22</f>
        <v>42.480000000000004</v>
      </c>
      <c r="T17" s="18">
        <f>[13]Novembro!$J$23</f>
        <v>40.680000000000007</v>
      </c>
      <c r="U17" s="18">
        <f>[13]Novembro!$J$24</f>
        <v>39.96</v>
      </c>
      <c r="V17" s="18">
        <f>[13]Novembro!$J$25</f>
        <v>48.96</v>
      </c>
      <c r="W17" s="18">
        <f>[13]Novembro!$J$26</f>
        <v>34.200000000000003</v>
      </c>
      <c r="X17" s="18">
        <f>[13]Novembro!$J$27</f>
        <v>39.6</v>
      </c>
      <c r="Y17" s="18">
        <f>[13]Novembro!$J$28</f>
        <v>38.880000000000003</v>
      </c>
      <c r="Z17" s="18">
        <f>[13]Novembro!$J$29</f>
        <v>33.480000000000004</v>
      </c>
      <c r="AA17" s="18">
        <f>[13]Novembro!$J$30</f>
        <v>29.52</v>
      </c>
      <c r="AB17" s="18">
        <f>[13]Novembro!$J$31</f>
        <v>30.6</v>
      </c>
      <c r="AC17" s="18">
        <f>[13]Novembro!$J$32</f>
        <v>22.68</v>
      </c>
      <c r="AD17" s="18">
        <f>[13]Novembro!$J$33</f>
        <v>64.08</v>
      </c>
      <c r="AE17" s="18">
        <f>[13]Novembro!$J$34</f>
        <v>42.84</v>
      </c>
      <c r="AF17" s="36">
        <f t="shared" si="2"/>
        <v>80.64</v>
      </c>
      <c r="AG17" s="2"/>
    </row>
    <row r="18" spans="1:33" ht="17.100000000000001" customHeight="1" x14ac:dyDescent="0.2">
      <c r="A18" s="16" t="s">
        <v>9</v>
      </c>
      <c r="B18" s="18">
        <f>[14]Novembro!$J$5</f>
        <v>42.12</v>
      </c>
      <c r="C18" s="18">
        <f>[14]Novembro!$J$6</f>
        <v>41.4</v>
      </c>
      <c r="D18" s="18">
        <f>[14]Novembro!$J$7</f>
        <v>42.480000000000004</v>
      </c>
      <c r="E18" s="18">
        <f>[14]Novembro!$J$8</f>
        <v>35.64</v>
      </c>
      <c r="F18" s="18">
        <f>[14]Novembro!$J$9</f>
        <v>43.92</v>
      </c>
      <c r="G18" s="18">
        <f>[14]Novembro!$J$10</f>
        <v>39.24</v>
      </c>
      <c r="H18" s="18">
        <f>[14]Novembro!$J$11</f>
        <v>38.880000000000003</v>
      </c>
      <c r="I18" s="18">
        <f>[14]Novembro!$J$12</f>
        <v>35.28</v>
      </c>
      <c r="J18" s="18">
        <f>[14]Novembro!$J$13</f>
        <v>34.92</v>
      </c>
      <c r="K18" s="18">
        <f>[14]Novembro!$J$14</f>
        <v>48.96</v>
      </c>
      <c r="L18" s="18">
        <f>[14]Novembro!$J$15</f>
        <v>62.639999999999993</v>
      </c>
      <c r="M18" s="18">
        <f>[14]Novembro!$J$16</f>
        <v>39.96</v>
      </c>
      <c r="N18" s="18">
        <f>[14]Novembro!$J$17</f>
        <v>33.480000000000004</v>
      </c>
      <c r="O18" s="18">
        <f>[14]Novembro!$J$18</f>
        <v>45.36</v>
      </c>
      <c r="P18" s="18">
        <f>[14]Novembro!$J$19</f>
        <v>42.12</v>
      </c>
      <c r="Q18" s="18">
        <f>[14]Novembro!$J$20</f>
        <v>43.2</v>
      </c>
      <c r="R18" s="18">
        <f>[14]Novembro!$J$21</f>
        <v>45.72</v>
      </c>
      <c r="S18" s="18">
        <f>[14]Novembro!$J$22</f>
        <v>34.200000000000003</v>
      </c>
      <c r="T18" s="18">
        <f>[14]Novembro!$J$23</f>
        <v>75.239999999999995</v>
      </c>
      <c r="U18" s="18">
        <f>[14]Novembro!$J$24</f>
        <v>45</v>
      </c>
      <c r="V18" s="18">
        <f>[14]Novembro!$J$25</f>
        <v>56.88</v>
      </c>
      <c r="W18" s="18">
        <f>[14]Novembro!$J$26</f>
        <v>35.64</v>
      </c>
      <c r="X18" s="18">
        <f>[14]Novembro!$J$27</f>
        <v>44.64</v>
      </c>
      <c r="Y18" s="18">
        <f>[14]Novembro!$J$28</f>
        <v>34.92</v>
      </c>
      <c r="Z18" s="18">
        <f>[14]Novembro!$J$29</f>
        <v>25.2</v>
      </c>
      <c r="AA18" s="18">
        <f>[14]Novembro!$J$30</f>
        <v>34.200000000000003</v>
      </c>
      <c r="AB18" s="18">
        <f>[14]Novembro!$J$31</f>
        <v>23.040000000000003</v>
      </c>
      <c r="AC18" s="18">
        <f>[14]Novembro!$J$32</f>
        <v>23.040000000000003</v>
      </c>
      <c r="AD18" s="18">
        <f>[14]Novembro!$J$33</f>
        <v>54.36</v>
      </c>
      <c r="AE18" s="18">
        <f>[14]Novembro!$J$34</f>
        <v>50.04</v>
      </c>
      <c r="AF18" s="36">
        <f t="shared" si="2"/>
        <v>75.239999999999995</v>
      </c>
      <c r="AG18" s="2"/>
    </row>
    <row r="19" spans="1:33" ht="17.100000000000001" customHeight="1" x14ac:dyDescent="0.2">
      <c r="A19" s="16" t="s">
        <v>49</v>
      </c>
      <c r="B19" s="18">
        <f>[15]Novembro!$J$5</f>
        <v>75.239999999999995</v>
      </c>
      <c r="C19" s="18">
        <f>[15]Novembro!$J$6</f>
        <v>47.519999999999996</v>
      </c>
      <c r="D19" s="18">
        <f>[15]Novembro!$J$7</f>
        <v>30.240000000000002</v>
      </c>
      <c r="E19" s="18">
        <f>[15]Novembro!$J$8</f>
        <v>25.2</v>
      </c>
      <c r="F19" s="18">
        <f>[15]Novembro!$J$9</f>
        <v>22.32</v>
      </c>
      <c r="G19" s="18">
        <f>[15]Novembro!$J$10</f>
        <v>30.240000000000002</v>
      </c>
      <c r="H19" s="18">
        <f>[15]Novembro!$J$11</f>
        <v>33.119999999999997</v>
      </c>
      <c r="I19" s="18">
        <f>[15]Novembro!$J$12</f>
        <v>29.52</v>
      </c>
      <c r="J19" s="18">
        <f>[15]Novembro!$J$13</f>
        <v>44.28</v>
      </c>
      <c r="K19" s="18">
        <f>[15]Novembro!$J$14</f>
        <v>47.88</v>
      </c>
      <c r="L19" s="18">
        <f>[15]Novembro!$J$15</f>
        <v>53.64</v>
      </c>
      <c r="M19" s="18">
        <f>[15]Novembro!$J$16</f>
        <v>28.44</v>
      </c>
      <c r="N19" s="18">
        <f>[15]Novembro!$J$17</f>
        <v>26.28</v>
      </c>
      <c r="O19" s="18">
        <f>[15]Novembro!$J$18</f>
        <v>26.28</v>
      </c>
      <c r="P19" s="18">
        <f>[15]Novembro!$J$19</f>
        <v>38.880000000000003</v>
      </c>
      <c r="Q19" s="18">
        <f>[15]Novembro!$J$20</f>
        <v>49.680000000000007</v>
      </c>
      <c r="R19" s="18">
        <f>[15]Novembro!$J$21</f>
        <v>25.2</v>
      </c>
      <c r="S19" s="18">
        <f>[15]Novembro!$J$22</f>
        <v>36.72</v>
      </c>
      <c r="T19" s="18">
        <f>[15]Novembro!$J$23</f>
        <v>42.480000000000004</v>
      </c>
      <c r="U19" s="18">
        <f>[15]Novembro!$J$24</f>
        <v>42.480000000000004</v>
      </c>
      <c r="V19" s="18">
        <f>[15]Novembro!$J$25</f>
        <v>34.200000000000003</v>
      </c>
      <c r="W19" s="18">
        <f>[15]Novembro!$J$26</f>
        <v>25.56</v>
      </c>
      <c r="X19" s="18">
        <f>[15]Novembro!$J$27</f>
        <v>25.92</v>
      </c>
      <c r="Y19" s="18">
        <f>[15]Novembro!$J$28</f>
        <v>23.759999999999998</v>
      </c>
      <c r="Z19" s="18">
        <f>[15]Novembro!$J$29</f>
        <v>27</v>
      </c>
      <c r="AA19" s="18">
        <f>[15]Novembro!$J$30</f>
        <v>24.840000000000003</v>
      </c>
      <c r="AB19" s="18">
        <f>[15]Novembro!$J$31</f>
        <v>26.28</v>
      </c>
      <c r="AC19" s="18">
        <f>[15]Novembro!$J$32</f>
        <v>24.12</v>
      </c>
      <c r="AD19" s="18">
        <f>[15]Novembro!$J$33</f>
        <v>43.2</v>
      </c>
      <c r="AE19" s="18">
        <f>[15]Novembro!$J$34</f>
        <v>30.96</v>
      </c>
      <c r="AF19" s="36">
        <f t="shared" si="2"/>
        <v>75.239999999999995</v>
      </c>
      <c r="AG19" s="2"/>
    </row>
    <row r="20" spans="1:33" ht="17.100000000000001" customHeight="1" x14ac:dyDescent="0.2">
      <c r="A20" s="16" t="s">
        <v>10</v>
      </c>
      <c r="B20" s="18">
        <f>[16]Novembro!$J$5</f>
        <v>41.76</v>
      </c>
      <c r="C20" s="18">
        <f>[16]Novembro!$J$6</f>
        <v>36.36</v>
      </c>
      <c r="D20" s="18">
        <f>[16]Novembro!$J$7</f>
        <v>29.52</v>
      </c>
      <c r="E20" s="18">
        <f>[16]Novembro!$J$8</f>
        <v>29.52</v>
      </c>
      <c r="F20" s="18">
        <f>[16]Novembro!$J$9</f>
        <v>27.36</v>
      </c>
      <c r="G20" s="18">
        <f>[16]Novembro!$J$10</f>
        <v>37.800000000000004</v>
      </c>
      <c r="H20" s="18">
        <f>[16]Novembro!$J$11</f>
        <v>41.04</v>
      </c>
      <c r="I20" s="18">
        <f>[16]Novembro!$J$12</f>
        <v>38.519999999999996</v>
      </c>
      <c r="J20" s="18">
        <f>[16]Novembro!$J$13</f>
        <v>37.080000000000005</v>
      </c>
      <c r="K20" s="18">
        <f>[16]Novembro!$J$14</f>
        <v>50.04</v>
      </c>
      <c r="L20" s="18">
        <f>[16]Novembro!$J$15</f>
        <v>60.12</v>
      </c>
      <c r="M20" s="18">
        <f>[16]Novembro!$J$16</f>
        <v>30.240000000000002</v>
      </c>
      <c r="N20" s="18">
        <f>[16]Novembro!$J$17</f>
        <v>31.680000000000003</v>
      </c>
      <c r="O20" s="18">
        <f>[16]Novembro!$J$18</f>
        <v>41.04</v>
      </c>
      <c r="P20" s="18">
        <f>[16]Novembro!$J$19</f>
        <v>43.2</v>
      </c>
      <c r="Q20" s="18">
        <f>[16]Novembro!$J$20</f>
        <v>38.880000000000003</v>
      </c>
      <c r="R20" s="18">
        <f>[16]Novembro!$J$21</f>
        <v>31.680000000000003</v>
      </c>
      <c r="S20" s="18">
        <f>[16]Novembro!$J$22</f>
        <v>50.4</v>
      </c>
      <c r="T20" s="18">
        <f>[16]Novembro!$J$23</f>
        <v>35.28</v>
      </c>
      <c r="U20" s="18">
        <f>[16]Novembro!$J$24</f>
        <v>32.76</v>
      </c>
      <c r="V20" s="18">
        <f>[16]Novembro!$J$25</f>
        <v>36.36</v>
      </c>
      <c r="W20" s="18">
        <f>[16]Novembro!$J$26</f>
        <v>25.2</v>
      </c>
      <c r="X20" s="18">
        <f>[16]Novembro!$J$27</f>
        <v>39.96</v>
      </c>
      <c r="Y20" s="18">
        <f>[16]Novembro!$J$28</f>
        <v>33.119999999999997</v>
      </c>
      <c r="Z20" s="18">
        <f>[16]Novembro!$J$29</f>
        <v>28.8</v>
      </c>
      <c r="AA20" s="18">
        <f>[16]Novembro!$J$30</f>
        <v>30.96</v>
      </c>
      <c r="AB20" s="18">
        <f>[16]Novembro!$J$31</f>
        <v>27.720000000000002</v>
      </c>
      <c r="AC20" s="18">
        <f>[16]Novembro!$J$32</f>
        <v>20.88</v>
      </c>
      <c r="AD20" s="18">
        <f>[16]Novembro!$J$33</f>
        <v>47.519999999999996</v>
      </c>
      <c r="AE20" s="18">
        <f>[16]Novembro!$J$34</f>
        <v>39.24</v>
      </c>
      <c r="AF20" s="36">
        <f t="shared" si="2"/>
        <v>60.12</v>
      </c>
      <c r="AG20" s="2"/>
    </row>
    <row r="21" spans="1:33" ht="17.100000000000001" customHeight="1" x14ac:dyDescent="0.2">
      <c r="A21" s="16" t="s">
        <v>11</v>
      </c>
      <c r="B21" s="18">
        <f>[17]Novembro!$J$5</f>
        <v>53.28</v>
      </c>
      <c r="C21" s="18">
        <f>[17]Novembro!$J$6</f>
        <v>49.32</v>
      </c>
      <c r="D21" s="18">
        <f>[17]Novembro!$J$7</f>
        <v>34.56</v>
      </c>
      <c r="E21" s="18">
        <f>[17]Novembro!$J$8</f>
        <v>28.8</v>
      </c>
      <c r="F21" s="18">
        <f>[17]Novembro!$J$9</f>
        <v>28.8</v>
      </c>
      <c r="G21" s="18">
        <f>[17]Novembro!$J$10</f>
        <v>31.319999999999997</v>
      </c>
      <c r="H21" s="18">
        <f>[17]Novembro!$J$11</f>
        <v>31.319999999999997</v>
      </c>
      <c r="I21" s="18">
        <f>[17]Novembro!$J$12</f>
        <v>21.6</v>
      </c>
      <c r="J21" s="18">
        <f>[17]Novembro!$J$13</f>
        <v>34.56</v>
      </c>
      <c r="K21" s="18">
        <f>[17]Novembro!$J$14</f>
        <v>49.32</v>
      </c>
      <c r="L21" s="18">
        <f>[17]Novembro!$J$15</f>
        <v>64.08</v>
      </c>
      <c r="M21" s="18">
        <f>[17]Novembro!$J$16</f>
        <v>29.52</v>
      </c>
      <c r="N21" s="18">
        <f>[17]Novembro!$J$17</f>
        <v>23.400000000000002</v>
      </c>
      <c r="O21" s="18">
        <f>[17]Novembro!$J$18</f>
        <v>30.240000000000002</v>
      </c>
      <c r="P21" s="18">
        <f>[17]Novembro!$J$19</f>
        <v>37.440000000000005</v>
      </c>
      <c r="Q21" s="18">
        <f>[17]Novembro!$J$20</f>
        <v>44.28</v>
      </c>
      <c r="R21" s="18">
        <f>[17]Novembro!$J$21</f>
        <v>25.2</v>
      </c>
      <c r="S21" s="18">
        <f>[17]Novembro!$J$22</f>
        <v>47.88</v>
      </c>
      <c r="T21" s="18">
        <f>[17]Novembro!$J$23</f>
        <v>27.720000000000002</v>
      </c>
      <c r="U21" s="18">
        <f>[17]Novembro!$J$24</f>
        <v>39.96</v>
      </c>
      <c r="V21" s="18">
        <f>[17]Novembro!$J$25</f>
        <v>41.76</v>
      </c>
      <c r="W21" s="18">
        <f>[17]Novembro!$J$26</f>
        <v>25.2</v>
      </c>
      <c r="X21" s="18">
        <f>[17]Novembro!$J$27</f>
        <v>24.12</v>
      </c>
      <c r="Y21" s="18">
        <f>[17]Novembro!$J$28</f>
        <v>23.400000000000002</v>
      </c>
      <c r="Z21" s="18">
        <f>[17]Novembro!$J$29</f>
        <v>17.28</v>
      </c>
      <c r="AA21" s="18">
        <f>[17]Novembro!$J$30</f>
        <v>28.8</v>
      </c>
      <c r="AB21" s="18">
        <f>[17]Novembro!$J$31</f>
        <v>24.12</v>
      </c>
      <c r="AC21" s="18">
        <f>[17]Novembro!$J$32</f>
        <v>33.480000000000004</v>
      </c>
      <c r="AD21" s="18">
        <f>[17]Novembro!$J$33</f>
        <v>47.88</v>
      </c>
      <c r="AE21" s="18">
        <f>[17]Novembro!$J$34</f>
        <v>41.76</v>
      </c>
      <c r="AF21" s="36">
        <f t="shared" si="2"/>
        <v>64.08</v>
      </c>
      <c r="AG21" s="2"/>
    </row>
    <row r="22" spans="1:33" ht="17.100000000000001" customHeight="1" x14ac:dyDescent="0.2">
      <c r="A22" s="16" t="s">
        <v>12</v>
      </c>
      <c r="B22" s="18">
        <f>[18]Novembro!$J$5</f>
        <v>51.12</v>
      </c>
      <c r="C22" s="18">
        <f>[18]Novembro!$J$6</f>
        <v>37.080000000000005</v>
      </c>
      <c r="D22" s="18">
        <f>[18]Novembro!$J$7</f>
        <v>23.400000000000002</v>
      </c>
      <c r="E22" s="18">
        <f>[18]Novembro!$J$8</f>
        <v>27.36</v>
      </c>
      <c r="F22" s="18">
        <f>[18]Novembro!$J$9</f>
        <v>25.2</v>
      </c>
      <c r="G22" s="18">
        <f>[18]Novembro!$J$10</f>
        <v>24.840000000000003</v>
      </c>
      <c r="H22" s="18">
        <f>[18]Novembro!$J$11</f>
        <v>23.759999999999998</v>
      </c>
      <c r="I22" s="18">
        <f>[18]Novembro!$J$12</f>
        <v>33.119999999999997</v>
      </c>
      <c r="J22" s="18">
        <f>[18]Novembro!$J$13</f>
        <v>39.6</v>
      </c>
      <c r="K22" s="18">
        <f>[18]Novembro!$J$14</f>
        <v>46.800000000000004</v>
      </c>
      <c r="L22" s="18">
        <f>[18]Novembro!$J$15</f>
        <v>41.4</v>
      </c>
      <c r="M22" s="18">
        <f>[18]Novembro!$J$16</f>
        <v>29.16</v>
      </c>
      <c r="N22" s="18">
        <f>[18]Novembro!$J$17</f>
        <v>23.400000000000002</v>
      </c>
      <c r="O22" s="18">
        <f>[18]Novembro!$J$18</f>
        <v>27.36</v>
      </c>
      <c r="P22" s="18">
        <f>[18]Novembro!$J$19</f>
        <v>50.76</v>
      </c>
      <c r="Q22" s="18">
        <f>[18]Novembro!$J$20</f>
        <v>36</v>
      </c>
      <c r="R22" s="18">
        <f>[18]Novembro!$J$21</f>
        <v>20.16</v>
      </c>
      <c r="S22" s="18">
        <f>[18]Novembro!$J$22</f>
        <v>29.880000000000003</v>
      </c>
      <c r="T22" s="18">
        <f>[18]Novembro!$J$23</f>
        <v>37.800000000000004</v>
      </c>
      <c r="U22" s="18">
        <f>[18]Novembro!$J$24</f>
        <v>26.28</v>
      </c>
      <c r="V22" s="18">
        <f>[18]Novembro!$J$25</f>
        <v>28.44</v>
      </c>
      <c r="W22" s="18">
        <f>[18]Novembro!$J$26</f>
        <v>15.120000000000001</v>
      </c>
      <c r="X22" s="18">
        <f>[18]Novembro!$J$27</f>
        <v>24.840000000000003</v>
      </c>
      <c r="Y22" s="18">
        <f>[18]Novembro!$J$28</f>
        <v>32.4</v>
      </c>
      <c r="Z22" s="18">
        <f>[18]Novembro!$J$29</f>
        <v>20.16</v>
      </c>
      <c r="AA22" s="18">
        <f>[18]Novembro!$J$30</f>
        <v>21.6</v>
      </c>
      <c r="AB22" s="18">
        <f>[18]Novembro!$J$31</f>
        <v>23.759999999999998</v>
      </c>
      <c r="AC22" s="18">
        <f>[18]Novembro!$J$32</f>
        <v>31.319999999999997</v>
      </c>
      <c r="AD22" s="18">
        <f>[18]Novembro!$J$33</f>
        <v>47.88</v>
      </c>
      <c r="AE22" s="18">
        <f>[18]Novembro!$J$34</f>
        <v>41.76</v>
      </c>
      <c r="AF22" s="36">
        <f t="shared" si="2"/>
        <v>51.12</v>
      </c>
      <c r="AG22" s="2"/>
    </row>
    <row r="23" spans="1:33" ht="17.100000000000001" customHeight="1" x14ac:dyDescent="0.2">
      <c r="A23" s="16" t="s">
        <v>13</v>
      </c>
      <c r="B23" s="18">
        <f>[19]Novembro!$J$5</f>
        <v>63</v>
      </c>
      <c r="C23" s="18">
        <f>[19]Novembro!$J$6</f>
        <v>37.440000000000005</v>
      </c>
      <c r="D23" s="18">
        <f>[19]Novembro!$J$7</f>
        <v>53.28</v>
      </c>
      <c r="E23" s="18">
        <f>[19]Novembro!$J$8</f>
        <v>35.28</v>
      </c>
      <c r="F23" s="18">
        <f>[19]Novembro!$J$9</f>
        <v>29.52</v>
      </c>
      <c r="G23" s="18">
        <f>[19]Novembro!$J$10</f>
        <v>32.04</v>
      </c>
      <c r="H23" s="18">
        <f>[19]Novembro!$J$11</f>
        <v>33.840000000000003</v>
      </c>
      <c r="I23" s="18">
        <f>[19]Novembro!$J$12</f>
        <v>34.200000000000003</v>
      </c>
      <c r="J23" s="18">
        <f>[19]Novembro!$J$13</f>
        <v>51.480000000000004</v>
      </c>
      <c r="K23" s="18">
        <f>[19]Novembro!$J$14</f>
        <v>51.12</v>
      </c>
      <c r="L23" s="18">
        <f>[19]Novembro!$J$15</f>
        <v>48.24</v>
      </c>
      <c r="M23" s="18">
        <f>[19]Novembro!$J$16</f>
        <v>40.32</v>
      </c>
      <c r="N23" s="18">
        <f>[19]Novembro!$J$17</f>
        <v>19.440000000000001</v>
      </c>
      <c r="O23" s="18">
        <f>[19]Novembro!$J$18</f>
        <v>37.800000000000004</v>
      </c>
      <c r="P23" s="18">
        <f>[19]Novembro!$J$19</f>
        <v>49.680000000000007</v>
      </c>
      <c r="Q23" s="18">
        <f>[19]Novembro!$J$20</f>
        <v>41.76</v>
      </c>
      <c r="R23" s="18">
        <f>[19]Novembro!$J$21</f>
        <v>30.6</v>
      </c>
      <c r="S23" s="18">
        <f>[19]Novembro!$J$22</f>
        <v>34.56</v>
      </c>
      <c r="T23" s="18">
        <f>[19]Novembro!$J$23</f>
        <v>45.36</v>
      </c>
      <c r="U23" s="18">
        <f>[19]Novembro!$J$24</f>
        <v>33.840000000000003</v>
      </c>
      <c r="V23" s="18">
        <f>[19]Novembro!$J$25</f>
        <v>31.319999999999997</v>
      </c>
      <c r="W23" s="18">
        <f>[19]Novembro!$J$26</f>
        <v>24.840000000000003</v>
      </c>
      <c r="X23" s="18">
        <f>[19]Novembro!$J$27</f>
        <v>25.92</v>
      </c>
      <c r="Y23" s="18" t="str">
        <f>[19]Novembro!$J$28</f>
        <v>*</v>
      </c>
      <c r="Z23" s="18">
        <f>[19]Novembro!$J$29</f>
        <v>30.6</v>
      </c>
      <c r="AA23" s="18">
        <f>[19]Novembro!$J$30</f>
        <v>29.880000000000003</v>
      </c>
      <c r="AB23" s="18">
        <f>[19]Novembro!$J$31</f>
        <v>45.72</v>
      </c>
      <c r="AC23" s="18">
        <f>[19]Novembro!$J$32</f>
        <v>22.68</v>
      </c>
      <c r="AD23" s="18">
        <f>[19]Novembro!$J$33</f>
        <v>52.56</v>
      </c>
      <c r="AE23" s="18">
        <f>[19]Novembro!$J$34</f>
        <v>69.84</v>
      </c>
      <c r="AF23" s="36">
        <f t="shared" si="2"/>
        <v>69.84</v>
      </c>
      <c r="AG23" s="2"/>
    </row>
    <row r="24" spans="1:33" ht="17.100000000000001" customHeight="1" x14ac:dyDescent="0.2">
      <c r="A24" s="16" t="s">
        <v>14</v>
      </c>
      <c r="B24" s="18">
        <f>[20]Novembro!$J$5</f>
        <v>29.880000000000003</v>
      </c>
      <c r="C24" s="18">
        <f>[20]Novembro!$J$6</f>
        <v>30.240000000000002</v>
      </c>
      <c r="D24" s="18">
        <f>[20]Novembro!$J$7</f>
        <v>32.04</v>
      </c>
      <c r="E24" s="18">
        <f>[20]Novembro!$J$8</f>
        <v>35.64</v>
      </c>
      <c r="F24" s="18">
        <f>[20]Novembro!$J$9</f>
        <v>37.800000000000004</v>
      </c>
      <c r="G24" s="18">
        <f>[20]Novembro!$J$10</f>
        <v>30.96</v>
      </c>
      <c r="H24" s="18">
        <f>[20]Novembro!$J$11</f>
        <v>34.56</v>
      </c>
      <c r="I24" s="18">
        <f>[20]Novembro!$J$12</f>
        <v>23.040000000000003</v>
      </c>
      <c r="J24" s="18">
        <f>[20]Novembro!$J$13</f>
        <v>31.680000000000003</v>
      </c>
      <c r="K24" s="18">
        <f>[20]Novembro!$J$14</f>
        <v>29.52</v>
      </c>
      <c r="L24" s="18">
        <f>[20]Novembro!$J$15</f>
        <v>48.24</v>
      </c>
      <c r="M24" s="18">
        <f>[20]Novembro!$J$16</f>
        <v>50.76</v>
      </c>
      <c r="N24" s="18">
        <f>[20]Novembro!$J$17</f>
        <v>29.16</v>
      </c>
      <c r="O24" s="18">
        <f>[20]Novembro!$J$18</f>
        <v>40.680000000000007</v>
      </c>
      <c r="P24" s="18">
        <f>[20]Novembro!$J$19</f>
        <v>43.2</v>
      </c>
      <c r="Q24" s="18">
        <f>[20]Novembro!$J$20</f>
        <v>46.800000000000004</v>
      </c>
      <c r="R24" s="18">
        <f>[20]Novembro!$J$21</f>
        <v>33.840000000000003</v>
      </c>
      <c r="S24" s="18">
        <f>[20]Novembro!$J$22</f>
        <v>61.92</v>
      </c>
      <c r="T24" s="18">
        <f>[20]Novembro!$J$23</f>
        <v>34.92</v>
      </c>
      <c r="U24" s="18">
        <f>[20]Novembro!$J$24</f>
        <v>84.600000000000009</v>
      </c>
      <c r="V24" s="18">
        <f>[20]Novembro!$J$25</f>
        <v>45.72</v>
      </c>
      <c r="W24" s="18">
        <f>[20]Novembro!$J$26</f>
        <v>54.36</v>
      </c>
      <c r="X24" s="18">
        <f>[20]Novembro!$J$27</f>
        <v>33.480000000000004</v>
      </c>
      <c r="Y24" s="18">
        <f>[20]Novembro!$J$28</f>
        <v>35.64</v>
      </c>
      <c r="Z24" s="18">
        <f>[20]Novembro!$J$29</f>
        <v>22.68</v>
      </c>
      <c r="AA24" s="18">
        <f>[20]Novembro!$J$30</f>
        <v>28.08</v>
      </c>
      <c r="AB24" s="18">
        <f>[20]Novembro!$J$31</f>
        <v>39.24</v>
      </c>
      <c r="AC24" s="18">
        <f>[20]Novembro!$J$32</f>
        <v>21.6</v>
      </c>
      <c r="AD24" s="18">
        <f>[20]Novembro!$J$33</f>
        <v>47.16</v>
      </c>
      <c r="AE24" s="18">
        <f>[20]Novembro!$J$34</f>
        <v>50.4</v>
      </c>
      <c r="AF24" s="36">
        <f t="shared" si="2"/>
        <v>84.600000000000009</v>
      </c>
      <c r="AG24" s="2"/>
    </row>
    <row r="25" spans="1:33" ht="17.100000000000001" customHeight="1" x14ac:dyDescent="0.2">
      <c r="A25" s="16" t="s">
        <v>15</v>
      </c>
      <c r="B25" s="18">
        <f>[21]Novembro!$J$5</f>
        <v>52.56</v>
      </c>
      <c r="C25" s="18">
        <f>[21]Novembro!$J$6</f>
        <v>44.28</v>
      </c>
      <c r="D25" s="18">
        <f>[21]Novembro!$J$7</f>
        <v>32.04</v>
      </c>
      <c r="E25" s="18">
        <f>[21]Novembro!$J$8</f>
        <v>29.52</v>
      </c>
      <c r="F25" s="18">
        <f>[21]Novembro!$J$9</f>
        <v>25.92</v>
      </c>
      <c r="G25" s="18">
        <f>[21]Novembro!$J$10</f>
        <v>45.36</v>
      </c>
      <c r="H25" s="18">
        <f>[21]Novembro!$J$11</f>
        <v>47.519999999999996</v>
      </c>
      <c r="I25" s="18">
        <f>[21]Novembro!$J$12</f>
        <v>37.440000000000005</v>
      </c>
      <c r="J25" s="18">
        <f>[21]Novembro!$J$13</f>
        <v>41.04</v>
      </c>
      <c r="K25" s="18">
        <f>[21]Novembro!$J$14</f>
        <v>51.12</v>
      </c>
      <c r="L25" s="18">
        <f>[21]Novembro!$J$15</f>
        <v>70.92</v>
      </c>
      <c r="M25" s="18">
        <f>[21]Novembro!$J$16</f>
        <v>30.240000000000002</v>
      </c>
      <c r="N25" s="18">
        <f>[21]Novembro!$J$17</f>
        <v>28.44</v>
      </c>
      <c r="O25" s="18">
        <f>[21]Novembro!$J$18</f>
        <v>50.04</v>
      </c>
      <c r="P25" s="18">
        <f>[21]Novembro!$J$19</f>
        <v>50.04</v>
      </c>
      <c r="Q25" s="18">
        <f>[21]Novembro!$J$20</f>
        <v>56.519999999999996</v>
      </c>
      <c r="R25" s="18">
        <f>[21]Novembro!$J$21</f>
        <v>28.08</v>
      </c>
      <c r="S25" s="18">
        <f>[21]Novembro!$J$22</f>
        <v>39.6</v>
      </c>
      <c r="T25" s="18">
        <f>[21]Novembro!$J$23</f>
        <v>43.2</v>
      </c>
      <c r="U25" s="18">
        <f>[21]Novembro!$J$24</f>
        <v>45.72</v>
      </c>
      <c r="V25" s="18">
        <f>[21]Novembro!$J$25</f>
        <v>37.800000000000004</v>
      </c>
      <c r="W25" s="18">
        <f>[21]Novembro!$J$26</f>
        <v>28.8</v>
      </c>
      <c r="X25" s="18">
        <f>[21]Novembro!$J$27</f>
        <v>41.76</v>
      </c>
      <c r="Y25" s="18">
        <f>[21]Novembro!$J$28</f>
        <v>45</v>
      </c>
      <c r="Z25" s="18">
        <f>[21]Novembro!$J$29</f>
        <v>30.96</v>
      </c>
      <c r="AA25" s="18">
        <f>[21]Novembro!$J$30</f>
        <v>30.240000000000002</v>
      </c>
      <c r="AB25" s="18">
        <f>[21]Novembro!$J$31</f>
        <v>31.680000000000003</v>
      </c>
      <c r="AC25" s="18">
        <f>[21]Novembro!$J$32</f>
        <v>50.76</v>
      </c>
      <c r="AD25" s="18">
        <f>[21]Novembro!$J$33</f>
        <v>64.8</v>
      </c>
      <c r="AE25" s="18">
        <f>[21]Novembro!$J$34</f>
        <v>42.12</v>
      </c>
      <c r="AF25" s="36">
        <f t="shared" si="2"/>
        <v>70.92</v>
      </c>
      <c r="AG25" s="2"/>
    </row>
    <row r="26" spans="1:33" ht="17.100000000000001" customHeight="1" x14ac:dyDescent="0.2">
      <c r="A26" s="16" t="s">
        <v>16</v>
      </c>
      <c r="B26" s="18">
        <f>[22]Novembro!$J$5</f>
        <v>37.800000000000004</v>
      </c>
      <c r="C26" s="18">
        <f>[22]Novembro!$J$6</f>
        <v>39.96</v>
      </c>
      <c r="D26" s="18">
        <f>[22]Novembro!$J$7</f>
        <v>28.44</v>
      </c>
      <c r="E26" s="18">
        <f>[22]Novembro!$J$8</f>
        <v>37.080000000000005</v>
      </c>
      <c r="F26" s="18">
        <f>[22]Novembro!$J$9</f>
        <v>27.720000000000002</v>
      </c>
      <c r="G26" s="18">
        <f>[22]Novembro!$J$10</f>
        <v>19.079999999999998</v>
      </c>
      <c r="H26" s="18">
        <f>[22]Novembro!$J$11</f>
        <v>28.44</v>
      </c>
      <c r="I26" s="18">
        <f>[22]Novembro!$J$12</f>
        <v>33.840000000000003</v>
      </c>
      <c r="J26" s="18">
        <f>[22]Novembro!$J$13</f>
        <v>45.36</v>
      </c>
      <c r="K26" s="18">
        <f>[22]Novembro!$J$14</f>
        <v>47.16</v>
      </c>
      <c r="L26" s="18">
        <f>[22]Novembro!$J$15</f>
        <v>42.480000000000004</v>
      </c>
      <c r="M26" s="18">
        <f>[22]Novembro!$J$16</f>
        <v>24.840000000000003</v>
      </c>
      <c r="N26" s="18">
        <f>[22]Novembro!$J$17</f>
        <v>24.48</v>
      </c>
      <c r="O26" s="18">
        <f>[22]Novembro!$J$18</f>
        <v>29.880000000000003</v>
      </c>
      <c r="P26" s="18">
        <f>[22]Novembro!$J$19</f>
        <v>40.680000000000007</v>
      </c>
      <c r="Q26" s="18">
        <f>[22]Novembro!$J$20</f>
        <v>62.28</v>
      </c>
      <c r="R26" s="18">
        <f>[22]Novembro!$J$21</f>
        <v>21.240000000000002</v>
      </c>
      <c r="S26" s="18">
        <f>[22]Novembro!$J$22</f>
        <v>32.04</v>
      </c>
      <c r="T26" s="18">
        <f>[22]Novembro!$J$23</f>
        <v>43.92</v>
      </c>
      <c r="U26" s="18">
        <f>[22]Novembro!$J$24</f>
        <v>47.16</v>
      </c>
      <c r="V26" s="18">
        <f>[22]Novembro!$J$25</f>
        <v>33.840000000000003</v>
      </c>
      <c r="W26" s="18">
        <f>[22]Novembro!$J$26</f>
        <v>21.96</v>
      </c>
      <c r="X26" s="18">
        <f>[22]Novembro!$J$27</f>
        <v>18.36</v>
      </c>
      <c r="Y26" s="18">
        <f>[22]Novembro!$J$28</f>
        <v>28.08</v>
      </c>
      <c r="Z26" s="18">
        <f>[22]Novembro!$J$29</f>
        <v>30.240000000000002</v>
      </c>
      <c r="AA26" s="18">
        <f>[22]Novembro!$J$30</f>
        <v>22.68</v>
      </c>
      <c r="AB26" s="18">
        <f>[22]Novembro!$J$31</f>
        <v>28.8</v>
      </c>
      <c r="AC26" s="18">
        <f>[22]Novembro!$J$32</f>
        <v>30.240000000000002</v>
      </c>
      <c r="AD26" s="18">
        <f>[22]Novembro!$J$33</f>
        <v>43.56</v>
      </c>
      <c r="AE26" s="18">
        <f>[22]Novembro!$J$34</f>
        <v>38.880000000000003</v>
      </c>
      <c r="AF26" s="36">
        <f t="shared" si="2"/>
        <v>62.28</v>
      </c>
      <c r="AG26" s="2"/>
    </row>
    <row r="27" spans="1:33" ht="17.100000000000001" customHeight="1" x14ac:dyDescent="0.2">
      <c r="A27" s="16" t="s">
        <v>17</v>
      </c>
      <c r="B27" s="18">
        <f>[23]Novembro!$J$5</f>
        <v>32.76</v>
      </c>
      <c r="C27" s="18">
        <f>[23]Novembro!$J$6</f>
        <v>51.12</v>
      </c>
      <c r="D27" s="18">
        <f>[23]Novembro!$J$7</f>
        <v>37.080000000000005</v>
      </c>
      <c r="E27" s="18">
        <f>[23]Novembro!$J$8</f>
        <v>31.319999999999997</v>
      </c>
      <c r="F27" s="18">
        <f>[23]Novembro!$J$9</f>
        <v>32.76</v>
      </c>
      <c r="G27" s="18">
        <f>[23]Novembro!$J$10</f>
        <v>50.4</v>
      </c>
      <c r="H27" s="18">
        <f>[23]Novembro!$J$11</f>
        <v>28.8</v>
      </c>
      <c r="I27" s="18">
        <f>[23]Novembro!$J$12</f>
        <v>29.880000000000003</v>
      </c>
      <c r="J27" s="18">
        <f>[23]Novembro!$J$13</f>
        <v>34.56</v>
      </c>
      <c r="K27" s="18">
        <f>[23]Novembro!$J$14</f>
        <v>30.6</v>
      </c>
      <c r="L27" s="18">
        <f>[23]Novembro!$J$15</f>
        <v>0</v>
      </c>
      <c r="M27" s="18">
        <f>[23]Novembro!$J$16</f>
        <v>0</v>
      </c>
      <c r="N27" s="18">
        <f>[23]Novembro!$J$17</f>
        <v>0</v>
      </c>
      <c r="O27" s="18">
        <f>[23]Novembro!$J$18</f>
        <v>0</v>
      </c>
      <c r="P27" s="18">
        <f>[23]Novembro!$J$19</f>
        <v>0</v>
      </c>
      <c r="Q27" s="18">
        <f>[23]Novembro!$J$20</f>
        <v>0</v>
      </c>
      <c r="R27" s="18">
        <f>[23]Novembro!$J$21</f>
        <v>0</v>
      </c>
      <c r="S27" s="18">
        <f>[23]Novembro!$J$22</f>
        <v>0</v>
      </c>
      <c r="T27" s="18">
        <f>[23]Novembro!$J$23</f>
        <v>0</v>
      </c>
      <c r="U27" s="18">
        <f>[23]Novembro!$J$24</f>
        <v>26.64</v>
      </c>
      <c r="V27" s="18">
        <f>[23]Novembro!$J$25</f>
        <v>0</v>
      </c>
      <c r="W27" s="18">
        <f>[23]Novembro!$J$26</f>
        <v>5.4</v>
      </c>
      <c r="X27" s="18">
        <f>[23]Novembro!$J$27</f>
        <v>9</v>
      </c>
      <c r="Y27" s="18">
        <f>[23]Novembro!$J$28</f>
        <v>0</v>
      </c>
      <c r="Z27" s="18">
        <f>[23]Novembro!$J$29</f>
        <v>0</v>
      </c>
      <c r="AA27" s="18">
        <f>[23]Novembro!$J$30</f>
        <v>13.68</v>
      </c>
      <c r="AB27" s="18">
        <f>[23]Novembro!$J$31</f>
        <v>3.9600000000000004</v>
      </c>
      <c r="AC27" s="18">
        <f>[23]Novembro!$J$32</f>
        <v>0</v>
      </c>
      <c r="AD27" s="18">
        <f>[23]Novembro!$J$33</f>
        <v>0</v>
      </c>
      <c r="AE27" s="18">
        <f>[23]Novembro!$J$34</f>
        <v>0</v>
      </c>
      <c r="AF27" s="36">
        <f t="shared" si="2"/>
        <v>51.12</v>
      </c>
      <c r="AG27" s="2"/>
    </row>
    <row r="28" spans="1:33" ht="17.100000000000001" customHeight="1" x14ac:dyDescent="0.2">
      <c r="A28" s="16" t="s">
        <v>18</v>
      </c>
      <c r="B28" s="18">
        <f>[24]Novembro!$J$5</f>
        <v>45.36</v>
      </c>
      <c r="C28" s="18">
        <f>[24]Novembro!$J$6</f>
        <v>30.96</v>
      </c>
      <c r="D28" s="18">
        <f>[24]Novembro!$J$7</f>
        <v>36.72</v>
      </c>
      <c r="E28" s="18">
        <f>[24]Novembro!$J$8</f>
        <v>31.319999999999997</v>
      </c>
      <c r="F28" s="18">
        <f>[24]Novembro!$J$9</f>
        <v>35.28</v>
      </c>
      <c r="G28" s="18">
        <f>[24]Novembro!$J$10</f>
        <v>44.28</v>
      </c>
      <c r="H28" s="18">
        <f>[24]Novembro!$J$11</f>
        <v>43.2</v>
      </c>
      <c r="I28" s="18">
        <f>[24]Novembro!$J$12</f>
        <v>27</v>
      </c>
      <c r="J28" s="18">
        <f>[24]Novembro!$J$13</f>
        <v>43.2</v>
      </c>
      <c r="K28" s="18">
        <f>[24]Novembro!$J$14</f>
        <v>46.440000000000005</v>
      </c>
      <c r="L28" s="18">
        <f>[24]Novembro!$J$15</f>
        <v>52.92</v>
      </c>
      <c r="M28" s="18">
        <f>[24]Novembro!$J$16</f>
        <v>42.84</v>
      </c>
      <c r="N28" s="18">
        <f>[24]Novembro!$J$17</f>
        <v>35.28</v>
      </c>
      <c r="O28" s="18">
        <f>[24]Novembro!$J$18</f>
        <v>33.119999999999997</v>
      </c>
      <c r="P28" s="18">
        <f>[24]Novembro!$J$19</f>
        <v>40.32</v>
      </c>
      <c r="Q28" s="18">
        <f>[24]Novembro!$J$20</f>
        <v>48.24</v>
      </c>
      <c r="R28" s="18">
        <f>[24]Novembro!$J$21</f>
        <v>30.6</v>
      </c>
      <c r="S28" s="18">
        <f>[24]Novembro!$J$22</f>
        <v>41.04</v>
      </c>
      <c r="T28" s="18">
        <f>[24]Novembro!$J$23</f>
        <v>40.680000000000007</v>
      </c>
      <c r="U28" s="18">
        <f>[24]Novembro!$J$24</f>
        <v>50.04</v>
      </c>
      <c r="V28" s="18">
        <f>[24]Novembro!$J$25</f>
        <v>52.56</v>
      </c>
      <c r="W28" s="18">
        <f>[24]Novembro!$J$26</f>
        <v>28.8</v>
      </c>
      <c r="X28" s="18">
        <f>[24]Novembro!$J$27</f>
        <v>29.16</v>
      </c>
      <c r="Y28" s="18">
        <f>[24]Novembro!$J$28</f>
        <v>27.720000000000002</v>
      </c>
      <c r="Z28" s="18">
        <f>[24]Novembro!$J$29</f>
        <v>39.6</v>
      </c>
      <c r="AA28" s="18">
        <f>[24]Novembro!$J$30</f>
        <v>50.04</v>
      </c>
      <c r="AB28" s="18">
        <f>[24]Novembro!$J$31</f>
        <v>28.08</v>
      </c>
      <c r="AC28" s="18">
        <f>[24]Novembro!$J$32</f>
        <v>22.68</v>
      </c>
      <c r="AD28" s="18">
        <f>[24]Novembro!$J$33</f>
        <v>42.12</v>
      </c>
      <c r="AE28" s="18">
        <f>[24]Novembro!$J$34</f>
        <v>51.84</v>
      </c>
      <c r="AF28" s="36">
        <f t="shared" si="2"/>
        <v>52.92</v>
      </c>
      <c r="AG28" s="2"/>
    </row>
    <row r="29" spans="1:33" ht="17.100000000000001" customHeight="1" x14ac:dyDescent="0.2">
      <c r="A29" s="16" t="s">
        <v>19</v>
      </c>
      <c r="B29" s="18">
        <f>[25]Novembro!$J$5</f>
        <v>42.84</v>
      </c>
      <c r="C29" s="18">
        <f>[25]Novembro!$J$6</f>
        <v>48.6</v>
      </c>
      <c r="D29" s="18">
        <f>[25]Novembro!$J$7</f>
        <v>36.36</v>
      </c>
      <c r="E29" s="18">
        <f>[25]Novembro!$J$8</f>
        <v>33.840000000000003</v>
      </c>
      <c r="F29" s="18">
        <f>[25]Novembro!$J$9</f>
        <v>33.119999999999997</v>
      </c>
      <c r="G29" s="18">
        <f>[25]Novembro!$J$10</f>
        <v>38.519999999999996</v>
      </c>
      <c r="H29" s="18">
        <f>[25]Novembro!$J$11</f>
        <v>47.519999999999996</v>
      </c>
      <c r="I29" s="18">
        <f>[25]Novembro!$J$12</f>
        <v>40.32</v>
      </c>
      <c r="J29" s="18">
        <f>[25]Novembro!$J$13</f>
        <v>43.2</v>
      </c>
      <c r="K29" s="18">
        <f>[25]Novembro!$J$14</f>
        <v>60.480000000000004</v>
      </c>
      <c r="L29" s="18">
        <f>[25]Novembro!$J$15</f>
        <v>64.44</v>
      </c>
      <c r="M29" s="18">
        <f>[25]Novembro!$J$16</f>
        <v>38.159999999999997</v>
      </c>
      <c r="N29" s="18">
        <f>[25]Novembro!$J$17</f>
        <v>34.200000000000003</v>
      </c>
      <c r="O29" s="18">
        <f>[25]Novembro!$J$18</f>
        <v>43.56</v>
      </c>
      <c r="P29" s="18">
        <f>[25]Novembro!$J$19</f>
        <v>50.76</v>
      </c>
      <c r="Q29" s="18">
        <f>[25]Novembro!$J$20</f>
        <v>78.84</v>
      </c>
      <c r="R29" s="18">
        <f>[25]Novembro!$J$21</f>
        <v>22.68</v>
      </c>
      <c r="S29" s="18">
        <f>[25]Novembro!$J$22</f>
        <v>36</v>
      </c>
      <c r="T29" s="18">
        <f>[25]Novembro!$J$23</f>
        <v>51.12</v>
      </c>
      <c r="U29" s="18">
        <f>[25]Novembro!$J$24</f>
        <v>48.96</v>
      </c>
      <c r="V29" s="18">
        <f>[25]Novembro!$J$25</f>
        <v>45.36</v>
      </c>
      <c r="W29" s="18">
        <f>[25]Novembro!$J$26</f>
        <v>31.680000000000003</v>
      </c>
      <c r="X29" s="18">
        <f>[25]Novembro!$J$27</f>
        <v>42.84</v>
      </c>
      <c r="Y29" s="18">
        <f>[25]Novembro!$J$28</f>
        <v>45</v>
      </c>
      <c r="Z29" s="18">
        <f>[25]Novembro!$J$29</f>
        <v>37.080000000000005</v>
      </c>
      <c r="AA29" s="18">
        <f>[25]Novembro!$J$30</f>
        <v>35.28</v>
      </c>
      <c r="AB29" s="18">
        <f>[25]Novembro!$J$31</f>
        <v>30.240000000000002</v>
      </c>
      <c r="AC29" s="18">
        <f>[25]Novembro!$J$32</f>
        <v>42.84</v>
      </c>
      <c r="AD29" s="18">
        <f>[25]Novembro!$J$33</f>
        <v>38.880000000000003</v>
      </c>
      <c r="AE29" s="18">
        <f>[25]Novembro!$J$34</f>
        <v>39.24</v>
      </c>
      <c r="AF29" s="36">
        <f t="shared" si="2"/>
        <v>78.84</v>
      </c>
      <c r="AG29" s="2"/>
    </row>
    <row r="30" spans="1:33" ht="17.100000000000001" customHeight="1" x14ac:dyDescent="0.2">
      <c r="A30" s="16" t="s">
        <v>31</v>
      </c>
      <c r="B30" s="18">
        <f>[26]Novembro!$J$5</f>
        <v>60.839999999999996</v>
      </c>
      <c r="C30" s="18">
        <f>[26]Novembro!$J$6</f>
        <v>33.480000000000004</v>
      </c>
      <c r="D30" s="18">
        <f>[26]Novembro!$J$7</f>
        <v>31.680000000000003</v>
      </c>
      <c r="E30" s="18">
        <f>[26]Novembro!$J$8</f>
        <v>34.56</v>
      </c>
      <c r="F30" s="18">
        <f>[26]Novembro!$J$9</f>
        <v>30.6</v>
      </c>
      <c r="G30" s="18">
        <f>[26]Novembro!$J$10</f>
        <v>40.32</v>
      </c>
      <c r="H30" s="18">
        <f>[26]Novembro!$J$11</f>
        <v>44.64</v>
      </c>
      <c r="I30" s="18">
        <f>[26]Novembro!$J$12</f>
        <v>31.680000000000003</v>
      </c>
      <c r="J30" s="18">
        <f>[26]Novembro!$J$13</f>
        <v>34.56</v>
      </c>
      <c r="K30" s="18">
        <f>[26]Novembro!$J$14</f>
        <v>50.76</v>
      </c>
      <c r="L30" s="18">
        <f>[26]Novembro!$J$15</f>
        <v>48.96</v>
      </c>
      <c r="M30" s="18">
        <f>[26]Novembro!$J$16</f>
        <v>46.800000000000004</v>
      </c>
      <c r="N30" s="18">
        <f>[26]Novembro!$J$17</f>
        <v>28.44</v>
      </c>
      <c r="O30" s="18">
        <f>[26]Novembro!$J$18</f>
        <v>33.119999999999997</v>
      </c>
      <c r="P30" s="18">
        <f>[26]Novembro!$J$19</f>
        <v>36</v>
      </c>
      <c r="Q30" s="18">
        <f>[26]Novembro!$J$20</f>
        <v>29.880000000000003</v>
      </c>
      <c r="R30" s="18">
        <f>[26]Novembro!$J$21</f>
        <v>31.680000000000003</v>
      </c>
      <c r="S30" s="18">
        <f>[26]Novembro!$J$22</f>
        <v>57.24</v>
      </c>
      <c r="T30" s="18">
        <f>[26]Novembro!$J$23</f>
        <v>34.92</v>
      </c>
      <c r="U30" s="18">
        <f>[26]Novembro!$J$24</f>
        <v>45.36</v>
      </c>
      <c r="V30" s="18">
        <f>[26]Novembro!$J$25</f>
        <v>27.720000000000002</v>
      </c>
      <c r="W30" s="18">
        <f>[26]Novembro!$J$26</f>
        <v>28.08</v>
      </c>
      <c r="X30" s="18">
        <f>[26]Novembro!$J$27</f>
        <v>32.4</v>
      </c>
      <c r="Y30" s="18">
        <f>[26]Novembro!$J$28</f>
        <v>28.44</v>
      </c>
      <c r="Z30" s="18">
        <f>[26]Novembro!$J$29</f>
        <v>25.2</v>
      </c>
      <c r="AA30" s="18">
        <f>[26]Novembro!$J$30</f>
        <v>23.400000000000002</v>
      </c>
      <c r="AB30" s="18">
        <f>[26]Novembro!$J$31</f>
        <v>22.68</v>
      </c>
      <c r="AC30" s="18">
        <f>[26]Novembro!$J$32</f>
        <v>26.64</v>
      </c>
      <c r="AD30" s="18">
        <f>[26]Novembro!$J$33</f>
        <v>55.800000000000004</v>
      </c>
      <c r="AE30" s="18">
        <f>[26]Novembro!$J$34</f>
        <v>54</v>
      </c>
      <c r="AF30" s="36">
        <f t="shared" si="2"/>
        <v>60.839999999999996</v>
      </c>
      <c r="AG30" s="2"/>
    </row>
    <row r="31" spans="1:33" ht="17.100000000000001" customHeight="1" x14ac:dyDescent="0.2">
      <c r="A31" s="16" t="s">
        <v>51</v>
      </c>
      <c r="B31" s="18">
        <f>[27]Novembro!$J$5</f>
        <v>41.4</v>
      </c>
      <c r="C31" s="18">
        <f>[27]Novembro!$J$6</f>
        <v>42.84</v>
      </c>
      <c r="D31" s="18">
        <f>[27]Novembro!$J$7</f>
        <v>30.240000000000002</v>
      </c>
      <c r="E31" s="18">
        <f>[27]Novembro!$J$8</f>
        <v>39.24</v>
      </c>
      <c r="F31" s="18">
        <f>[27]Novembro!$J$9</f>
        <v>27</v>
      </c>
      <c r="G31" s="18">
        <f>[27]Novembro!$J$10</f>
        <v>48.96</v>
      </c>
      <c r="H31" s="18">
        <f>[27]Novembro!$J$11</f>
        <v>36</v>
      </c>
      <c r="I31" s="18">
        <f>[27]Novembro!$J$12</f>
        <v>30.6</v>
      </c>
      <c r="J31" s="18">
        <f>[27]Novembro!$J$13</f>
        <v>48.96</v>
      </c>
      <c r="K31" s="18">
        <f>[27]Novembro!$J$14</f>
        <v>39.24</v>
      </c>
      <c r="L31" s="18">
        <f>[27]Novembro!$J$15</f>
        <v>73.8</v>
      </c>
      <c r="M31" s="18">
        <f>[27]Novembro!$J$16</f>
        <v>44.64</v>
      </c>
      <c r="N31" s="18">
        <f>[27]Novembro!$J$17</f>
        <v>28.44</v>
      </c>
      <c r="O31" s="18">
        <f>[27]Novembro!$J$18</f>
        <v>62.28</v>
      </c>
      <c r="P31" s="18">
        <f>[27]Novembro!$J$19</f>
        <v>59.760000000000005</v>
      </c>
      <c r="Q31" s="18">
        <f>[27]Novembro!$J$20</f>
        <v>41.04</v>
      </c>
      <c r="R31" s="18">
        <f>[27]Novembro!$J$21</f>
        <v>31.319999999999997</v>
      </c>
      <c r="S31" s="18">
        <f>[27]Novembro!$J$22</f>
        <v>36.72</v>
      </c>
      <c r="T31" s="18">
        <f>[27]Novembro!$J$23</f>
        <v>38.519999999999996</v>
      </c>
      <c r="U31" s="18">
        <f>[27]Novembro!$J$24</f>
        <v>40.680000000000007</v>
      </c>
      <c r="V31" s="18">
        <f>[27]Novembro!$J$25</f>
        <v>32.4</v>
      </c>
      <c r="W31" s="18">
        <f>[27]Novembro!$J$26</f>
        <v>44.28</v>
      </c>
      <c r="X31" s="18">
        <f>[27]Novembro!$J$27</f>
        <v>45.36</v>
      </c>
      <c r="Y31" s="18">
        <f>[27]Novembro!$J$28</f>
        <v>27.36</v>
      </c>
      <c r="Z31" s="18">
        <f>[27]Novembro!$J$29</f>
        <v>38.159999999999997</v>
      </c>
      <c r="AA31" s="18">
        <f>[27]Novembro!$J$30</f>
        <v>28.44</v>
      </c>
      <c r="AB31" s="18">
        <f>[27]Novembro!$J$31</f>
        <v>31.680000000000003</v>
      </c>
      <c r="AC31" s="18">
        <f>[27]Novembro!$J$32</f>
        <v>32.76</v>
      </c>
      <c r="AD31" s="18">
        <f>[27]Novembro!$J$33</f>
        <v>75.239999999999995</v>
      </c>
      <c r="AE31" s="18">
        <f>[27]Novembro!$J$34</f>
        <v>38.519999999999996</v>
      </c>
      <c r="AF31" s="36">
        <f t="shared" si="2"/>
        <v>75.239999999999995</v>
      </c>
      <c r="AG31" s="2"/>
    </row>
    <row r="32" spans="1:33" ht="17.100000000000001" customHeight="1" x14ac:dyDescent="0.2">
      <c r="A32" s="16" t="s">
        <v>20</v>
      </c>
      <c r="B32" s="18">
        <f>[28]Novembro!$J$5</f>
        <v>45.36</v>
      </c>
      <c r="C32" s="18">
        <f>[28]Novembro!$J$6</f>
        <v>29.880000000000003</v>
      </c>
      <c r="D32" s="18">
        <f>[28]Novembro!$J$7</f>
        <v>28.8</v>
      </c>
      <c r="E32" s="18">
        <f>[28]Novembro!$J$8</f>
        <v>25.56</v>
      </c>
      <c r="F32" s="18">
        <f>[28]Novembro!$J$9</f>
        <v>28.08</v>
      </c>
      <c r="G32" s="18">
        <f>[28]Novembro!$J$10</f>
        <v>34.200000000000003</v>
      </c>
      <c r="H32" s="18">
        <f>[28]Novembro!$J$11</f>
        <v>30.96</v>
      </c>
      <c r="I32" s="18">
        <f>[28]Novembro!$J$12</f>
        <v>29.52</v>
      </c>
      <c r="J32" s="18">
        <f>[28]Novembro!$J$13</f>
        <v>28.8</v>
      </c>
      <c r="K32" s="18">
        <f>[28]Novembro!$J$14</f>
        <v>32.4</v>
      </c>
      <c r="L32" s="18">
        <f>[28]Novembro!$J$15</f>
        <v>85.32</v>
      </c>
      <c r="M32" s="18">
        <f>[28]Novembro!$J$16</f>
        <v>28.08</v>
      </c>
      <c r="N32" s="18">
        <f>[28]Novembro!$J$17</f>
        <v>23.759999999999998</v>
      </c>
      <c r="O32" s="18">
        <f>[28]Novembro!$J$18</f>
        <v>35.28</v>
      </c>
      <c r="P32" s="18">
        <f>[28]Novembro!$J$19</f>
        <v>39.24</v>
      </c>
      <c r="Q32" s="18">
        <f>[28]Novembro!$J$20</f>
        <v>34.56</v>
      </c>
      <c r="R32" s="18">
        <f>[28]Novembro!$J$21</f>
        <v>37.440000000000005</v>
      </c>
      <c r="S32" s="18">
        <f>[28]Novembro!$J$22</f>
        <v>36.72</v>
      </c>
      <c r="T32" s="18">
        <f>[28]Novembro!$J$23</f>
        <v>46.440000000000005</v>
      </c>
      <c r="U32" s="18">
        <f>[28]Novembro!$J$24</f>
        <v>43.2</v>
      </c>
      <c r="V32" s="18">
        <f>[28]Novembro!$J$25</f>
        <v>37.440000000000005</v>
      </c>
      <c r="W32" s="18">
        <f>[28]Novembro!$J$26</f>
        <v>30.96</v>
      </c>
      <c r="X32" s="18">
        <f>[28]Novembro!$J$27</f>
        <v>27</v>
      </c>
      <c r="Y32" s="18">
        <f>[28]Novembro!$J$28</f>
        <v>24.48</v>
      </c>
      <c r="Z32" s="18">
        <f>[28]Novembro!$J$29</f>
        <v>48.96</v>
      </c>
      <c r="AA32" s="18">
        <f>[28]Novembro!$J$30</f>
        <v>20.88</v>
      </c>
      <c r="AB32" s="18">
        <f>[28]Novembro!$J$31</f>
        <v>38.880000000000003</v>
      </c>
      <c r="AC32" s="18">
        <f>[28]Novembro!$J$32</f>
        <v>21.240000000000002</v>
      </c>
      <c r="AD32" s="18">
        <f>[28]Novembro!$J$33</f>
        <v>54.36</v>
      </c>
      <c r="AE32" s="18">
        <f>[28]Novembro!$J$34</f>
        <v>32.04</v>
      </c>
      <c r="AF32" s="36">
        <f>MAX(B32:AE32)</f>
        <v>85.32</v>
      </c>
      <c r="AG32" s="2"/>
    </row>
    <row r="33" spans="1:33" s="5" customFormat="1" ht="17.100000000000001" customHeight="1" x14ac:dyDescent="0.2">
      <c r="A33" s="38" t="s">
        <v>33</v>
      </c>
      <c r="B33" s="32">
        <f t="shared" ref="B33:AF33" si="3">MAX(B5:B32)</f>
        <v>75.239999999999995</v>
      </c>
      <c r="C33" s="32">
        <f t="shared" si="3"/>
        <v>53.28</v>
      </c>
      <c r="D33" s="32">
        <f t="shared" si="3"/>
        <v>53.28</v>
      </c>
      <c r="E33" s="32">
        <f t="shared" si="3"/>
        <v>43.2</v>
      </c>
      <c r="F33" s="32">
        <f t="shared" si="3"/>
        <v>43.92</v>
      </c>
      <c r="G33" s="32">
        <f t="shared" si="3"/>
        <v>53.64</v>
      </c>
      <c r="H33" s="32">
        <f t="shared" si="3"/>
        <v>57.960000000000008</v>
      </c>
      <c r="I33" s="32">
        <f t="shared" si="3"/>
        <v>42.12</v>
      </c>
      <c r="J33" s="32">
        <f t="shared" si="3"/>
        <v>77.760000000000005</v>
      </c>
      <c r="K33" s="32">
        <f t="shared" si="3"/>
        <v>75.960000000000008</v>
      </c>
      <c r="L33" s="32">
        <f t="shared" si="3"/>
        <v>85.32</v>
      </c>
      <c r="M33" s="32">
        <f t="shared" si="3"/>
        <v>51.84</v>
      </c>
      <c r="N33" s="32">
        <f t="shared" si="3"/>
        <v>56.16</v>
      </c>
      <c r="O33" s="32">
        <f t="shared" si="3"/>
        <v>62.28</v>
      </c>
      <c r="P33" s="32">
        <f t="shared" si="3"/>
        <v>60.839999999999996</v>
      </c>
      <c r="Q33" s="32">
        <f t="shared" si="3"/>
        <v>80.64</v>
      </c>
      <c r="R33" s="32">
        <f t="shared" si="3"/>
        <v>45.72</v>
      </c>
      <c r="S33" s="32">
        <f t="shared" si="3"/>
        <v>89.424000000000021</v>
      </c>
      <c r="T33" s="32">
        <f t="shared" si="3"/>
        <v>78.12</v>
      </c>
      <c r="U33" s="32">
        <f t="shared" si="3"/>
        <v>84.600000000000009</v>
      </c>
      <c r="V33" s="32">
        <f t="shared" si="3"/>
        <v>57.24</v>
      </c>
      <c r="W33" s="32">
        <f t="shared" si="3"/>
        <v>54.36</v>
      </c>
      <c r="X33" s="32">
        <f t="shared" si="3"/>
        <v>49.680000000000007</v>
      </c>
      <c r="Y33" s="32">
        <f t="shared" si="3"/>
        <v>50.76</v>
      </c>
      <c r="Z33" s="32">
        <f t="shared" si="3"/>
        <v>48.96</v>
      </c>
      <c r="AA33" s="32">
        <f t="shared" si="3"/>
        <v>50.04</v>
      </c>
      <c r="AB33" s="32">
        <f t="shared" si="3"/>
        <v>45.72</v>
      </c>
      <c r="AC33" s="32">
        <f t="shared" si="3"/>
        <v>50.76</v>
      </c>
      <c r="AD33" s="32">
        <f t="shared" si="3"/>
        <v>75.239999999999995</v>
      </c>
      <c r="AE33" s="32">
        <f t="shared" si="3"/>
        <v>69.84</v>
      </c>
      <c r="AF33" s="35">
        <f t="shared" si="3"/>
        <v>89.424000000000021</v>
      </c>
      <c r="AG33" s="10"/>
    </row>
    <row r="34" spans="1:33" x14ac:dyDescent="0.2">
      <c r="AF34" s="9"/>
      <c r="AG34" s="2"/>
    </row>
    <row r="35" spans="1:33" x14ac:dyDescent="0.2">
      <c r="C35" s="46"/>
      <c r="D35" s="46" t="s">
        <v>55</v>
      </c>
      <c r="E35" s="46"/>
      <c r="F35" s="46"/>
      <c r="G35" s="46"/>
      <c r="N35" s="2" t="s">
        <v>56</v>
      </c>
      <c r="Y35" s="2" t="s">
        <v>58</v>
      </c>
      <c r="AF35" s="9"/>
      <c r="AG35" s="2"/>
    </row>
    <row r="36" spans="1:33" x14ac:dyDescent="0.2">
      <c r="K36" s="47"/>
      <c r="L36" s="47"/>
      <c r="M36" s="47"/>
      <c r="N36" s="47" t="s">
        <v>57</v>
      </c>
      <c r="O36" s="47"/>
      <c r="P36" s="47"/>
      <c r="Q36" s="47"/>
      <c r="Y36" s="47" t="s">
        <v>59</v>
      </c>
      <c r="Z36" s="47"/>
      <c r="AA36" s="47"/>
      <c r="AF36" s="9"/>
      <c r="AG36" s="2"/>
    </row>
    <row r="37" spans="1:33" x14ac:dyDescent="0.2">
      <c r="AF37" s="9"/>
      <c r="AG37" s="2"/>
    </row>
    <row r="38" spans="1:33" x14ac:dyDescent="0.2">
      <c r="AF38" s="9"/>
      <c r="AG38" s="2"/>
    </row>
    <row r="42" spans="1:33" x14ac:dyDescent="0.2">
      <c r="N42" s="2" t="s">
        <v>52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8</vt:i4>
      </vt:variant>
    </vt:vector>
  </HeadingPairs>
  <TitlesOfParts>
    <vt:vector size="18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Chuva!Area_de_impressao</vt:lpstr>
      <vt:lpstr>DirVento!Area_de_impressao</vt:lpstr>
      <vt:lpstr>RajadaVento!Area_de_impressao</vt:lpstr>
      <vt:lpstr>TempMax!Area_de_impressao</vt:lpstr>
      <vt:lpstr>TempMin!Area_de_impressao</vt:lpstr>
      <vt:lpstr>UmidInst!Area_de_impressao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2013-12-04T17:36:18Z</cp:lastPrinted>
  <dcterms:created xsi:type="dcterms:W3CDTF">2008-08-15T13:32:29Z</dcterms:created>
  <dcterms:modified xsi:type="dcterms:W3CDTF">2022-03-10T18:18:55Z</dcterms:modified>
</cp:coreProperties>
</file>